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4860" yWindow="195" windowWidth="7680" windowHeight="8190" activeTab="2"/>
  </bookViews>
  <sheets>
    <sheet name="一人平均う歯数 " sheetId="2" r:id="rId1"/>
    <sheet name="有病者率" sheetId="3" r:id="rId2"/>
    <sheet name="中学校（3年）" sheetId="1" r:id="rId3"/>
  </sheets>
  <definedNames>
    <definedName name="_xlnm._FilterDatabase" localSheetId="0" hidden="1">'一人平均う歯数 '!$A$4:$M$24</definedName>
    <definedName name="_xlnm._FilterDatabase" localSheetId="1" hidden="1">有病者率!$A$4:$M$24</definedName>
    <definedName name="_xlnm.Print_Area" localSheetId="0">'一人平均う歯数 '!$B$1:$O$126</definedName>
    <definedName name="_xlnm.Print_Area" localSheetId="2">'中学校（3年）'!$A$1:$CV$27</definedName>
    <definedName name="_xlnm.Print_Area" localSheetId="1">有病者率!$B$1:$O$128</definedName>
    <definedName name="_xlnm.Print_Titles" localSheetId="2">'中学校（3年）'!$A:$A,'中学校（3年）'!$2:$4</definedName>
  </definedNames>
  <calcPr calcId="145621"/>
</workbook>
</file>

<file path=xl/calcChain.xml><?xml version="1.0" encoding="utf-8"?>
<calcChain xmlns="http://schemas.openxmlformats.org/spreadsheetml/2006/main">
  <c r="B59" i="3" l="1"/>
  <c r="B59" i="2"/>
  <c r="CV39" i="1" l="1"/>
  <c r="CV38" i="1"/>
  <c r="CV37" i="1"/>
  <c r="CV36" i="1"/>
  <c r="CV35" i="1"/>
  <c r="CV34" i="1"/>
  <c r="CV33" i="1"/>
  <c r="CV32" i="1"/>
  <c r="CM38" i="1"/>
  <c r="CG38" i="1"/>
  <c r="AN38" i="1"/>
  <c r="AK38" i="1"/>
  <c r="G38" i="1"/>
  <c r="J38" i="1" s="1"/>
  <c r="D38" i="1"/>
  <c r="C38" i="1"/>
  <c r="B38" i="1"/>
  <c r="CM37" i="1"/>
  <c r="CG37" i="1"/>
  <c r="AK37" i="1"/>
  <c r="AN37" i="1" s="1"/>
  <c r="J37" i="1"/>
  <c r="G37" i="1"/>
  <c r="D37" i="1"/>
  <c r="C37" i="1"/>
  <c r="B37" i="1"/>
  <c r="CM36" i="1"/>
  <c r="CG36" i="1"/>
  <c r="AK36" i="1"/>
  <c r="G36" i="1"/>
  <c r="J36" i="1" s="1"/>
  <c r="D36" i="1"/>
  <c r="AN36" i="1" s="1"/>
  <c r="C36" i="1"/>
  <c r="B36" i="1"/>
  <c r="CM35" i="1"/>
  <c r="CG35" i="1"/>
  <c r="AK35" i="1"/>
  <c r="AN35" i="1" s="1"/>
  <c r="J35" i="1"/>
  <c r="G35" i="1"/>
  <c r="D35" i="1"/>
  <c r="C35" i="1"/>
  <c r="B35" i="1"/>
  <c r="CM34" i="1"/>
  <c r="CG34" i="1"/>
  <c r="AK34" i="1"/>
  <c r="G34" i="1"/>
  <c r="J34" i="1" s="1"/>
  <c r="D34" i="1"/>
  <c r="AN34" i="1" s="1"/>
  <c r="C34" i="1"/>
  <c r="B34" i="1"/>
  <c r="CM33" i="1"/>
  <c r="CM39" i="1" s="1"/>
  <c r="CG33" i="1"/>
  <c r="AK33" i="1"/>
  <c r="AK39" i="1" s="1"/>
  <c r="AN39" i="1" s="1"/>
  <c r="J33" i="1"/>
  <c r="G33" i="1"/>
  <c r="D33" i="1"/>
  <c r="C33" i="1"/>
  <c r="C39" i="1" s="1"/>
  <c r="B33" i="1"/>
  <c r="B39" i="1" s="1"/>
  <c r="CM32" i="1"/>
  <c r="CG32" i="1"/>
  <c r="CG39" i="1" s="1"/>
  <c r="AK32" i="1"/>
  <c r="G32" i="1"/>
  <c r="G39" i="1" s="1"/>
  <c r="J39" i="1" s="1"/>
  <c r="D32" i="1"/>
  <c r="D39" i="1" s="1"/>
  <c r="C32" i="1"/>
  <c r="B32" i="1"/>
  <c r="AN32" i="1" l="1"/>
  <c r="J32" i="1"/>
  <c r="AN33" i="1"/>
  <c r="BN27" i="1" l="1"/>
  <c r="BG27" i="1"/>
  <c r="BJ27" i="1" s="1"/>
  <c r="BB27" i="1"/>
  <c r="AU27" i="1"/>
  <c r="AP27" i="1"/>
  <c r="AI27" i="1"/>
  <c r="AD27" i="1"/>
  <c r="W27" i="1"/>
  <c r="R27" i="1"/>
  <c r="K27" i="1"/>
  <c r="F27" i="1"/>
  <c r="B27" i="1"/>
  <c r="CT25" i="1"/>
  <c r="CH25" i="1"/>
  <c r="BV25" i="1"/>
  <c r="BJ25" i="1"/>
  <c r="AX25" i="1"/>
  <c r="AL25" i="1"/>
  <c r="AG25" i="1"/>
  <c r="CS25" i="1"/>
  <c r="CN25" i="1"/>
  <c r="CG25" i="1"/>
  <c r="CB25" i="1"/>
  <c r="BU25" i="1"/>
  <c r="BP25" i="1"/>
  <c r="BI25" i="1"/>
  <c r="BD25" i="1"/>
  <c r="AW25" i="1"/>
  <c r="AR25" i="1"/>
  <c r="AM25" i="1"/>
  <c r="AF25" i="1"/>
  <c r="Y25" i="1"/>
  <c r="Z25" i="1"/>
  <c r="T25" i="1"/>
  <c r="M25" i="1"/>
  <c r="O25" i="1"/>
  <c r="H25" i="1"/>
  <c r="CR24" i="1"/>
  <c r="CR27" i="1" s="1"/>
  <c r="CQ24" i="1"/>
  <c r="CQ27" i="1" s="1"/>
  <c r="CT27" i="1" s="1"/>
  <c r="CL24" i="1"/>
  <c r="CK24" i="1"/>
  <c r="CK27" i="1" s="1"/>
  <c r="CN27" i="1" s="1"/>
  <c r="CF24" i="1"/>
  <c r="CF27" i="1" s="1"/>
  <c r="CE24" i="1"/>
  <c r="CE27" i="1" s="1"/>
  <c r="CH27" i="1" s="1"/>
  <c r="BZ24" i="1"/>
  <c r="BZ27" i="1" s="1"/>
  <c r="CA27" i="1" s="1"/>
  <c r="BY24" i="1"/>
  <c r="BY27" i="1" s="1"/>
  <c r="CB27" i="1" s="1"/>
  <c r="BT24" i="1"/>
  <c r="BT27" i="1" s="1"/>
  <c r="BS24" i="1"/>
  <c r="BS27" i="1" s="1"/>
  <c r="BN24" i="1"/>
  <c r="BM24" i="1"/>
  <c r="BM27" i="1" s="1"/>
  <c r="BP27" i="1" s="1"/>
  <c r="BH24" i="1"/>
  <c r="BH27" i="1" s="1"/>
  <c r="BI27" i="1" s="1"/>
  <c r="BG24" i="1"/>
  <c r="BB24" i="1"/>
  <c r="BA24" i="1"/>
  <c r="BA27" i="1" s="1"/>
  <c r="BD27" i="1" s="1"/>
  <c r="AV24" i="1"/>
  <c r="AV27" i="1" s="1"/>
  <c r="AU24" i="1"/>
  <c r="AP24" i="1"/>
  <c r="AO24" i="1"/>
  <c r="AO27" i="1" s="1"/>
  <c r="AR27" i="1" s="1"/>
  <c r="AJ24" i="1"/>
  <c r="AJ27" i="1" s="1"/>
  <c r="AI24" i="1"/>
  <c r="AD24" i="1"/>
  <c r="AC24" i="1"/>
  <c r="AC27" i="1" s="1"/>
  <c r="AE27" i="1" s="1"/>
  <c r="X24" i="1"/>
  <c r="X27" i="1" s="1"/>
  <c r="W24" i="1"/>
  <c r="R24" i="1"/>
  <c r="Q24" i="1"/>
  <c r="Q27" i="1" s="1"/>
  <c r="T27" i="1" s="1"/>
  <c r="L24" i="1"/>
  <c r="L27" i="1" s="1"/>
  <c r="M27" i="1" s="1"/>
  <c r="K24" i="1"/>
  <c r="F24" i="1"/>
  <c r="E24" i="1"/>
  <c r="E27" i="1" s="1"/>
  <c r="C24" i="1"/>
  <c r="C27" i="1" s="1"/>
  <c r="B24" i="1"/>
  <c r="CU26" i="1"/>
  <c r="CT26" i="1"/>
  <c r="CU23" i="1"/>
  <c r="CT23" i="1"/>
  <c r="CU22" i="1"/>
  <c r="CT22" i="1"/>
  <c r="CU21" i="1"/>
  <c r="CT21" i="1"/>
  <c r="CU20" i="1"/>
  <c r="CT20" i="1"/>
  <c r="CU19" i="1"/>
  <c r="CT19" i="1"/>
  <c r="CU18" i="1"/>
  <c r="CT18" i="1"/>
  <c r="CU17" i="1"/>
  <c r="CT17" i="1"/>
  <c r="CU16" i="1"/>
  <c r="CT16" i="1"/>
  <c r="CU15" i="1"/>
  <c r="CT15" i="1"/>
  <c r="CU14" i="1"/>
  <c r="CT14" i="1"/>
  <c r="CU13" i="1"/>
  <c r="CT13" i="1"/>
  <c r="CU12" i="1"/>
  <c r="CT12" i="1"/>
  <c r="CU11" i="1"/>
  <c r="CT11" i="1"/>
  <c r="CU10" i="1"/>
  <c r="CT10" i="1"/>
  <c r="CU9" i="1"/>
  <c r="CT9" i="1"/>
  <c r="CU8" i="1"/>
  <c r="CT8" i="1"/>
  <c r="CU7" i="1"/>
  <c r="CT7" i="1"/>
  <c r="CU6" i="1"/>
  <c r="CT6" i="1"/>
  <c r="CU5" i="1"/>
  <c r="CT5" i="1"/>
  <c r="CO26" i="1"/>
  <c r="CN26" i="1"/>
  <c r="CO23" i="1"/>
  <c r="CN23" i="1"/>
  <c r="CO22" i="1"/>
  <c r="CN22" i="1"/>
  <c r="CO21" i="1"/>
  <c r="CN21" i="1"/>
  <c r="CO20" i="1"/>
  <c r="CN20" i="1"/>
  <c r="CO19" i="1"/>
  <c r="CN19" i="1"/>
  <c r="CO18" i="1"/>
  <c r="CN18" i="1"/>
  <c r="CO17" i="1"/>
  <c r="CN17" i="1"/>
  <c r="CO16" i="1"/>
  <c r="CN16" i="1"/>
  <c r="CO15" i="1"/>
  <c r="CN15" i="1"/>
  <c r="CO14" i="1"/>
  <c r="CN14" i="1"/>
  <c r="CO13" i="1"/>
  <c r="CN13" i="1"/>
  <c r="CO12" i="1"/>
  <c r="CN12" i="1"/>
  <c r="CO11" i="1"/>
  <c r="CN11" i="1"/>
  <c r="CO10" i="1"/>
  <c r="CN10" i="1"/>
  <c r="CO9" i="1"/>
  <c r="CN9" i="1"/>
  <c r="CO8" i="1"/>
  <c r="CN8" i="1"/>
  <c r="CO7" i="1"/>
  <c r="CN7" i="1"/>
  <c r="CO6" i="1"/>
  <c r="CN6" i="1"/>
  <c r="CO5" i="1"/>
  <c r="CN5" i="1"/>
  <c r="CI26" i="1"/>
  <c r="CH26" i="1"/>
  <c r="CI23" i="1"/>
  <c r="CH23" i="1"/>
  <c r="CI22" i="1"/>
  <c r="CH22" i="1"/>
  <c r="CI21" i="1"/>
  <c r="CH21" i="1"/>
  <c r="CI20" i="1"/>
  <c r="CH20" i="1"/>
  <c r="CI19" i="1"/>
  <c r="CH19" i="1"/>
  <c r="CI18" i="1"/>
  <c r="CH18" i="1"/>
  <c r="CI17" i="1"/>
  <c r="CH17" i="1"/>
  <c r="CI16" i="1"/>
  <c r="CH16" i="1"/>
  <c r="CI15" i="1"/>
  <c r="CH15" i="1"/>
  <c r="CI14" i="1"/>
  <c r="CH14" i="1"/>
  <c r="CI13" i="1"/>
  <c r="CH13" i="1"/>
  <c r="CI12" i="1"/>
  <c r="CH12" i="1"/>
  <c r="CI11" i="1"/>
  <c r="CH11" i="1"/>
  <c r="CI10" i="1"/>
  <c r="CH10" i="1"/>
  <c r="CI9" i="1"/>
  <c r="CH9" i="1"/>
  <c r="CI8" i="1"/>
  <c r="CH8" i="1"/>
  <c r="CI7" i="1"/>
  <c r="CH7" i="1"/>
  <c r="CI6" i="1"/>
  <c r="CH6" i="1"/>
  <c r="CI5" i="1"/>
  <c r="CH5" i="1"/>
  <c r="CC26" i="1"/>
  <c r="CB26" i="1"/>
  <c r="CB24" i="1"/>
  <c r="CC23" i="1"/>
  <c r="CB23" i="1"/>
  <c r="CC22" i="1"/>
  <c r="CB22" i="1"/>
  <c r="CC21" i="1"/>
  <c r="CB21" i="1"/>
  <c r="CC20" i="1"/>
  <c r="CB20" i="1"/>
  <c r="CC19" i="1"/>
  <c r="CB19" i="1"/>
  <c r="CC18" i="1"/>
  <c r="CB18" i="1"/>
  <c r="CC17" i="1"/>
  <c r="CB17" i="1"/>
  <c r="CC16" i="1"/>
  <c r="CB16" i="1"/>
  <c r="CC15" i="1"/>
  <c r="CB15" i="1"/>
  <c r="CC14" i="1"/>
  <c r="CB14" i="1"/>
  <c r="CC13" i="1"/>
  <c r="CB13" i="1"/>
  <c r="CC12" i="1"/>
  <c r="CB12" i="1"/>
  <c r="CC11" i="1"/>
  <c r="CB11" i="1"/>
  <c r="CC10" i="1"/>
  <c r="CB10" i="1"/>
  <c r="CC9" i="1"/>
  <c r="CB9" i="1"/>
  <c r="CC8" i="1"/>
  <c r="CB8" i="1"/>
  <c r="CC7" i="1"/>
  <c r="CB7" i="1"/>
  <c r="CC6" i="1"/>
  <c r="CB6" i="1"/>
  <c r="CC5" i="1"/>
  <c r="CB5" i="1"/>
  <c r="BW26" i="1"/>
  <c r="BV26" i="1"/>
  <c r="BW23" i="1"/>
  <c r="BV23" i="1"/>
  <c r="BW22" i="1"/>
  <c r="BV22" i="1"/>
  <c r="BW21" i="1"/>
  <c r="BV21" i="1"/>
  <c r="BW20" i="1"/>
  <c r="BV20" i="1"/>
  <c r="BW19" i="1"/>
  <c r="BV19" i="1"/>
  <c r="BW18" i="1"/>
  <c r="BV18" i="1"/>
  <c r="BW17" i="1"/>
  <c r="BV17" i="1"/>
  <c r="BW16" i="1"/>
  <c r="BV16" i="1"/>
  <c r="BW15" i="1"/>
  <c r="BV15" i="1"/>
  <c r="BW14" i="1"/>
  <c r="BV14" i="1"/>
  <c r="BW13" i="1"/>
  <c r="BV13" i="1"/>
  <c r="BW12" i="1"/>
  <c r="BV12" i="1"/>
  <c r="BW11" i="1"/>
  <c r="BV11" i="1"/>
  <c r="BW10" i="1"/>
  <c r="BV10" i="1"/>
  <c r="BW9" i="1"/>
  <c r="BV9" i="1"/>
  <c r="BW8" i="1"/>
  <c r="BV8" i="1"/>
  <c r="BW7" i="1"/>
  <c r="BV7" i="1"/>
  <c r="BW6" i="1"/>
  <c r="BV6" i="1"/>
  <c r="BW5" i="1"/>
  <c r="BV5" i="1"/>
  <c r="BQ26" i="1"/>
  <c r="BP26" i="1"/>
  <c r="BQ23" i="1"/>
  <c r="BP23" i="1"/>
  <c r="BQ22" i="1"/>
  <c r="BP22" i="1"/>
  <c r="BQ21" i="1"/>
  <c r="BP21" i="1"/>
  <c r="BQ20" i="1"/>
  <c r="BP20" i="1"/>
  <c r="BQ19" i="1"/>
  <c r="BP19" i="1"/>
  <c r="BQ18" i="1"/>
  <c r="BP18" i="1"/>
  <c r="BQ17" i="1"/>
  <c r="BP17" i="1"/>
  <c r="BQ16" i="1"/>
  <c r="BP16" i="1"/>
  <c r="BQ15" i="1"/>
  <c r="BP15" i="1"/>
  <c r="BQ14" i="1"/>
  <c r="BP14" i="1"/>
  <c r="BQ13" i="1"/>
  <c r="BP13" i="1"/>
  <c r="BQ12" i="1"/>
  <c r="BP12" i="1"/>
  <c r="BQ11" i="1"/>
  <c r="BP11" i="1"/>
  <c r="BQ10" i="1"/>
  <c r="BP10" i="1"/>
  <c r="BQ9" i="1"/>
  <c r="BP9" i="1"/>
  <c r="BQ8" i="1"/>
  <c r="BP8" i="1"/>
  <c r="BQ7" i="1"/>
  <c r="BP7" i="1"/>
  <c r="BQ6" i="1"/>
  <c r="BP6" i="1"/>
  <c r="BQ5" i="1"/>
  <c r="BP5" i="1"/>
  <c r="BK26" i="1"/>
  <c r="BJ26" i="1"/>
  <c r="BK23" i="1"/>
  <c r="BJ23" i="1"/>
  <c r="BK22" i="1"/>
  <c r="BJ22" i="1"/>
  <c r="BK21" i="1"/>
  <c r="BJ21" i="1"/>
  <c r="BK20" i="1"/>
  <c r="BJ20" i="1"/>
  <c r="BK19" i="1"/>
  <c r="BJ19" i="1"/>
  <c r="BK18" i="1"/>
  <c r="BJ18" i="1"/>
  <c r="BK17" i="1"/>
  <c r="BJ17" i="1"/>
  <c r="BK16" i="1"/>
  <c r="BJ16" i="1"/>
  <c r="BK15" i="1"/>
  <c r="BJ15" i="1"/>
  <c r="BK14" i="1"/>
  <c r="BJ14" i="1"/>
  <c r="BK13" i="1"/>
  <c r="BJ13" i="1"/>
  <c r="BK12" i="1"/>
  <c r="BJ12" i="1"/>
  <c r="BK11" i="1"/>
  <c r="BJ11" i="1"/>
  <c r="BK10" i="1"/>
  <c r="BJ10" i="1"/>
  <c r="BK9" i="1"/>
  <c r="BJ9" i="1"/>
  <c r="BK8" i="1"/>
  <c r="BJ8" i="1"/>
  <c r="BK7" i="1"/>
  <c r="BJ7" i="1"/>
  <c r="BK6" i="1"/>
  <c r="BJ6" i="1"/>
  <c r="BK5" i="1"/>
  <c r="BJ5" i="1"/>
  <c r="BE26" i="1"/>
  <c r="BD26" i="1"/>
  <c r="BE23" i="1"/>
  <c r="BD23" i="1"/>
  <c r="BE22" i="1"/>
  <c r="BD22" i="1"/>
  <c r="BE21" i="1"/>
  <c r="BD21" i="1"/>
  <c r="BE20" i="1"/>
  <c r="BD20" i="1"/>
  <c r="BE19" i="1"/>
  <c r="BD19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2" i="1"/>
  <c r="BD12" i="1"/>
  <c r="BE11" i="1"/>
  <c r="BD11" i="1"/>
  <c r="BE10" i="1"/>
  <c r="BD10" i="1"/>
  <c r="BE9" i="1"/>
  <c r="BD9" i="1"/>
  <c r="BE8" i="1"/>
  <c r="BD8" i="1"/>
  <c r="BE7" i="1"/>
  <c r="BD7" i="1"/>
  <c r="BE6" i="1"/>
  <c r="BD6" i="1"/>
  <c r="BE5" i="1"/>
  <c r="BD5" i="1"/>
  <c r="AY26" i="1"/>
  <c r="AX26" i="1"/>
  <c r="AY23" i="1"/>
  <c r="AX23" i="1"/>
  <c r="AY22" i="1"/>
  <c r="AX22" i="1"/>
  <c r="AY21" i="1"/>
  <c r="AX21" i="1"/>
  <c r="AY20" i="1"/>
  <c r="AX20" i="1"/>
  <c r="AY19" i="1"/>
  <c r="AX19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2" i="1"/>
  <c r="AX12" i="1"/>
  <c r="AY11" i="1"/>
  <c r="AX11" i="1"/>
  <c r="AY10" i="1"/>
  <c r="AX10" i="1"/>
  <c r="AY9" i="1"/>
  <c r="AX9" i="1"/>
  <c r="AY8" i="1"/>
  <c r="AX8" i="1"/>
  <c r="AY7" i="1"/>
  <c r="AX7" i="1"/>
  <c r="AY6" i="1"/>
  <c r="AX6" i="1"/>
  <c r="AY5" i="1"/>
  <c r="AX5" i="1"/>
  <c r="AS26" i="1"/>
  <c r="AR26" i="1"/>
  <c r="AR24" i="1"/>
  <c r="AS23" i="1"/>
  <c r="AR23" i="1"/>
  <c r="AS22" i="1"/>
  <c r="AR22" i="1"/>
  <c r="AS21" i="1"/>
  <c r="AR21" i="1"/>
  <c r="AS20" i="1"/>
  <c r="AR20" i="1"/>
  <c r="AS19" i="1"/>
  <c r="AR19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2" i="1"/>
  <c r="AR12" i="1"/>
  <c r="AS11" i="1"/>
  <c r="AR11" i="1"/>
  <c r="AS10" i="1"/>
  <c r="AR10" i="1"/>
  <c r="AS9" i="1"/>
  <c r="AR9" i="1"/>
  <c r="AS8" i="1"/>
  <c r="AR8" i="1"/>
  <c r="AS7" i="1"/>
  <c r="AR7" i="1"/>
  <c r="AS6" i="1"/>
  <c r="AR6" i="1"/>
  <c r="AS5" i="1"/>
  <c r="AR5" i="1"/>
  <c r="AL27" i="1"/>
  <c r="AM26" i="1"/>
  <c r="AL26" i="1"/>
  <c r="AM23" i="1"/>
  <c r="AL23" i="1"/>
  <c r="AM22" i="1"/>
  <c r="AL22" i="1"/>
  <c r="AM21" i="1"/>
  <c r="AL21" i="1"/>
  <c r="AM20" i="1"/>
  <c r="AL20" i="1"/>
  <c r="AM19" i="1"/>
  <c r="AL19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2" i="1"/>
  <c r="AL12" i="1"/>
  <c r="AM11" i="1"/>
  <c r="AL11" i="1"/>
  <c r="AM10" i="1"/>
  <c r="AL10" i="1"/>
  <c r="AM9" i="1"/>
  <c r="AL9" i="1"/>
  <c r="AM8" i="1"/>
  <c r="AL8" i="1"/>
  <c r="AM7" i="1"/>
  <c r="AL7" i="1"/>
  <c r="AM6" i="1"/>
  <c r="AL6" i="1"/>
  <c r="AM5" i="1"/>
  <c r="AL5" i="1"/>
  <c r="AG26" i="1"/>
  <c r="AF26" i="1"/>
  <c r="AG23" i="1"/>
  <c r="AF23" i="1"/>
  <c r="AG22" i="1"/>
  <c r="AF22" i="1"/>
  <c r="AG21" i="1"/>
  <c r="AF21" i="1"/>
  <c r="AG20" i="1"/>
  <c r="AF20" i="1"/>
  <c r="AG19" i="1"/>
  <c r="AF19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2" i="1"/>
  <c r="AF12" i="1"/>
  <c r="AG11" i="1"/>
  <c r="AF11" i="1"/>
  <c r="AG10" i="1"/>
  <c r="AF10" i="1"/>
  <c r="AG9" i="1"/>
  <c r="AF9" i="1"/>
  <c r="AG8" i="1"/>
  <c r="AF8" i="1"/>
  <c r="AG7" i="1"/>
  <c r="AF7" i="1"/>
  <c r="AG6" i="1"/>
  <c r="AF6" i="1"/>
  <c r="AG5" i="1"/>
  <c r="AF5" i="1"/>
  <c r="AA26" i="1"/>
  <c r="Z26" i="1"/>
  <c r="AA23" i="1"/>
  <c r="Z23" i="1"/>
  <c r="AA22" i="1"/>
  <c r="Z22" i="1"/>
  <c r="AA21" i="1"/>
  <c r="Z21" i="1"/>
  <c r="AA20" i="1"/>
  <c r="Z20" i="1"/>
  <c r="AA19" i="1"/>
  <c r="Z19" i="1"/>
  <c r="AA18" i="1"/>
  <c r="Z18" i="1"/>
  <c r="AA17" i="1"/>
  <c r="Z17" i="1"/>
  <c r="AA16" i="1"/>
  <c r="Z16" i="1"/>
  <c r="AA15" i="1"/>
  <c r="Z15" i="1"/>
  <c r="AA14" i="1"/>
  <c r="Z14" i="1"/>
  <c r="AA13" i="1"/>
  <c r="Z13" i="1"/>
  <c r="AA12" i="1"/>
  <c r="Z12" i="1"/>
  <c r="AA11" i="1"/>
  <c r="Z11" i="1"/>
  <c r="AA10" i="1"/>
  <c r="Z10" i="1"/>
  <c r="AA9" i="1"/>
  <c r="Z9" i="1"/>
  <c r="AA8" i="1"/>
  <c r="Z8" i="1"/>
  <c r="AA7" i="1"/>
  <c r="Z7" i="1"/>
  <c r="AA6" i="1"/>
  <c r="Z6" i="1"/>
  <c r="AA5" i="1"/>
  <c r="Z5" i="1"/>
  <c r="U26" i="1"/>
  <c r="T26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U6" i="1"/>
  <c r="T6" i="1"/>
  <c r="U5" i="1"/>
  <c r="T5" i="1"/>
  <c r="O26" i="1"/>
  <c r="N26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O5" i="1"/>
  <c r="N5" i="1"/>
  <c r="I26" i="1"/>
  <c r="H26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CS26" i="1"/>
  <c r="CS23" i="1"/>
  <c r="CS22" i="1"/>
  <c r="CS21" i="1"/>
  <c r="CS20" i="1"/>
  <c r="CS19" i="1"/>
  <c r="CS18" i="1"/>
  <c r="CS17" i="1"/>
  <c r="CS16" i="1"/>
  <c r="CS15" i="1"/>
  <c r="CS14" i="1"/>
  <c r="CS13" i="1"/>
  <c r="CS12" i="1"/>
  <c r="CS11" i="1"/>
  <c r="CS10" i="1"/>
  <c r="CS9" i="1"/>
  <c r="CS8" i="1"/>
  <c r="CS7" i="1"/>
  <c r="CS6" i="1"/>
  <c r="CS5" i="1"/>
  <c r="CV5" i="1" s="1"/>
  <c r="CM26" i="1"/>
  <c r="CM23" i="1"/>
  <c r="CM22" i="1"/>
  <c r="CM21" i="1"/>
  <c r="CM20" i="1"/>
  <c r="CM19" i="1"/>
  <c r="CM18" i="1"/>
  <c r="CM17" i="1"/>
  <c r="CM16" i="1"/>
  <c r="CM15" i="1"/>
  <c r="CM14" i="1"/>
  <c r="CM13" i="1"/>
  <c r="CM12" i="1"/>
  <c r="CM11" i="1"/>
  <c r="CM10" i="1"/>
  <c r="CM9" i="1"/>
  <c r="CM8" i="1"/>
  <c r="CM7" i="1"/>
  <c r="CM6" i="1"/>
  <c r="CM5" i="1"/>
  <c r="CG26" i="1"/>
  <c r="CG23" i="1"/>
  <c r="CG22" i="1"/>
  <c r="CJ22" i="1" s="1"/>
  <c r="CG21" i="1"/>
  <c r="CG20" i="1"/>
  <c r="CG19" i="1"/>
  <c r="CG18" i="1"/>
  <c r="CJ18" i="1" s="1"/>
  <c r="CG17" i="1"/>
  <c r="CG16" i="1"/>
  <c r="CG15" i="1"/>
  <c r="CG14" i="1"/>
  <c r="CJ14" i="1" s="1"/>
  <c r="CG13" i="1"/>
  <c r="CG12" i="1"/>
  <c r="CG11" i="1"/>
  <c r="CG10" i="1"/>
  <c r="CJ10" i="1" s="1"/>
  <c r="CG9" i="1"/>
  <c r="CG8" i="1"/>
  <c r="CG7" i="1"/>
  <c r="CG6" i="1"/>
  <c r="CJ6" i="1" s="1"/>
  <c r="CG5" i="1"/>
  <c r="CA26" i="1"/>
  <c r="CA23" i="1"/>
  <c r="CA22" i="1"/>
  <c r="CA21" i="1"/>
  <c r="CA20" i="1"/>
  <c r="CA19" i="1"/>
  <c r="CA18" i="1"/>
  <c r="CA17" i="1"/>
  <c r="CA16" i="1"/>
  <c r="CA15" i="1"/>
  <c r="CA14" i="1"/>
  <c r="CA13" i="1"/>
  <c r="CA12" i="1"/>
  <c r="CA11" i="1"/>
  <c r="CA10" i="1"/>
  <c r="CA9" i="1"/>
  <c r="CA8" i="1"/>
  <c r="CA7" i="1"/>
  <c r="CA6" i="1"/>
  <c r="CA5" i="1"/>
  <c r="BU26" i="1"/>
  <c r="BU23" i="1"/>
  <c r="BU22" i="1"/>
  <c r="BU21" i="1"/>
  <c r="BU20" i="1"/>
  <c r="BU19" i="1"/>
  <c r="BU18" i="1"/>
  <c r="BU17" i="1"/>
  <c r="BU16" i="1"/>
  <c r="BU15" i="1"/>
  <c r="BU14" i="1"/>
  <c r="BU13" i="1"/>
  <c r="BU12" i="1"/>
  <c r="BU11" i="1"/>
  <c r="BU10" i="1"/>
  <c r="BU9" i="1"/>
  <c r="BU8" i="1"/>
  <c r="BU7" i="1"/>
  <c r="BU6" i="1"/>
  <c r="BU5" i="1"/>
  <c r="BO26" i="1"/>
  <c r="BO23" i="1"/>
  <c r="BO22" i="1"/>
  <c r="BR22" i="1" s="1"/>
  <c r="BO21" i="1"/>
  <c r="BR21" i="1" s="1"/>
  <c r="BO20" i="1"/>
  <c r="BO19" i="1"/>
  <c r="BR19" i="1" s="1"/>
  <c r="BO18" i="1"/>
  <c r="BR18" i="1" s="1"/>
  <c r="BO17" i="1"/>
  <c r="BO16" i="1"/>
  <c r="BO15" i="1"/>
  <c r="BO14" i="1"/>
  <c r="BR14" i="1" s="1"/>
  <c r="BO13" i="1"/>
  <c r="BO12" i="1"/>
  <c r="BO11" i="1"/>
  <c r="BO10" i="1"/>
  <c r="BR10" i="1" s="1"/>
  <c r="BO9" i="1"/>
  <c r="BO8" i="1"/>
  <c r="BO7" i="1"/>
  <c r="BO6" i="1"/>
  <c r="BR6" i="1" s="1"/>
  <c r="BO5" i="1"/>
  <c r="BI26" i="1"/>
  <c r="BI23" i="1"/>
  <c r="BI22" i="1"/>
  <c r="BI21" i="1"/>
  <c r="BI20" i="1"/>
  <c r="BI19" i="1"/>
  <c r="BI18" i="1"/>
  <c r="BI17" i="1"/>
  <c r="BI16" i="1"/>
  <c r="BI15" i="1"/>
  <c r="BI14" i="1"/>
  <c r="BI13" i="1"/>
  <c r="BI12" i="1"/>
  <c r="BI11" i="1"/>
  <c r="BI10" i="1"/>
  <c r="BI9" i="1"/>
  <c r="BI8" i="1"/>
  <c r="BI7" i="1"/>
  <c r="BI6" i="1"/>
  <c r="BI5" i="1"/>
  <c r="BC26" i="1"/>
  <c r="BF26" i="1" s="1"/>
  <c r="BC23" i="1"/>
  <c r="BF23" i="1" s="1"/>
  <c r="BC22" i="1"/>
  <c r="BF22" i="1" s="1"/>
  <c r="BC21" i="1"/>
  <c r="BF21" i="1" s="1"/>
  <c r="BC20" i="1"/>
  <c r="BC19" i="1"/>
  <c r="BF19" i="1" s="1"/>
  <c r="BC18" i="1"/>
  <c r="BF18" i="1" s="1"/>
  <c r="BC17" i="1"/>
  <c r="BF17" i="1" s="1"/>
  <c r="BC16" i="1"/>
  <c r="BC15" i="1"/>
  <c r="BF15" i="1" s="1"/>
  <c r="BC14" i="1"/>
  <c r="BF14" i="1" s="1"/>
  <c r="BC13" i="1"/>
  <c r="BC12" i="1"/>
  <c r="BC11" i="1"/>
  <c r="BF11" i="1" s="1"/>
  <c r="BC10" i="1"/>
  <c r="BC9" i="1"/>
  <c r="BF9" i="1" s="1"/>
  <c r="BC8" i="1"/>
  <c r="BC7" i="1"/>
  <c r="BC6" i="1"/>
  <c r="BC5" i="1"/>
  <c r="BF5" i="1" s="1"/>
  <c r="AW26" i="1"/>
  <c r="AW23" i="1"/>
  <c r="AZ23" i="1" s="1"/>
  <c r="AW22" i="1"/>
  <c r="AZ22" i="1" s="1"/>
  <c r="AW21" i="1"/>
  <c r="AZ21" i="1" s="1"/>
  <c r="AW20" i="1"/>
  <c r="AW19" i="1"/>
  <c r="AZ19" i="1" s="1"/>
  <c r="AW18" i="1"/>
  <c r="AZ18" i="1" s="1"/>
  <c r="AW17" i="1"/>
  <c r="AW16" i="1"/>
  <c r="AW15" i="1"/>
  <c r="AW14" i="1"/>
  <c r="AZ14" i="1" s="1"/>
  <c r="AW13" i="1"/>
  <c r="AW12" i="1"/>
  <c r="AW11" i="1"/>
  <c r="AZ11" i="1" s="1"/>
  <c r="AW10" i="1"/>
  <c r="AZ10" i="1" s="1"/>
  <c r="AW9" i="1"/>
  <c r="AW8" i="1"/>
  <c r="AW7" i="1"/>
  <c r="AW6" i="1"/>
  <c r="AZ6" i="1" s="1"/>
  <c r="AW5" i="1"/>
  <c r="AQ26" i="1"/>
  <c r="AQ23" i="1"/>
  <c r="AQ22" i="1"/>
  <c r="AT22" i="1" s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Q6" i="1"/>
  <c r="AQ5" i="1"/>
  <c r="AK26" i="1"/>
  <c r="AK23" i="1"/>
  <c r="AK22" i="1"/>
  <c r="AK21" i="1"/>
  <c r="AK20" i="1"/>
  <c r="AK19" i="1"/>
  <c r="AK18" i="1"/>
  <c r="AN18" i="1" s="1"/>
  <c r="AK17" i="1"/>
  <c r="AK16" i="1"/>
  <c r="AK15" i="1"/>
  <c r="AK14" i="1"/>
  <c r="AK13" i="1"/>
  <c r="AK12" i="1"/>
  <c r="AK11" i="1"/>
  <c r="AK10" i="1"/>
  <c r="AK9" i="1"/>
  <c r="AK8" i="1"/>
  <c r="AK7" i="1"/>
  <c r="AK6" i="1"/>
  <c r="AN6" i="1" s="1"/>
  <c r="AK5" i="1"/>
  <c r="AE26" i="1"/>
  <c r="AE23" i="1"/>
  <c r="AE22" i="1"/>
  <c r="AH22" i="1" s="1"/>
  <c r="AE21" i="1"/>
  <c r="AH21" i="1" s="1"/>
  <c r="AE20" i="1"/>
  <c r="AE19" i="1"/>
  <c r="AE18" i="1"/>
  <c r="AH18" i="1" s="1"/>
  <c r="AE17" i="1"/>
  <c r="AE16" i="1"/>
  <c r="AE15" i="1"/>
  <c r="AE14" i="1"/>
  <c r="AH14" i="1" s="1"/>
  <c r="AE13" i="1"/>
  <c r="AH13" i="1" s="1"/>
  <c r="AE12" i="1"/>
  <c r="AE11" i="1"/>
  <c r="AE10" i="1"/>
  <c r="AH10" i="1" s="1"/>
  <c r="AE9" i="1"/>
  <c r="AE8" i="1"/>
  <c r="AE7" i="1"/>
  <c r="AE6" i="1"/>
  <c r="AH6" i="1" s="1"/>
  <c r="AE5" i="1"/>
  <c r="Y26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S26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M26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G26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D26" i="1"/>
  <c r="D23" i="1"/>
  <c r="D22" i="1"/>
  <c r="D21" i="1"/>
  <c r="D20" i="1"/>
  <c r="AZ20" i="1" s="1"/>
  <c r="D19" i="1"/>
  <c r="D18" i="1"/>
  <c r="D17" i="1"/>
  <c r="AB17" i="1" s="1"/>
  <c r="D16" i="1"/>
  <c r="V16" i="1" s="1"/>
  <c r="D15" i="1"/>
  <c r="AN15" i="1" s="1"/>
  <c r="D14" i="1"/>
  <c r="D13" i="1"/>
  <c r="AB13" i="1" s="1"/>
  <c r="D12" i="1"/>
  <c r="AH12" i="1" s="1"/>
  <c r="D11" i="1"/>
  <c r="D10" i="1"/>
  <c r="D9" i="1"/>
  <c r="D8" i="1"/>
  <c r="AZ8" i="1" s="1"/>
  <c r="D7" i="1"/>
  <c r="D6" i="1"/>
  <c r="D5" i="1"/>
  <c r="BV27" i="1" l="1"/>
  <c r="BU27" i="1"/>
  <c r="D27" i="1"/>
  <c r="AH27" i="1" s="1"/>
  <c r="AG27" i="1"/>
  <c r="AY27" i="1"/>
  <c r="CG27" i="1"/>
  <c r="CS27" i="1"/>
  <c r="H27" i="1"/>
  <c r="N27" i="1"/>
  <c r="G27" i="1"/>
  <c r="S27" i="1"/>
  <c r="AQ27" i="1"/>
  <c r="AT27" i="1" s="1"/>
  <c r="BO27" i="1"/>
  <c r="P7" i="1"/>
  <c r="P15" i="1"/>
  <c r="P19" i="1"/>
  <c r="Y27" i="1"/>
  <c r="AB27" i="1" s="1"/>
  <c r="CV21" i="1"/>
  <c r="J26" i="1"/>
  <c r="V12" i="1"/>
  <c r="V26" i="1"/>
  <c r="AH26" i="1"/>
  <c r="AQ24" i="1"/>
  <c r="U24" i="1"/>
  <c r="BC24" i="1"/>
  <c r="BO24" i="1"/>
  <c r="CM24" i="1"/>
  <c r="CL27" i="1"/>
  <c r="CM27" i="1" s="1"/>
  <c r="BC27" i="1"/>
  <c r="BF27" i="1" s="1"/>
  <c r="P11" i="1"/>
  <c r="P23" i="1"/>
  <c r="AK27" i="1"/>
  <c r="AN27" i="1" s="1"/>
  <c r="AW27" i="1"/>
  <c r="AB10" i="1"/>
  <c r="AT18" i="1"/>
  <c r="AB5" i="1"/>
  <c r="BL8" i="1"/>
  <c r="BX26" i="1"/>
  <c r="CP26" i="1"/>
  <c r="Z27" i="1"/>
  <c r="H24" i="1"/>
  <c r="N24" i="1"/>
  <c r="Y24" i="1"/>
  <c r="BK27" i="1"/>
  <c r="AX27" i="1"/>
  <c r="AF27" i="1"/>
  <c r="U27" i="1"/>
  <c r="P27" i="1"/>
  <c r="I27" i="1"/>
  <c r="O27" i="1"/>
  <c r="AA27" i="1"/>
  <c r="AM27" i="1"/>
  <c r="BE27" i="1"/>
  <c r="BQ27" i="1"/>
  <c r="AS27" i="1"/>
  <c r="BW27" i="1"/>
  <c r="CU27" i="1"/>
  <c r="CI27" i="1"/>
  <c r="CC27" i="1"/>
  <c r="V5" i="1"/>
  <c r="V13" i="1"/>
  <c r="V21" i="1"/>
  <c r="AN9" i="1"/>
  <c r="AN17" i="1"/>
  <c r="CP13" i="1"/>
  <c r="J9" i="1"/>
  <c r="J17" i="1"/>
  <c r="V6" i="1"/>
  <c r="V14" i="1"/>
  <c r="V22" i="1"/>
  <c r="AN22" i="1"/>
  <c r="AL24" i="1"/>
  <c r="AX24" i="1"/>
  <c r="BJ24" i="1"/>
  <c r="BV24" i="1"/>
  <c r="CT24" i="1"/>
  <c r="J7" i="1"/>
  <c r="J11" i="1"/>
  <c r="J19" i="1"/>
  <c r="J23" i="1"/>
  <c r="J6" i="1"/>
  <c r="J10" i="1"/>
  <c r="J14" i="1"/>
  <c r="J18" i="1"/>
  <c r="J22" i="1"/>
  <c r="J27" i="1"/>
  <c r="P8" i="1"/>
  <c r="P12" i="1"/>
  <c r="P16" i="1"/>
  <c r="P20" i="1"/>
  <c r="AB9" i="1"/>
  <c r="AT6" i="1"/>
  <c r="BX10" i="1"/>
  <c r="CV13" i="1"/>
  <c r="T24" i="1"/>
  <c r="AG24" i="1"/>
  <c r="O24" i="1"/>
  <c r="AM24" i="1"/>
  <c r="V9" i="1"/>
  <c r="V17" i="1"/>
  <c r="AN5" i="1"/>
  <c r="AN13" i="1"/>
  <c r="AN21" i="1"/>
  <c r="BF13" i="1"/>
  <c r="CP5" i="1"/>
  <c r="CP9" i="1"/>
  <c r="CP17" i="1"/>
  <c r="CP21" i="1"/>
  <c r="J5" i="1"/>
  <c r="J13" i="1"/>
  <c r="J21" i="1"/>
  <c r="V10" i="1"/>
  <c r="V18" i="1"/>
  <c r="V27" i="1"/>
  <c r="S24" i="1"/>
  <c r="AB6" i="1"/>
  <c r="AH5" i="1"/>
  <c r="AH9" i="1"/>
  <c r="AH17" i="1"/>
  <c r="AN8" i="1"/>
  <c r="AN12" i="1"/>
  <c r="AN16" i="1"/>
  <c r="AN20" i="1"/>
  <c r="AN26" i="1"/>
  <c r="AZ5" i="1"/>
  <c r="AZ9" i="1"/>
  <c r="AZ13" i="1"/>
  <c r="AZ17" i="1"/>
  <c r="AZ27" i="1"/>
  <c r="BF8" i="1"/>
  <c r="BF12" i="1"/>
  <c r="BF16" i="1"/>
  <c r="BF20" i="1"/>
  <c r="BL6" i="1"/>
  <c r="BL10" i="1"/>
  <c r="BL14" i="1"/>
  <c r="BL18" i="1"/>
  <c r="BL22" i="1"/>
  <c r="BR5" i="1"/>
  <c r="BR9" i="1"/>
  <c r="BR13" i="1"/>
  <c r="BR17" i="1"/>
  <c r="CD6" i="1"/>
  <c r="CD10" i="1"/>
  <c r="CD14" i="1"/>
  <c r="CD18" i="1"/>
  <c r="CD22" i="1"/>
  <c r="CJ5" i="1"/>
  <c r="CJ9" i="1"/>
  <c r="CJ27" i="1"/>
  <c r="CP8" i="1"/>
  <c r="CP12" i="1"/>
  <c r="CP20" i="1"/>
  <c r="CV6" i="1"/>
  <c r="CV10" i="1"/>
  <c r="CV14" i="1"/>
  <c r="CV18" i="1"/>
  <c r="CV22" i="1"/>
  <c r="AB19" i="1"/>
  <c r="N25" i="1"/>
  <c r="D24" i="1"/>
  <c r="M24" i="1"/>
  <c r="P24" i="1" s="1"/>
  <c r="AB16" i="1"/>
  <c r="V20" i="1"/>
  <c r="AF24" i="1"/>
  <c r="BK24" i="1"/>
  <c r="AB21" i="1"/>
  <c r="AN10" i="1"/>
  <c r="AN14" i="1"/>
  <c r="AT26" i="1"/>
  <c r="BL26" i="1"/>
  <c r="BX5" i="1"/>
  <c r="BX9" i="1"/>
  <c r="BX13" i="1"/>
  <c r="BX17" i="1"/>
  <c r="BX21" i="1"/>
  <c r="BX27" i="1"/>
  <c r="CD26" i="1"/>
  <c r="CP6" i="1"/>
  <c r="CP10" i="1"/>
  <c r="CP14" i="1"/>
  <c r="CP18" i="1"/>
  <c r="CP22" i="1"/>
  <c r="CP27" i="1"/>
  <c r="CS24" i="1"/>
  <c r="Z24" i="1"/>
  <c r="BP24" i="1"/>
  <c r="BD24" i="1"/>
  <c r="CN24" i="1"/>
  <c r="D25" i="1"/>
  <c r="AK25" i="1"/>
  <c r="BK25" i="1"/>
  <c r="CI25" i="1"/>
  <c r="AB23" i="1"/>
  <c r="AT19" i="1"/>
  <c r="CH24" i="1"/>
  <c r="AB20" i="1"/>
  <c r="AT16" i="1"/>
  <c r="CJ8" i="1"/>
  <c r="AA24" i="1"/>
  <c r="BU24" i="1"/>
  <c r="AT10" i="1"/>
  <c r="AT14" i="1"/>
  <c r="AZ26" i="1"/>
  <c r="BL5" i="1"/>
  <c r="BL9" i="1"/>
  <c r="BL13" i="1"/>
  <c r="BL17" i="1"/>
  <c r="BL21" i="1"/>
  <c r="BL27" i="1"/>
  <c r="BX6" i="1"/>
  <c r="BX14" i="1"/>
  <c r="BX18" i="1"/>
  <c r="BX22" i="1"/>
  <c r="CD27" i="1"/>
  <c r="CV9" i="1"/>
  <c r="CV17" i="1"/>
  <c r="AB25" i="1"/>
  <c r="AB7" i="1"/>
  <c r="AB11" i="1"/>
  <c r="AT11" i="1"/>
  <c r="AN19" i="1"/>
  <c r="AB12" i="1"/>
  <c r="AT12" i="1"/>
  <c r="CD11" i="1"/>
  <c r="CD15" i="1"/>
  <c r="CD23" i="1"/>
  <c r="CV11" i="1"/>
  <c r="CV15" i="1"/>
  <c r="CV23" i="1"/>
  <c r="AH16" i="1"/>
  <c r="BL16" i="1"/>
  <c r="CJ16" i="1"/>
  <c r="CP16" i="1"/>
  <c r="P5" i="1"/>
  <c r="P9" i="1"/>
  <c r="P13" i="1"/>
  <c r="P17" i="1"/>
  <c r="P21" i="1"/>
  <c r="P26" i="1"/>
  <c r="V7" i="1"/>
  <c r="V11" i="1"/>
  <c r="V15" i="1"/>
  <c r="V19" i="1"/>
  <c r="V23" i="1"/>
  <c r="AZ7" i="1"/>
  <c r="BL12" i="1"/>
  <c r="BL20" i="1"/>
  <c r="BR7" i="1"/>
  <c r="BR11" i="1"/>
  <c r="BR15" i="1"/>
  <c r="BR23" i="1"/>
  <c r="CD8" i="1"/>
  <c r="CD12" i="1"/>
  <c r="CD16" i="1"/>
  <c r="CD20" i="1"/>
  <c r="CJ7" i="1"/>
  <c r="CJ11" i="1"/>
  <c r="CJ15" i="1"/>
  <c r="CJ19" i="1"/>
  <c r="CJ23" i="1"/>
  <c r="CV8" i="1"/>
  <c r="CV12" i="1"/>
  <c r="CV16" i="1"/>
  <c r="CV20" i="1"/>
  <c r="V8" i="1"/>
  <c r="AZ15" i="1"/>
  <c r="AB15" i="1"/>
  <c r="AT7" i="1"/>
  <c r="AT15" i="1"/>
  <c r="AT23" i="1"/>
  <c r="J15" i="1"/>
  <c r="AB8" i="1"/>
  <c r="AT8" i="1"/>
  <c r="AT20" i="1"/>
  <c r="CD7" i="1"/>
  <c r="CD19" i="1"/>
  <c r="CV7" i="1"/>
  <c r="CV19" i="1"/>
  <c r="J8" i="1"/>
  <c r="J12" i="1"/>
  <c r="J16" i="1"/>
  <c r="J20" i="1"/>
  <c r="P6" i="1"/>
  <c r="P10" i="1"/>
  <c r="P14" i="1"/>
  <c r="P18" i="1"/>
  <c r="P22" i="1"/>
  <c r="AH8" i="1"/>
  <c r="AH20" i="1"/>
  <c r="AN7" i="1"/>
  <c r="AN11" i="1"/>
  <c r="AN23" i="1"/>
  <c r="AZ16" i="1"/>
  <c r="BF7" i="1"/>
  <c r="BR8" i="1"/>
  <c r="BR12" i="1"/>
  <c r="BR16" i="1"/>
  <c r="BR20" i="1"/>
  <c r="CJ12" i="1"/>
  <c r="CJ20" i="1"/>
  <c r="AZ12" i="1"/>
  <c r="CU24" i="1"/>
  <c r="CC24" i="1"/>
  <c r="AS24" i="1"/>
  <c r="AY24" i="1"/>
  <c r="CI24" i="1"/>
  <c r="G25" i="1"/>
  <c r="P25" i="1" s="1"/>
  <c r="S25" i="1"/>
  <c r="U25" i="1"/>
  <c r="AE25" i="1"/>
  <c r="AQ25" i="1"/>
  <c r="AS25" i="1"/>
  <c r="BC25" i="1"/>
  <c r="BO25" i="1"/>
  <c r="BQ25" i="1"/>
  <c r="CA25" i="1"/>
  <c r="CM25" i="1"/>
  <c r="CO25" i="1"/>
  <c r="I25" i="1"/>
  <c r="AB26" i="1"/>
  <c r="AH7" i="1"/>
  <c r="AH11" i="1"/>
  <c r="AH15" i="1"/>
  <c r="AH19" i="1"/>
  <c r="AH23" i="1"/>
  <c r="AT5" i="1"/>
  <c r="AT9" i="1"/>
  <c r="AT13" i="1"/>
  <c r="AT17" i="1"/>
  <c r="AT21" i="1"/>
  <c r="BL7" i="1"/>
  <c r="BL11" i="1"/>
  <c r="BL15" i="1"/>
  <c r="BL19" i="1"/>
  <c r="BL23" i="1"/>
  <c r="BR26" i="1"/>
  <c r="BX7" i="1"/>
  <c r="BX11" i="1"/>
  <c r="BX15" i="1"/>
  <c r="BX19" i="1"/>
  <c r="BX23" i="1"/>
  <c r="CD5" i="1"/>
  <c r="CD9" i="1"/>
  <c r="CD13" i="1"/>
  <c r="CD17" i="1"/>
  <c r="CD21" i="1"/>
  <c r="CJ26" i="1"/>
  <c r="CP7" i="1"/>
  <c r="CP11" i="1"/>
  <c r="CP15" i="1"/>
  <c r="CP19" i="1"/>
  <c r="CP23" i="1"/>
  <c r="CV26" i="1"/>
  <c r="I24" i="1"/>
  <c r="BW24" i="1"/>
  <c r="CO24" i="1"/>
  <c r="CC25" i="1"/>
  <c r="AB14" i="1"/>
  <c r="AB18" i="1"/>
  <c r="AB22" i="1"/>
  <c r="AW24" i="1"/>
  <c r="BF6" i="1"/>
  <c r="BF10" i="1"/>
  <c r="BI24" i="1"/>
  <c r="BR27" i="1"/>
  <c r="BX8" i="1"/>
  <c r="BX12" i="1"/>
  <c r="BX16" i="1"/>
  <c r="BX20" i="1"/>
  <c r="CJ13" i="1"/>
  <c r="CJ17" i="1"/>
  <c r="CJ21" i="1"/>
  <c r="CV27" i="1"/>
  <c r="BE25" i="1"/>
  <c r="AE24" i="1"/>
  <c r="CA24" i="1"/>
  <c r="AA25" i="1"/>
  <c r="AY25" i="1"/>
  <c r="BW25" i="1"/>
  <c r="CU25" i="1"/>
  <c r="AK24" i="1"/>
  <c r="AN24" i="1" s="1"/>
  <c r="CG24" i="1"/>
  <c r="BE24" i="1"/>
  <c r="BQ24" i="1"/>
  <c r="CO27" i="1" l="1"/>
  <c r="CV24" i="1"/>
  <c r="V24" i="1"/>
  <c r="CP24" i="1"/>
  <c r="AT24" i="1"/>
  <c r="AB24" i="1"/>
  <c r="BX24" i="1"/>
  <c r="BF24" i="1"/>
  <c r="CJ24" i="1"/>
  <c r="CD25" i="1"/>
  <c r="V25" i="1"/>
  <c r="CD24" i="1"/>
  <c r="AZ24" i="1"/>
  <c r="BR25" i="1"/>
  <c r="AH25" i="1"/>
  <c r="CV25" i="1"/>
  <c r="BL25" i="1"/>
  <c r="CJ25" i="1"/>
  <c r="AZ25" i="1"/>
  <c r="BX25" i="1"/>
  <c r="AT25" i="1"/>
  <c r="J25" i="1"/>
  <c r="J24" i="1"/>
  <c r="BR24" i="1"/>
  <c r="AH24" i="1"/>
  <c r="BL24" i="1"/>
  <c r="CP25" i="1"/>
  <c r="BF25" i="1"/>
  <c r="AN25" i="1"/>
</calcChain>
</file>

<file path=xl/sharedStrings.xml><?xml version="1.0" encoding="utf-8"?>
<sst xmlns="http://schemas.openxmlformats.org/spreadsheetml/2006/main" count="218" uniqueCount="83">
  <si>
    <t>受診者数</t>
  </si>
  <si>
    <t>う歯有病者数</t>
  </si>
  <si>
    <t>処置完了者数</t>
  </si>
  <si>
    <t>未処置う歯総数</t>
  </si>
  <si>
    <t>処置う歯総数</t>
  </si>
  <si>
    <t>喪失歯総数</t>
  </si>
  <si>
    <t>う歯数総本数</t>
  </si>
  <si>
    <t>一人平均う歯数</t>
  </si>
  <si>
    <t>要観察歯数</t>
  </si>
  <si>
    <t>歯垢の状態</t>
  </si>
  <si>
    <t>歯肉の状態</t>
  </si>
  <si>
    <t>要観察</t>
  </si>
  <si>
    <t>要観察（％）</t>
  </si>
  <si>
    <t>要診断</t>
  </si>
  <si>
    <t>要診断（％）</t>
  </si>
  <si>
    <t>若干の付着</t>
  </si>
  <si>
    <t>若干の付着（％）</t>
  </si>
  <si>
    <t>相当の付着</t>
  </si>
  <si>
    <t>相当の付着（％）</t>
  </si>
  <si>
    <t>学校名</t>
  </si>
  <si>
    <t>男</t>
  </si>
  <si>
    <t>女</t>
  </si>
  <si>
    <t>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</si>
  <si>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</si>
  <si>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</si>
  <si>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</si>
  <si>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</si>
  <si>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</si>
  <si>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</si>
  <si>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</si>
  <si>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</si>
  <si>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</si>
  <si>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</si>
  <si>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</si>
  <si>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う歯有病者率（％）</t>
    <phoneticPr fontId="2"/>
  </si>
  <si>
    <t>処置完了者率（％）</t>
    <phoneticPr fontId="2"/>
  </si>
  <si>
    <t>栗東市</t>
    <rPh sb="2" eb="3">
      <t>シ</t>
    </rPh>
    <phoneticPr fontId="2"/>
  </si>
  <si>
    <t>東近江市</t>
    <rPh sb="0" eb="1">
      <t>ヒガシ</t>
    </rPh>
    <rPh sb="1" eb="3">
      <t>オウミ</t>
    </rPh>
    <phoneticPr fontId="2"/>
  </si>
  <si>
    <t>野洲市</t>
    <rPh sb="0" eb="2">
      <t>ヤス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</si>
  <si>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</si>
  <si>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</si>
  <si>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米原市</t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</si>
  <si>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</si>
  <si>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一人平均
未処置う歯数</t>
    <phoneticPr fontId="2"/>
  </si>
  <si>
    <t>一人平均
処置う歯数</t>
    <phoneticPr fontId="2"/>
  </si>
  <si>
    <t>愛荘町</t>
    <rPh sb="0" eb="1">
      <t>アイ</t>
    </rPh>
    <phoneticPr fontId="2"/>
  </si>
  <si>
    <t>総　　計</t>
    <phoneticPr fontId="2"/>
  </si>
  <si>
    <t>市町立　　計</t>
    <rPh sb="0" eb="2">
      <t>シチョウ</t>
    </rPh>
    <rPh sb="2" eb="3">
      <t>リツ</t>
    </rPh>
    <rPh sb="5" eb="6">
      <t>ケイ</t>
    </rPh>
    <phoneticPr fontId="2"/>
  </si>
  <si>
    <t>特別支援学校　計</t>
    <rPh sb="0" eb="2">
      <t>トクベツ</t>
    </rPh>
    <rPh sb="2" eb="4">
      <t>シエン</t>
    </rPh>
    <rPh sb="4" eb="6">
      <t>ガッコウ</t>
    </rPh>
    <rPh sb="7" eb="8">
      <t>ケイ</t>
    </rPh>
    <phoneticPr fontId="2"/>
  </si>
  <si>
    <t>顎関節</t>
    <rPh sb="0" eb="3">
      <t>ガクカンセツ</t>
    </rPh>
    <phoneticPr fontId="2"/>
  </si>
  <si>
    <t>歯列・咬合</t>
    <rPh sb="0" eb="2">
      <t>シレツ</t>
    </rPh>
    <rPh sb="3" eb="5">
      <t>コウゴウ</t>
    </rPh>
    <phoneticPr fontId="2"/>
  </si>
  <si>
    <t>有所見者</t>
    <rPh sb="0" eb="1">
      <t>ユウ</t>
    </rPh>
    <rPh sb="1" eb="3">
      <t>ショケン</t>
    </rPh>
    <rPh sb="3" eb="4">
      <t>シャ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</si>
  <si>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</si>
  <si>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</si>
  <si>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</si>
  <si>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有所見者率（%）</t>
    <rPh sb="0" eb="1">
      <t>ユウ</t>
    </rPh>
    <rPh sb="1" eb="3">
      <t>ショケン</t>
    </rPh>
    <rPh sb="3" eb="4">
      <t>シャ</t>
    </rPh>
    <rPh sb="4" eb="5">
      <t>リツ</t>
    </rPh>
    <phoneticPr fontId="2"/>
  </si>
  <si>
    <t>国立+県立+私立</t>
    <rPh sb="3" eb="5">
      <t>ケンリツ</t>
    </rPh>
    <rPh sb="6" eb="8">
      <t>シリツ</t>
    </rPh>
    <phoneticPr fontId="2"/>
  </si>
  <si>
    <t>一人平均
要観察歯数</t>
    <phoneticPr fontId="2"/>
  </si>
  <si>
    <t>一人平均
喪失歯数</t>
    <phoneticPr fontId="2"/>
  </si>
  <si>
    <t>滋賀県</t>
    <rPh sb="0" eb="2">
      <t>シガ</t>
    </rPh>
    <phoneticPr fontId="2"/>
  </si>
  <si>
    <t>愛荘町</t>
  </si>
  <si>
    <t>米原市</t>
  </si>
  <si>
    <t>東近江市</t>
  </si>
  <si>
    <t>高島市</t>
  </si>
  <si>
    <t>湖南市</t>
  </si>
  <si>
    <t>野洲市</t>
  </si>
  <si>
    <t>甲賀市</t>
  </si>
  <si>
    <t>栗東市</t>
  </si>
  <si>
    <t>近江八幡市</t>
    <rPh sb="0" eb="5">
      <t>オウミハチマンシ</t>
    </rPh>
    <phoneticPr fontId="2"/>
  </si>
  <si>
    <t>長浜市</t>
    <rPh sb="0" eb="3">
      <t>ナガハマシ</t>
    </rPh>
    <phoneticPr fontId="2"/>
  </si>
  <si>
    <t>滋賀県</t>
    <rPh sb="0" eb="3">
      <t>シガケン</t>
    </rPh>
    <phoneticPr fontId="2"/>
  </si>
  <si>
    <t>市町</t>
    <rPh sb="0" eb="1">
      <t>シ</t>
    </rPh>
    <rPh sb="1" eb="2">
      <t>マチ</t>
    </rPh>
    <phoneticPr fontId="2"/>
  </si>
  <si>
    <t>大津</t>
    <rPh sb="0" eb="2">
      <t>オオツ</t>
    </rPh>
    <phoneticPr fontId="2"/>
  </si>
  <si>
    <t>湖南</t>
    <rPh sb="0" eb="2">
      <t>コナン</t>
    </rPh>
    <phoneticPr fontId="2"/>
  </si>
  <si>
    <t>甲賀</t>
    <rPh sb="0" eb="2">
      <t>コウカ</t>
    </rPh>
    <phoneticPr fontId="2"/>
  </si>
  <si>
    <t>東近江</t>
    <rPh sb="0" eb="1">
      <t>ヒガシ</t>
    </rPh>
    <rPh sb="1" eb="3">
      <t>オウミ</t>
    </rPh>
    <phoneticPr fontId="2"/>
  </si>
  <si>
    <t>湖東</t>
    <rPh sb="0" eb="2">
      <t>コトウ</t>
    </rPh>
    <phoneticPr fontId="2"/>
  </si>
  <si>
    <t>湖北</t>
    <rPh sb="0" eb="2">
      <t>コホク</t>
    </rPh>
    <phoneticPr fontId="2"/>
  </si>
  <si>
    <t>高島</t>
    <rPh sb="0" eb="2">
      <t>タカシマ</t>
    </rPh>
    <phoneticPr fontId="2"/>
  </si>
  <si>
    <t>年度</t>
    <rPh sb="0" eb="2">
      <t>ネンド</t>
    </rPh>
    <phoneticPr fontId="2"/>
  </si>
  <si>
    <t>■平成28年度　中学3年生時点　歯科健康診査結果</t>
    <rPh sb="1" eb="3">
      <t>ヘイセイ</t>
    </rPh>
    <rPh sb="5" eb="6">
      <t>ネン</t>
    </rPh>
    <rPh sb="6" eb="7">
      <t>ド</t>
    </rPh>
    <rPh sb="8" eb="10">
      <t>チュウガク</t>
    </rPh>
    <rPh sb="11" eb="12">
      <t>ネン</t>
    </rPh>
    <rPh sb="12" eb="13">
      <t>セイ</t>
    </rPh>
    <rPh sb="13" eb="15">
      <t>ジテン</t>
    </rPh>
    <rPh sb="16" eb="18">
      <t>シカ</t>
    </rPh>
    <rPh sb="18" eb="20">
      <t>ケンコウ</t>
    </rPh>
    <rPh sb="20" eb="22">
      <t>シンサ</t>
    </rPh>
    <rPh sb="22" eb="24">
      <t>ケッカ</t>
    </rPh>
    <phoneticPr fontId="2"/>
  </si>
  <si>
    <t>■中学3年生時点　一人平均むし歯数の状況</t>
    <rPh sb="1" eb="3">
      <t>チュウガク</t>
    </rPh>
    <rPh sb="4" eb="6">
      <t>ネンセイ</t>
    </rPh>
    <rPh sb="6" eb="8">
      <t>ジテン</t>
    </rPh>
    <rPh sb="9" eb="11">
      <t>ヒトリ</t>
    </rPh>
    <rPh sb="11" eb="13">
      <t>ヘイキン</t>
    </rPh>
    <rPh sb="15" eb="16">
      <t>シ</t>
    </rPh>
    <rPh sb="16" eb="17">
      <t>スウ</t>
    </rPh>
    <rPh sb="18" eb="20">
      <t>ジョウキョウ</t>
    </rPh>
    <phoneticPr fontId="2"/>
  </si>
  <si>
    <t>■中学3年生時点　むし歯のある人割合の状況</t>
    <rPh sb="1" eb="3">
      <t>チュウガク</t>
    </rPh>
    <rPh sb="4" eb="6">
      <t>ネンセイ</t>
    </rPh>
    <rPh sb="6" eb="8">
      <t>ジテン</t>
    </rPh>
    <rPh sb="11" eb="12">
      <t>バ</t>
    </rPh>
    <rPh sb="15" eb="16">
      <t>ヒト</t>
    </rPh>
    <rPh sb="16" eb="18">
      <t>ワリアイ</t>
    </rPh>
    <rPh sb="19" eb="21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</si>
</sst>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[Red]\(#,##0\)"/>
    <numFmt numFmtId="177" formatCode="0.0_ "/>
    <numFmt numFmtId="178" formatCode="0.0_);[Red]\(0.0\)"/>
    <numFmt numFmtId="179" formatCode="0.0%"/>
    <numFmt numFmtId="180" formatCode="0.00_);[Red]\(0.00\)"/>
    <numFmt numFmtId="181" formatCode="0.0"/>
  </numFmts>
  <fonts count="25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本明朝−Ｍ"/>
      <family val="3"/>
      <charset val="128"/>
    </font>
    <font>
      <sz val="7"/>
      <name val="リュウミンライト−ＫＬ"/>
      <family val="3"/>
      <charset val="128"/>
    </font>
    <font>
      <sz val="6"/>
      <name val="リュウミンライト−ＫＬ"/>
      <family val="3"/>
      <charset val="128"/>
    </font>
    <font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"/>
      <name val="リュウミンライト−ＫＬ"/>
      <family val="3"/>
      <charset val="128"/>
    </font>
    <font>
      <sz val="8"/>
      <color indexed="8"/>
      <name val="Osaka"/>
      <family val="3"/>
      <charset val="128"/>
    </font>
    <font>
      <sz val="9"/>
      <color indexed="8"/>
      <name val="Osaka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リュウミンライト−ＫＬ"/>
      <family val="3"/>
      <charset val="128"/>
    </font>
    <font>
      <sz val="14"/>
      <name val="ＭＳ ゴシック"/>
      <family val="3"/>
      <charset val="128"/>
    </font>
    <font>
      <sz val="7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/>
  </cellStyleXfs>
  <cellXfs count="177">
    <xf numFmtId="0" fontId="0" fillId="0" borderId="0" xfId="0"/>
    <xf numFmtId="1" fontId="4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horizontal="right" vertical="center"/>
    </xf>
    <xf numFmtId="1" fontId="4" fillId="0" borderId="0" xfId="1" applyNumberFormat="1" applyFont="1" applyFill="1" applyAlignment="1">
      <alignment vertical="center"/>
    </xf>
    <xf numFmtId="2" fontId="4" fillId="0" borderId="0" xfId="1" applyNumberFormat="1" applyFont="1" applyFill="1" applyAlignment="1">
      <alignment vertical="center"/>
    </xf>
    <xf numFmtId="177" fontId="4" fillId="0" borderId="0" xfId="1" applyNumberFormat="1" applyFont="1" applyFill="1" applyAlignment="1">
      <alignment vertical="center"/>
    </xf>
    <xf numFmtId="178" fontId="4" fillId="0" borderId="0" xfId="1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right" vertical="center"/>
    </xf>
    <xf numFmtId="1" fontId="3" fillId="0" borderId="0" xfId="1" applyNumberFormat="1" applyFont="1" applyFill="1" applyAlignment="1">
      <alignment vertical="center"/>
    </xf>
    <xf numFmtId="2" fontId="3" fillId="0" borderId="0" xfId="1" applyNumberFormat="1" applyFont="1" applyFill="1" applyAlignment="1">
      <alignment vertical="center"/>
    </xf>
    <xf numFmtId="177" fontId="3" fillId="0" borderId="0" xfId="1" applyNumberFormat="1" applyFont="1" applyFill="1" applyAlignment="1">
      <alignment vertical="center"/>
    </xf>
    <xf numFmtId="178" fontId="3" fillId="0" borderId="0" xfId="1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6" fillId="0" borderId="0" xfId="0" applyFont="1" applyBorder="1"/>
    <xf numFmtId="2" fontId="9" fillId="0" borderId="0" xfId="1" applyNumberFormat="1" applyFont="1" applyBorder="1" applyAlignment="1">
      <alignment horizontal="right" vertical="center" shrinkToFit="1"/>
    </xf>
    <xf numFmtId="0" fontId="11" fillId="0" borderId="0" xfId="3" applyFont="1" applyFill="1" applyBorder="1" applyAlignment="1">
      <alignment horizontal="left" vertical="center" shrinkToFit="1"/>
    </xf>
    <xf numFmtId="180" fontId="9" fillId="0" borderId="0" xfId="1" applyNumberFormat="1" applyFont="1" applyBorder="1" applyAlignment="1">
      <alignment vertical="center" shrinkToFit="1"/>
    </xf>
    <xf numFmtId="181" fontId="6" fillId="0" borderId="0" xfId="0" applyNumberFormat="1" applyFont="1" applyBorder="1"/>
    <xf numFmtId="180" fontId="12" fillId="0" borderId="0" xfId="0" applyNumberFormat="1" applyFont="1" applyBorder="1" applyAlignment="1">
      <alignment horizontal="right" vertical="center" shrinkToFit="1"/>
    </xf>
    <xf numFmtId="0" fontId="13" fillId="0" borderId="0" xfId="3" applyNumberFormat="1" applyFont="1" applyFill="1" applyBorder="1" applyAlignment="1">
      <alignment horizontal="left" vertical="center" shrinkToFit="1"/>
    </xf>
    <xf numFmtId="1" fontId="9" fillId="0" borderId="0" xfId="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4" fillId="0" borderId="29" xfId="3" applyFont="1" applyFill="1" applyBorder="1" applyAlignment="1">
      <alignment horizontal="left" vertical="center"/>
    </xf>
    <xf numFmtId="0" fontId="16" fillId="0" borderId="0" xfId="0" applyFont="1"/>
    <xf numFmtId="180" fontId="7" fillId="0" borderId="0" xfId="0" applyNumberFormat="1" applyFont="1" applyBorder="1" applyAlignment="1">
      <alignment horizontal="right" vertical="center"/>
    </xf>
    <xf numFmtId="1" fontId="9" fillId="0" borderId="0" xfId="0" applyNumberFormat="1" applyFont="1" applyBorder="1" applyAlignment="1">
      <alignment horizontal="right" vertical="center"/>
    </xf>
    <xf numFmtId="0" fontId="10" fillId="0" borderId="5" xfId="0" applyFont="1" applyFill="1" applyBorder="1" applyAlignment="1">
      <alignment horizontal="left"/>
    </xf>
    <xf numFmtId="0" fontId="9" fillId="0" borderId="5" xfId="0" applyFont="1" applyBorder="1"/>
    <xf numFmtId="178" fontId="4" fillId="0" borderId="5" xfId="1" applyNumberFormat="1" applyFont="1" applyBorder="1" applyAlignment="1">
      <alignment horizontal="right" shrinkToFit="1"/>
    </xf>
    <xf numFmtId="178" fontId="4" fillId="0" borderId="5" xfId="0" applyNumberFormat="1" applyFont="1" applyBorder="1" applyAlignment="1">
      <alignment horizontal="right"/>
    </xf>
    <xf numFmtId="181" fontId="4" fillId="0" borderId="5" xfId="0" applyNumberFormat="1" applyFont="1" applyBorder="1" applyAlignment="1">
      <alignment horizontal="right"/>
    </xf>
    <xf numFmtId="1" fontId="17" fillId="0" borderId="0" xfId="0" applyNumberFormat="1" applyFont="1" applyFill="1" applyAlignment="1">
      <alignment horizontal="right" vertical="center"/>
    </xf>
    <xf numFmtId="1" fontId="18" fillId="0" borderId="0" xfId="1" applyNumberFormat="1" applyFont="1" applyFill="1" applyAlignment="1">
      <alignment vertical="center"/>
    </xf>
    <xf numFmtId="179" fontId="18" fillId="0" borderId="0" xfId="2" applyNumberFormat="1" applyFont="1" applyFill="1" applyAlignment="1">
      <alignment vertical="center"/>
    </xf>
    <xf numFmtId="2" fontId="18" fillId="0" borderId="0" xfId="1" applyNumberFormat="1" applyFont="1" applyFill="1" applyAlignment="1">
      <alignment vertical="center"/>
    </xf>
    <xf numFmtId="179" fontId="3" fillId="0" borderId="0" xfId="2" applyNumberFormat="1" applyFont="1" applyFill="1" applyAlignment="1">
      <alignment vertical="center"/>
    </xf>
    <xf numFmtId="0" fontId="5" fillId="0" borderId="21" xfId="3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/>
    </xf>
    <xf numFmtId="180" fontId="4" fillId="0" borderId="30" xfId="0" applyNumberFormat="1" applyFont="1" applyBorder="1" applyAlignment="1">
      <alignment horizontal="right" shrinkToFit="1"/>
    </xf>
    <xf numFmtId="180" fontId="4" fillId="0" borderId="24" xfId="1" applyNumberFormat="1" applyFont="1" applyBorder="1" applyAlignment="1">
      <alignment horizontal="right" shrinkToFit="1"/>
    </xf>
    <xf numFmtId="180" fontId="4" fillId="0" borderId="31" xfId="1" applyNumberFormat="1" applyFont="1" applyBorder="1" applyAlignment="1">
      <alignment horizontal="right" shrinkToFit="1"/>
    </xf>
    <xf numFmtId="1" fontId="4" fillId="0" borderId="30" xfId="0" applyNumberFormat="1" applyFont="1" applyBorder="1" applyAlignment="1">
      <alignment horizontal="center" vertical="center" shrinkToFit="1"/>
    </xf>
    <xf numFmtId="1" fontId="4" fillId="0" borderId="24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 shrinkToFit="1"/>
    </xf>
    <xf numFmtId="0" fontId="20" fillId="0" borderId="0" xfId="0" applyFont="1" applyAlignment="1">
      <alignment horizontal="left"/>
    </xf>
    <xf numFmtId="0" fontId="10" fillId="0" borderId="21" xfId="3" applyFont="1" applyFill="1" applyBorder="1" applyAlignment="1">
      <alignment horizontal="center" vertical="center"/>
    </xf>
    <xf numFmtId="0" fontId="10" fillId="0" borderId="29" xfId="3" applyFont="1" applyFill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0" fontId="9" fillId="0" borderId="21" xfId="0" applyFont="1" applyBorder="1"/>
    <xf numFmtId="178" fontId="4" fillId="0" borderId="21" xfId="1" applyNumberFormat="1" applyFont="1" applyBorder="1" applyAlignment="1">
      <alignment horizontal="right" shrinkToFit="1"/>
    </xf>
    <xf numFmtId="181" fontId="4" fillId="0" borderId="21" xfId="0" applyNumberFormat="1" applyFont="1" applyBorder="1" applyAlignment="1">
      <alignment horizontal="right"/>
    </xf>
    <xf numFmtId="0" fontId="10" fillId="0" borderId="20" xfId="0" applyFont="1" applyFill="1" applyBorder="1" applyAlignment="1">
      <alignment horizontal="left"/>
    </xf>
    <xf numFmtId="178" fontId="4" fillId="0" borderId="20" xfId="1" applyNumberFormat="1" applyFont="1" applyBorder="1" applyAlignment="1">
      <alignment horizontal="right" shrinkToFit="1"/>
    </xf>
    <xf numFmtId="181" fontId="4" fillId="0" borderId="20" xfId="0" applyNumberFormat="1" applyFont="1" applyBorder="1" applyAlignment="1">
      <alignment horizontal="right"/>
    </xf>
    <xf numFmtId="0" fontId="21" fillId="0" borderId="0" xfId="0" applyFont="1"/>
    <xf numFmtId="176" fontId="22" fillId="0" borderId="14" xfId="0" applyNumberFormat="1" applyFont="1" applyFill="1" applyBorder="1" applyAlignment="1">
      <alignment vertical="center"/>
    </xf>
    <xf numFmtId="176" fontId="22" fillId="0" borderId="2" xfId="0" applyNumberFormat="1" applyFont="1" applyFill="1" applyBorder="1" applyAlignment="1">
      <alignment vertical="center"/>
    </xf>
    <xf numFmtId="176" fontId="3" fillId="0" borderId="15" xfId="1" applyNumberFormat="1" applyFont="1" applyFill="1" applyBorder="1" applyAlignment="1">
      <alignment vertical="center"/>
    </xf>
    <xf numFmtId="179" fontId="3" fillId="0" borderId="14" xfId="2" applyNumberFormat="1" applyFont="1" applyFill="1" applyBorder="1" applyAlignment="1">
      <alignment vertical="center"/>
    </xf>
    <xf numFmtId="179" fontId="3" fillId="0" borderId="2" xfId="2" applyNumberFormat="1" applyFont="1" applyFill="1" applyBorder="1" applyAlignment="1">
      <alignment vertical="center"/>
    </xf>
    <xf numFmtId="179" fontId="3" fillId="0" borderId="15" xfId="2" applyNumberFormat="1" applyFont="1" applyFill="1" applyBorder="1" applyAlignment="1">
      <alignment vertical="center"/>
    </xf>
    <xf numFmtId="180" fontId="3" fillId="0" borderId="14" xfId="2" applyNumberFormat="1" applyFont="1" applyFill="1" applyBorder="1" applyAlignment="1">
      <alignment vertical="center"/>
    </xf>
    <xf numFmtId="180" fontId="3" fillId="0" borderId="2" xfId="2" applyNumberFormat="1" applyFont="1" applyFill="1" applyBorder="1" applyAlignment="1">
      <alignment vertical="center"/>
    </xf>
    <xf numFmtId="180" fontId="3" fillId="0" borderId="15" xfId="2" applyNumberFormat="1" applyFont="1" applyFill="1" applyBorder="1" applyAlignment="1">
      <alignment vertical="center"/>
    </xf>
    <xf numFmtId="176" fontId="3" fillId="0" borderId="2" xfId="1" applyNumberFormat="1" applyFont="1" applyFill="1" applyBorder="1" applyAlignment="1">
      <alignment vertical="center"/>
    </xf>
    <xf numFmtId="1" fontId="3" fillId="0" borderId="2" xfId="1" applyNumberFormat="1" applyFont="1" applyFill="1" applyBorder="1" applyAlignment="1">
      <alignment vertical="center"/>
    </xf>
    <xf numFmtId="176" fontId="22" fillId="0" borderId="8" xfId="0" applyNumberFormat="1" applyFont="1" applyFill="1" applyBorder="1" applyAlignment="1">
      <alignment vertical="center"/>
    </xf>
    <xf numFmtId="176" fontId="22" fillId="0" borderId="1" xfId="0" applyNumberFormat="1" applyFont="1" applyFill="1" applyBorder="1" applyAlignment="1">
      <alignment vertical="center"/>
    </xf>
    <xf numFmtId="176" fontId="3" fillId="0" borderId="9" xfId="1" applyNumberFormat="1" applyFont="1" applyFill="1" applyBorder="1" applyAlignment="1">
      <alignment vertical="center"/>
    </xf>
    <xf numFmtId="179" fontId="3" fillId="0" borderId="8" xfId="2" applyNumberFormat="1" applyFont="1" applyFill="1" applyBorder="1" applyAlignment="1">
      <alignment vertical="center"/>
    </xf>
    <xf numFmtId="179" fontId="3" fillId="0" borderId="1" xfId="2" applyNumberFormat="1" applyFont="1" applyFill="1" applyBorder="1" applyAlignment="1">
      <alignment vertical="center"/>
    </xf>
    <xf numFmtId="179" fontId="3" fillId="0" borderId="9" xfId="2" applyNumberFormat="1" applyFont="1" applyFill="1" applyBorder="1" applyAlignment="1">
      <alignment vertical="center"/>
    </xf>
    <xf numFmtId="180" fontId="3" fillId="0" borderId="8" xfId="2" applyNumberFormat="1" applyFont="1" applyFill="1" applyBorder="1" applyAlignment="1">
      <alignment vertical="center"/>
    </xf>
    <xf numFmtId="180" fontId="3" fillId="0" borderId="1" xfId="2" applyNumberFormat="1" applyFont="1" applyFill="1" applyBorder="1" applyAlignment="1">
      <alignment vertical="center"/>
    </xf>
    <xf numFmtId="180" fontId="3" fillId="0" borderId="9" xfId="2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1" fontId="3" fillId="0" borderId="1" xfId="1" applyNumberFormat="1" applyFont="1" applyFill="1" applyBorder="1" applyAlignment="1">
      <alignment vertical="center"/>
    </xf>
    <xf numFmtId="176" fontId="22" fillId="0" borderId="10" xfId="0" applyNumberFormat="1" applyFont="1" applyFill="1" applyBorder="1" applyAlignment="1">
      <alignment vertical="center"/>
    </xf>
    <xf numFmtId="176" fontId="22" fillId="0" borderId="4" xfId="0" applyNumberFormat="1" applyFont="1" applyFill="1" applyBorder="1" applyAlignment="1">
      <alignment vertical="center"/>
    </xf>
    <xf numFmtId="176" fontId="3" fillId="0" borderId="11" xfId="1" applyNumberFormat="1" applyFont="1" applyFill="1" applyBorder="1" applyAlignment="1">
      <alignment vertical="center"/>
    </xf>
    <xf numFmtId="179" fontId="3" fillId="0" borderId="10" xfId="2" applyNumberFormat="1" applyFont="1" applyFill="1" applyBorder="1" applyAlignment="1">
      <alignment vertical="center"/>
    </xf>
    <xf numFmtId="179" fontId="3" fillId="0" borderId="4" xfId="2" applyNumberFormat="1" applyFont="1" applyFill="1" applyBorder="1" applyAlignment="1">
      <alignment vertical="center"/>
    </xf>
    <xf numFmtId="179" fontId="3" fillId="0" borderId="11" xfId="2" applyNumberFormat="1" applyFont="1" applyFill="1" applyBorder="1" applyAlignment="1">
      <alignment vertical="center"/>
    </xf>
    <xf numFmtId="180" fontId="3" fillId="0" borderId="10" xfId="2" applyNumberFormat="1" applyFont="1" applyFill="1" applyBorder="1" applyAlignment="1">
      <alignment vertical="center"/>
    </xf>
    <xf numFmtId="180" fontId="3" fillId="0" borderId="4" xfId="2" applyNumberFormat="1" applyFont="1" applyFill="1" applyBorder="1" applyAlignment="1">
      <alignment vertical="center"/>
    </xf>
    <xf numFmtId="180" fontId="3" fillId="0" borderId="11" xfId="2" applyNumberFormat="1" applyFont="1" applyFill="1" applyBorder="1" applyAlignment="1">
      <alignment vertical="center"/>
    </xf>
    <xf numFmtId="176" fontId="3" fillId="0" borderId="4" xfId="1" applyNumberFormat="1" applyFont="1" applyFill="1" applyBorder="1" applyAlignment="1">
      <alignment vertical="center"/>
    </xf>
    <xf numFmtId="1" fontId="3" fillId="0" borderId="4" xfId="1" applyNumberFormat="1" applyFont="1" applyFill="1" applyBorder="1" applyAlignment="1">
      <alignment vertical="center"/>
    </xf>
    <xf numFmtId="176" fontId="22" fillId="0" borderId="17" xfId="0" applyNumberFormat="1" applyFont="1" applyFill="1" applyBorder="1" applyAlignment="1">
      <alignment vertical="center"/>
    </xf>
    <xf numFmtId="176" fontId="22" fillId="0" borderId="18" xfId="0" applyNumberFormat="1" applyFont="1" applyFill="1" applyBorder="1" applyAlignment="1">
      <alignment vertical="center"/>
    </xf>
    <xf numFmtId="176" fontId="3" fillId="0" borderId="19" xfId="1" applyNumberFormat="1" applyFont="1" applyFill="1" applyBorder="1" applyAlignment="1">
      <alignment vertical="center"/>
    </xf>
    <xf numFmtId="179" fontId="3" fillId="0" borderId="17" xfId="2" applyNumberFormat="1" applyFont="1" applyFill="1" applyBorder="1" applyAlignment="1">
      <alignment vertical="center"/>
    </xf>
    <xf numFmtId="179" fontId="3" fillId="0" borderId="18" xfId="2" applyNumberFormat="1" applyFont="1" applyFill="1" applyBorder="1" applyAlignment="1">
      <alignment vertical="center"/>
    </xf>
    <xf numFmtId="179" fontId="3" fillId="0" borderId="19" xfId="2" applyNumberFormat="1" applyFont="1" applyFill="1" applyBorder="1" applyAlignment="1">
      <alignment vertical="center"/>
    </xf>
    <xf numFmtId="180" fontId="3" fillId="0" borderId="17" xfId="2" applyNumberFormat="1" applyFont="1" applyFill="1" applyBorder="1" applyAlignment="1">
      <alignment vertical="center"/>
    </xf>
    <xf numFmtId="180" fontId="3" fillId="0" borderId="18" xfId="2" applyNumberFormat="1" applyFont="1" applyFill="1" applyBorder="1" applyAlignment="1">
      <alignment vertical="center"/>
    </xf>
    <xf numFmtId="180" fontId="3" fillId="0" borderId="19" xfId="2" applyNumberFormat="1" applyFont="1" applyFill="1" applyBorder="1" applyAlignment="1">
      <alignment vertical="center"/>
    </xf>
    <xf numFmtId="176" fontId="3" fillId="0" borderId="18" xfId="1" applyNumberFormat="1" applyFont="1" applyFill="1" applyBorder="1" applyAlignment="1">
      <alignment vertical="center"/>
    </xf>
    <xf numFmtId="176" fontId="22" fillId="0" borderId="25" xfId="0" applyNumberFormat="1" applyFont="1" applyFill="1" applyBorder="1" applyAlignment="1">
      <alignment vertical="center"/>
    </xf>
    <xf numFmtId="176" fontId="22" fillId="0" borderId="26" xfId="0" applyNumberFormat="1" applyFont="1" applyFill="1" applyBorder="1" applyAlignment="1">
      <alignment vertical="center"/>
    </xf>
    <xf numFmtId="176" fontId="3" fillId="0" borderId="27" xfId="1" applyNumberFormat="1" applyFont="1" applyFill="1" applyBorder="1" applyAlignment="1">
      <alignment vertical="center"/>
    </xf>
    <xf numFmtId="179" fontId="3" fillId="0" borderId="25" xfId="2" applyNumberFormat="1" applyFont="1" applyFill="1" applyBorder="1" applyAlignment="1">
      <alignment vertical="center"/>
    </xf>
    <xf numFmtId="179" fontId="3" fillId="0" borderId="26" xfId="2" applyNumberFormat="1" applyFont="1" applyFill="1" applyBorder="1" applyAlignment="1">
      <alignment vertical="center"/>
    </xf>
    <xf numFmtId="179" fontId="3" fillId="0" borderId="27" xfId="2" applyNumberFormat="1" applyFont="1" applyFill="1" applyBorder="1" applyAlignment="1">
      <alignment vertical="center"/>
    </xf>
    <xf numFmtId="180" fontId="3" fillId="0" borderId="25" xfId="2" applyNumberFormat="1" applyFont="1" applyFill="1" applyBorder="1" applyAlignment="1">
      <alignment vertical="center"/>
    </xf>
    <xf numFmtId="180" fontId="3" fillId="0" borderId="26" xfId="2" applyNumberFormat="1" applyFont="1" applyFill="1" applyBorder="1" applyAlignment="1">
      <alignment vertical="center"/>
    </xf>
    <xf numFmtId="180" fontId="3" fillId="0" borderId="27" xfId="2" applyNumberFormat="1" applyFont="1" applyFill="1" applyBorder="1" applyAlignment="1">
      <alignment vertical="center"/>
    </xf>
    <xf numFmtId="176" fontId="3" fillId="0" borderId="26" xfId="1" applyNumberFormat="1" applyFont="1" applyFill="1" applyBorder="1" applyAlignment="1">
      <alignment vertical="center"/>
    </xf>
    <xf numFmtId="1" fontId="3" fillId="0" borderId="26" xfId="1" applyNumberFormat="1" applyFont="1" applyFill="1" applyBorder="1" applyAlignment="1">
      <alignment vertical="center"/>
    </xf>
    <xf numFmtId="176" fontId="22" fillId="0" borderId="22" xfId="0" applyNumberFormat="1" applyFont="1" applyFill="1" applyBorder="1" applyAlignment="1">
      <alignment vertical="center"/>
    </xf>
    <xf numFmtId="176" fontId="22" fillId="0" borderId="23" xfId="0" applyNumberFormat="1" applyFont="1" applyFill="1" applyBorder="1" applyAlignment="1">
      <alignment vertical="center"/>
    </xf>
    <xf numFmtId="176" fontId="3" fillId="0" borderId="24" xfId="1" applyNumberFormat="1" applyFont="1" applyFill="1" applyBorder="1" applyAlignment="1">
      <alignment vertical="center"/>
    </xf>
    <xf numFmtId="179" fontId="3" fillId="0" borderId="22" xfId="2" applyNumberFormat="1" applyFont="1" applyFill="1" applyBorder="1" applyAlignment="1">
      <alignment vertical="center"/>
    </xf>
    <xf numFmtId="179" fontId="3" fillId="0" borderId="23" xfId="2" applyNumberFormat="1" applyFont="1" applyFill="1" applyBorder="1" applyAlignment="1">
      <alignment vertical="center"/>
    </xf>
    <xf numFmtId="179" fontId="3" fillId="0" borderId="24" xfId="2" applyNumberFormat="1" applyFont="1" applyFill="1" applyBorder="1" applyAlignment="1">
      <alignment vertical="center"/>
    </xf>
    <xf numFmtId="180" fontId="3" fillId="0" borderId="22" xfId="2" applyNumberFormat="1" applyFont="1" applyFill="1" applyBorder="1" applyAlignment="1">
      <alignment vertical="center"/>
    </xf>
    <xf numFmtId="180" fontId="3" fillId="0" borderId="23" xfId="2" applyNumberFormat="1" applyFont="1" applyFill="1" applyBorder="1" applyAlignment="1">
      <alignment vertical="center"/>
    </xf>
    <xf numFmtId="180" fontId="3" fillId="0" borderId="24" xfId="2" applyNumberFormat="1" applyFont="1" applyFill="1" applyBorder="1" applyAlignment="1">
      <alignment vertical="center"/>
    </xf>
    <xf numFmtId="176" fontId="3" fillId="0" borderId="23" xfId="1" applyNumberFormat="1" applyFont="1" applyFill="1" applyBorder="1" applyAlignment="1">
      <alignment vertical="center"/>
    </xf>
    <xf numFmtId="1" fontId="23" fillId="0" borderId="16" xfId="0" applyNumberFormat="1" applyFont="1" applyFill="1" applyBorder="1" applyAlignment="1">
      <alignment horizontal="right" vertical="center"/>
    </xf>
    <xf numFmtId="1" fontId="23" fillId="0" borderId="12" xfId="0" applyNumberFormat="1" applyFont="1" applyFill="1" applyBorder="1" applyAlignment="1">
      <alignment horizontal="right" vertical="center"/>
    </xf>
    <xf numFmtId="1" fontId="23" fillId="0" borderId="13" xfId="0" applyNumberFormat="1" applyFont="1" applyFill="1" applyBorder="1" applyAlignment="1">
      <alignment horizontal="right" vertical="center"/>
    </xf>
    <xf numFmtId="1" fontId="23" fillId="0" borderId="5" xfId="0" applyNumberFormat="1" applyFont="1" applyFill="1" applyBorder="1" applyAlignment="1">
      <alignment horizontal="left" vertical="center"/>
    </xf>
    <xf numFmtId="1" fontId="18" fillId="0" borderId="20" xfId="0" applyNumberFormat="1" applyFont="1" applyFill="1" applyBorder="1" applyAlignment="1">
      <alignment horizontal="left" vertical="center"/>
    </xf>
    <xf numFmtId="1" fontId="23" fillId="0" borderId="21" xfId="0" applyNumberFormat="1" applyFont="1" applyFill="1" applyBorder="1" applyAlignment="1">
      <alignment horizontal="left" vertical="center"/>
    </xf>
    <xf numFmtId="1" fontId="18" fillId="0" borderId="10" xfId="1" applyNumberFormat="1" applyFont="1" applyFill="1" applyBorder="1" applyAlignment="1">
      <alignment horizontal="center" vertical="center"/>
    </xf>
    <xf numFmtId="1" fontId="18" fillId="0" borderId="4" xfId="1" applyNumberFormat="1" applyFont="1" applyFill="1" applyBorder="1" applyAlignment="1">
      <alignment horizontal="center" vertical="center"/>
    </xf>
    <xf numFmtId="177" fontId="18" fillId="0" borderId="4" xfId="1" applyNumberFormat="1" applyFont="1" applyFill="1" applyBorder="1" applyAlignment="1">
      <alignment horizontal="center" vertical="center"/>
    </xf>
    <xf numFmtId="177" fontId="18" fillId="0" borderId="11" xfId="1" applyNumberFormat="1" applyFont="1" applyFill="1" applyBorder="1" applyAlignment="1">
      <alignment horizontal="center" vertical="center"/>
    </xf>
    <xf numFmtId="178" fontId="18" fillId="0" borderId="4" xfId="1" applyNumberFormat="1" applyFont="1" applyFill="1" applyBorder="1" applyAlignment="1">
      <alignment horizontal="center" vertical="center"/>
    </xf>
    <xf numFmtId="1" fontId="18" fillId="0" borderId="4" xfId="0" applyNumberFormat="1" applyFont="1" applyFill="1" applyBorder="1" applyAlignment="1">
      <alignment horizontal="center" vertical="center"/>
    </xf>
    <xf numFmtId="1" fontId="18" fillId="0" borderId="11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" fontId="4" fillId="0" borderId="29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/>
    </xf>
    <xf numFmtId="180" fontId="4" fillId="0" borderId="5" xfId="1" applyNumberFormat="1" applyFont="1" applyBorder="1" applyAlignment="1">
      <alignment horizontal="right" shrinkToFit="1"/>
    </xf>
    <xf numFmtId="0" fontId="4" fillId="0" borderId="5" xfId="0" applyFont="1" applyBorder="1" applyAlignment="1">
      <alignment horizontal="left"/>
    </xf>
    <xf numFmtId="180" fontId="19" fillId="0" borderId="5" xfId="0" applyNumberFormat="1" applyFont="1" applyBorder="1" applyAlignment="1">
      <alignment horizontal="right" shrinkToFit="1"/>
    </xf>
    <xf numFmtId="180" fontId="3" fillId="0" borderId="5" xfId="0" applyNumberFormat="1" applyFont="1" applyBorder="1" applyAlignment="1">
      <alignment horizontal="right" shrinkToFit="1"/>
    </xf>
    <xf numFmtId="180" fontId="4" fillId="0" borderId="5" xfId="0" applyNumberFormat="1" applyFont="1" applyBorder="1" applyAlignment="1">
      <alignment horizontal="right" shrinkToFit="1"/>
    </xf>
    <xf numFmtId="0" fontId="5" fillId="0" borderId="20" xfId="0" applyFont="1" applyFill="1" applyBorder="1" applyAlignment="1">
      <alignment horizontal="left"/>
    </xf>
    <xf numFmtId="180" fontId="4" fillId="0" borderId="20" xfId="1" applyNumberFormat="1" applyFont="1" applyBorder="1" applyAlignment="1">
      <alignment horizontal="right" shrinkToFit="1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" fontId="18" fillId="0" borderId="6" xfId="1" applyNumberFormat="1" applyFont="1" applyFill="1" applyBorder="1" applyAlignment="1">
      <alignment horizontal="center" vertical="center"/>
    </xf>
    <xf numFmtId="1" fontId="18" fillId="0" borderId="3" xfId="1" applyNumberFormat="1" applyFont="1" applyFill="1" applyBorder="1" applyAlignment="1">
      <alignment horizontal="center" vertical="center"/>
    </xf>
    <xf numFmtId="1" fontId="18" fillId="0" borderId="7" xfId="1" applyNumberFormat="1" applyFont="1" applyFill="1" applyBorder="1" applyAlignment="1">
      <alignment horizontal="center" vertical="center"/>
    </xf>
    <xf numFmtId="1" fontId="18" fillId="0" borderId="8" xfId="1" applyNumberFormat="1" applyFont="1" applyFill="1" applyBorder="1" applyAlignment="1">
      <alignment horizontal="center" vertical="center"/>
    </xf>
    <xf numFmtId="1" fontId="18" fillId="0" borderId="1" xfId="1" applyNumberFormat="1" applyFont="1" applyFill="1" applyBorder="1" applyAlignment="1">
      <alignment horizontal="center" vertical="center"/>
    </xf>
    <xf numFmtId="177" fontId="18" fillId="0" borderId="1" xfId="1" applyNumberFormat="1" applyFont="1" applyFill="1" applyBorder="1" applyAlignment="1">
      <alignment horizontal="center" vertical="center"/>
    </xf>
    <xf numFmtId="178" fontId="18" fillId="0" borderId="1" xfId="1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1" fontId="18" fillId="0" borderId="9" xfId="0" applyNumberFormat="1" applyFont="1" applyFill="1" applyBorder="1" applyAlignment="1">
      <alignment horizontal="center" vertical="center"/>
    </xf>
    <xf numFmtId="177" fontId="18" fillId="0" borderId="9" xfId="1" applyNumberFormat="1" applyFont="1" applyFill="1" applyBorder="1" applyAlignment="1">
      <alignment horizontal="center" vertical="center"/>
    </xf>
    <xf numFmtId="1" fontId="18" fillId="0" borderId="6" xfId="1" applyNumberFormat="1" applyFont="1" applyFill="1" applyBorder="1" applyAlignment="1">
      <alignment horizontal="center" vertical="center" wrapText="1"/>
    </xf>
    <xf numFmtId="1" fontId="18" fillId="0" borderId="3" xfId="1" applyNumberFormat="1" applyFont="1" applyFill="1" applyBorder="1" applyAlignment="1">
      <alignment horizontal="center" vertical="center" wrapText="1"/>
    </xf>
    <xf numFmtId="1" fontId="18" fillId="0" borderId="7" xfId="1" applyNumberFormat="1" applyFont="1" applyFill="1" applyBorder="1" applyAlignment="1">
      <alignment horizontal="center" vertical="center" wrapText="1"/>
    </xf>
    <xf numFmtId="2" fontId="18" fillId="0" borderId="6" xfId="1" applyNumberFormat="1" applyFont="1" applyFill="1" applyBorder="1" applyAlignment="1">
      <alignment horizontal="center" vertical="center" wrapText="1"/>
    </xf>
    <xf numFmtId="2" fontId="18" fillId="0" borderId="3" xfId="1" applyNumberFormat="1" applyFont="1" applyFill="1" applyBorder="1" applyAlignment="1">
      <alignment horizontal="center" vertical="center" wrapText="1"/>
    </xf>
    <xf numFmtId="2" fontId="18" fillId="0" borderId="7" xfId="1" applyNumberFormat="1" applyFont="1" applyFill="1" applyBorder="1" applyAlignment="1">
      <alignment horizontal="center" vertical="center" wrapText="1"/>
    </xf>
    <xf numFmtId="1" fontId="18" fillId="0" borderId="16" xfId="0" applyNumberFormat="1" applyFont="1" applyFill="1" applyBorder="1" applyAlignment="1">
      <alignment horizontal="center" vertical="center"/>
    </xf>
    <xf numFmtId="1" fontId="18" fillId="0" borderId="13" xfId="0" applyNumberFormat="1" applyFont="1" applyFill="1" applyBorder="1" applyAlignment="1">
      <alignment horizontal="center" vertical="center"/>
    </xf>
    <xf numFmtId="1" fontId="18" fillId="0" borderId="9" xfId="1" applyNumberFormat="1" applyFont="1" applyFill="1" applyBorder="1" applyAlignment="1">
      <alignment horizontal="center" vertical="center"/>
    </xf>
    <xf numFmtId="1" fontId="18" fillId="0" borderId="11" xfId="1" applyNumberFormat="1" applyFont="1" applyFill="1" applyBorder="1" applyAlignment="1">
      <alignment horizontal="center" vertical="center"/>
    </xf>
    <xf numFmtId="1" fontId="18" fillId="0" borderId="4" xfId="1" applyNumberFormat="1" applyFont="1" applyFill="1" applyBorder="1" applyAlignment="1">
      <alignment horizontal="center" vertical="center"/>
    </xf>
    <xf numFmtId="1" fontId="18" fillId="0" borderId="10" xfId="1" applyNumberFormat="1" applyFont="1" applyFill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 shrinkToFit="1"/>
    </xf>
    <xf numFmtId="1" fontId="4" fillId="0" borderId="5" xfId="0" applyNumberFormat="1" applyFont="1" applyBorder="1" applyAlignment="1">
      <alignment horizontal="center" vertical="center"/>
    </xf>
  </cellXfs>
  <cellStyles count="4">
    <cellStyle name="パーセント" xfId="2" builtinId="5"/>
    <cellStyle name="桁区切り" xfId="1" builtinId="6"/>
    <cellStyle name="標準" xfId="0" builtinId="0"/>
    <cellStyle name="標準_H11小学６年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18333333333333"/>
          <c:y val="0.20570295666509283"/>
          <c:w val="0.79850746268656714"/>
          <c:h val="0.6817273953199251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'一人平均う歯数 '!$C$5:$M$5</c:f>
              <c:numCache>
                <c:formatCode>0.00_);[Red]\(0.00\)</c:formatCode>
                <c:ptCount val="11"/>
                <c:pt idx="0">
                  <c:v>2.2608695652173911</c:v>
                </c:pt>
                <c:pt idx="1">
                  <c:v>2.1471711211384936</c:v>
                </c:pt>
                <c:pt idx="2">
                  <c:v>1.6798168369144064</c:v>
                </c:pt>
                <c:pt idx="3">
                  <c:v>1.5756849315068493</c:v>
                </c:pt>
                <c:pt idx="4">
                  <c:v>1.6887393767705383</c:v>
                </c:pt>
                <c:pt idx="5">
                  <c:v>1.5181910914654879</c:v>
                </c:pt>
                <c:pt idx="6">
                  <c:v>1.360655737704918</c:v>
                </c:pt>
                <c:pt idx="7">
                  <c:v>1.2590439276485788</c:v>
                </c:pt>
                <c:pt idx="8">
                  <c:v>1.3176979374584166</c:v>
                </c:pt>
                <c:pt idx="9">
                  <c:v>1.1459829059829061</c:v>
                </c:pt>
                <c:pt idx="10">
                  <c:v>0.93607616456987419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2.4796312815938149</c:v>
                </c:pt>
                <c:pt idx="1">
                  <c:v>2.3324222501292753</c:v>
                </c:pt>
                <c:pt idx="2">
                  <c:v>2.2006467624276151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  <c:pt idx="7">
                  <c:v>1.6223672079994327</c:v>
                </c:pt>
                <c:pt idx="8">
                  <c:v>1.5099916154276132</c:v>
                </c:pt>
                <c:pt idx="9">
                  <c:v>1.3354678050515831</c:v>
                </c:pt>
                <c:pt idx="10">
                  <c:v>1.1794367581993117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181376"/>
        <c:axId val="216187264"/>
      </c:lineChart>
      <c:catAx>
        <c:axId val="21618137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18726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21618726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18137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601575083093530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'一人平均う歯数 '!$C$15:$M$15</c:f>
              <c:numCache>
                <c:formatCode>0.00_);[Red]\(0.00\)</c:formatCode>
                <c:ptCount val="11"/>
                <c:pt idx="0">
                  <c:v>2.6612612612612612</c:v>
                </c:pt>
                <c:pt idx="1">
                  <c:v>3.2663043478260869</c:v>
                </c:pt>
                <c:pt idx="2">
                  <c:v>3.5810276679841899</c:v>
                </c:pt>
                <c:pt idx="3">
                  <c:v>2.6118299445471349</c:v>
                </c:pt>
                <c:pt idx="4">
                  <c:v>3.177142857142857</c:v>
                </c:pt>
                <c:pt idx="5">
                  <c:v>3.641434262948207</c:v>
                </c:pt>
                <c:pt idx="6">
                  <c:v>2.7169811320754715</c:v>
                </c:pt>
                <c:pt idx="7">
                  <c:v>2.4446764091858038</c:v>
                </c:pt>
                <c:pt idx="8">
                  <c:v>2.6346555323590812</c:v>
                </c:pt>
                <c:pt idx="9">
                  <c:v>1.7625272331154684</c:v>
                </c:pt>
                <c:pt idx="10">
                  <c:v>1.757847533632287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2.4796312815938149</c:v>
                </c:pt>
                <c:pt idx="1">
                  <c:v>2.3324222501292753</c:v>
                </c:pt>
                <c:pt idx="2">
                  <c:v>2.2006467624276151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  <c:pt idx="7">
                  <c:v>1.6223672079994327</c:v>
                </c:pt>
                <c:pt idx="8">
                  <c:v>1.5099916154276132</c:v>
                </c:pt>
                <c:pt idx="9">
                  <c:v>1.3354678050515831</c:v>
                </c:pt>
                <c:pt idx="10">
                  <c:v>1.1794367581993117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548480"/>
        <c:axId val="216550016"/>
      </c:lineChart>
      <c:catAx>
        <c:axId val="21654848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55001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21655001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54848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5997875912702619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'一人平均う歯数 '!$C$17:$M$17</c:f>
              <c:numCache>
                <c:formatCode>0.00_);[Red]\(0.00\)</c:formatCode>
                <c:ptCount val="11"/>
                <c:pt idx="0">
                  <c:v>2.4325581395348839</c:v>
                </c:pt>
                <c:pt idx="1">
                  <c:v>2.7687224669603525</c:v>
                </c:pt>
                <c:pt idx="2">
                  <c:v>3.0097087378640777</c:v>
                </c:pt>
                <c:pt idx="3">
                  <c:v>2.5513392857142856</c:v>
                </c:pt>
                <c:pt idx="4">
                  <c:v>2.9595238095238097</c:v>
                </c:pt>
                <c:pt idx="5">
                  <c:v>2.5384615384615383</c:v>
                </c:pt>
                <c:pt idx="6">
                  <c:v>2.493150684931507</c:v>
                </c:pt>
                <c:pt idx="7">
                  <c:v>2.592137592137592</c:v>
                </c:pt>
                <c:pt idx="8">
                  <c:v>2.0963541666666665</c:v>
                </c:pt>
                <c:pt idx="9">
                  <c:v>1.8428571428571427</c:v>
                </c:pt>
                <c:pt idx="10">
                  <c:v>1.9007092198581561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2.4796312815938149</c:v>
                </c:pt>
                <c:pt idx="1">
                  <c:v>2.3324222501292753</c:v>
                </c:pt>
                <c:pt idx="2">
                  <c:v>2.2006467624276151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  <c:pt idx="7">
                  <c:v>1.6223672079994327</c:v>
                </c:pt>
                <c:pt idx="8">
                  <c:v>1.5099916154276132</c:v>
                </c:pt>
                <c:pt idx="9">
                  <c:v>1.3354678050515831</c:v>
                </c:pt>
                <c:pt idx="10">
                  <c:v>1.1794367581993117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587264"/>
        <c:axId val="216679168"/>
      </c:lineChart>
      <c:catAx>
        <c:axId val="21658726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67916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21667916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58726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159090909090909"/>
          <c:w val="0.79850746268656714"/>
          <c:h val="0.6656603807820564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'一人平均う歯数 '!$C$18:$M$18</c:f>
              <c:numCache>
                <c:formatCode>0.00_);[Red]\(0.00\)</c:formatCode>
                <c:ptCount val="11"/>
                <c:pt idx="0">
                  <c:v>2.2933884297520661</c:v>
                </c:pt>
                <c:pt idx="1">
                  <c:v>3.3829787234042552</c:v>
                </c:pt>
                <c:pt idx="2">
                  <c:v>2.2173913043478262</c:v>
                </c:pt>
                <c:pt idx="3">
                  <c:v>2.704081632653061</c:v>
                </c:pt>
                <c:pt idx="4">
                  <c:v>2.2590673575129534</c:v>
                </c:pt>
                <c:pt idx="5">
                  <c:v>1.9707602339181287</c:v>
                </c:pt>
                <c:pt idx="6">
                  <c:v>2.2124352331606216</c:v>
                </c:pt>
                <c:pt idx="7">
                  <c:v>2.2063492063492065</c:v>
                </c:pt>
                <c:pt idx="8">
                  <c:v>1.5</c:v>
                </c:pt>
                <c:pt idx="9">
                  <c:v>1.5837563451776651</c:v>
                </c:pt>
                <c:pt idx="10">
                  <c:v>1.5621621621621622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2.4796312815938149</c:v>
                </c:pt>
                <c:pt idx="1">
                  <c:v>2.3324222501292753</c:v>
                </c:pt>
                <c:pt idx="2">
                  <c:v>2.2006467624276151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  <c:pt idx="7">
                  <c:v>1.6223672079994327</c:v>
                </c:pt>
                <c:pt idx="8">
                  <c:v>1.5099916154276132</c:v>
                </c:pt>
                <c:pt idx="9">
                  <c:v>1.3354678050515831</c:v>
                </c:pt>
                <c:pt idx="10">
                  <c:v>1.1794367581993117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91456"/>
        <c:axId val="216692992"/>
      </c:lineChart>
      <c:catAx>
        <c:axId val="21669145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692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669299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69145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163969610531485"/>
          <c:w val="0.79850746268656714"/>
          <c:h val="0.6556120756574265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'一人平均う歯数 '!$C$19:$M$19</c:f>
              <c:numCache>
                <c:formatCode>0.00_);[Red]\(0.00\)</c:formatCode>
                <c:ptCount val="11"/>
                <c:pt idx="0">
                  <c:v>1.5467625899280575</c:v>
                </c:pt>
                <c:pt idx="1">
                  <c:v>1.1717791411042944</c:v>
                </c:pt>
                <c:pt idx="2">
                  <c:v>0.78102189781021902</c:v>
                </c:pt>
                <c:pt idx="3">
                  <c:v>0.51428571428571423</c:v>
                </c:pt>
                <c:pt idx="4">
                  <c:v>0.47101449275362317</c:v>
                </c:pt>
                <c:pt idx="5">
                  <c:v>0.45833333333333331</c:v>
                </c:pt>
                <c:pt idx="6">
                  <c:v>0.13559322033898305</c:v>
                </c:pt>
                <c:pt idx="7">
                  <c:v>0.3925233644859813</c:v>
                </c:pt>
                <c:pt idx="8">
                  <c:v>0.26785714285714285</c:v>
                </c:pt>
                <c:pt idx="9">
                  <c:v>0.22033898305084745</c:v>
                </c:pt>
                <c:pt idx="10">
                  <c:v>0.40659340659340659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2.4796312815938149</c:v>
                </c:pt>
                <c:pt idx="1">
                  <c:v>2.3324222501292753</c:v>
                </c:pt>
                <c:pt idx="2">
                  <c:v>2.2006467624276151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  <c:pt idx="7">
                  <c:v>1.6223672079994327</c:v>
                </c:pt>
                <c:pt idx="8">
                  <c:v>1.5099916154276132</c:v>
                </c:pt>
                <c:pt idx="9">
                  <c:v>1.3354678050515831</c:v>
                </c:pt>
                <c:pt idx="10">
                  <c:v>1.1794367581993117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705664"/>
        <c:axId val="216711552"/>
      </c:lineChart>
      <c:catAx>
        <c:axId val="21670566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711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671155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70566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1022727272727273"/>
          <c:w val="0.79104477611940294"/>
          <c:h val="0.67702419112022638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'一人平均う歯数 '!$C$20:$M$20</c:f>
              <c:numCache>
                <c:formatCode>0.00_);[Red]\(0.00\)</c:formatCode>
                <c:ptCount val="11"/>
                <c:pt idx="0">
                  <c:v>2.6886792452830188</c:v>
                </c:pt>
                <c:pt idx="1">
                  <c:v>2.1894736842105265</c:v>
                </c:pt>
                <c:pt idx="2">
                  <c:v>2.5025380710659899</c:v>
                </c:pt>
                <c:pt idx="3">
                  <c:v>2.105820105820106</c:v>
                </c:pt>
                <c:pt idx="4">
                  <c:v>1.8352272727272727</c:v>
                </c:pt>
                <c:pt idx="5">
                  <c:v>2.1473684210526316</c:v>
                </c:pt>
                <c:pt idx="6">
                  <c:v>1.6666666666666667</c:v>
                </c:pt>
                <c:pt idx="7">
                  <c:v>1.6923076923076923</c:v>
                </c:pt>
                <c:pt idx="8">
                  <c:v>2.3214285714285716</c:v>
                </c:pt>
                <c:pt idx="9">
                  <c:v>1.88</c:v>
                </c:pt>
                <c:pt idx="10">
                  <c:v>1.5048076923076923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2.4796312815938149</c:v>
                </c:pt>
                <c:pt idx="1">
                  <c:v>2.3324222501292753</c:v>
                </c:pt>
                <c:pt idx="2">
                  <c:v>2.2006467624276151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  <c:pt idx="7">
                  <c:v>1.6223672079994327</c:v>
                </c:pt>
                <c:pt idx="8">
                  <c:v>1.5099916154276132</c:v>
                </c:pt>
                <c:pt idx="9">
                  <c:v>1.3354678050515831</c:v>
                </c:pt>
                <c:pt idx="10">
                  <c:v>1.1794367581993117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749568"/>
        <c:axId val="216751104"/>
      </c:lineChart>
      <c:catAx>
        <c:axId val="21674956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75110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21675110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74956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247197175641831"/>
          <c:w val="0.7969954072023584"/>
          <c:h val="0.662710557512474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'一人平均う歯数 '!$C$21:$M$21</c:f>
              <c:numCache>
                <c:formatCode>0.00_);[Red]\(0.00\)</c:formatCode>
                <c:ptCount val="11"/>
                <c:pt idx="0">
                  <c:v>2.6271186440677967</c:v>
                </c:pt>
                <c:pt idx="1">
                  <c:v>2.3207547169811322</c:v>
                </c:pt>
                <c:pt idx="2">
                  <c:v>2.5882352941176472</c:v>
                </c:pt>
                <c:pt idx="3">
                  <c:v>3.0357142857142856</c:v>
                </c:pt>
                <c:pt idx="4">
                  <c:v>1.4634146341463414</c:v>
                </c:pt>
                <c:pt idx="5">
                  <c:v>1.0740740740740742</c:v>
                </c:pt>
                <c:pt idx="6">
                  <c:v>1.6041666666666667</c:v>
                </c:pt>
                <c:pt idx="7">
                  <c:v>0.95652173913043481</c:v>
                </c:pt>
                <c:pt idx="8">
                  <c:v>0.90047393364928907</c:v>
                </c:pt>
                <c:pt idx="9">
                  <c:v>0.58904109589041098</c:v>
                </c:pt>
                <c:pt idx="10">
                  <c:v>0.61904761904761907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2.4796312815938149</c:v>
                </c:pt>
                <c:pt idx="1">
                  <c:v>2.3324222501292753</c:v>
                </c:pt>
                <c:pt idx="2">
                  <c:v>2.2006467624276151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  <c:pt idx="7">
                  <c:v>1.6223672079994327</c:v>
                </c:pt>
                <c:pt idx="8">
                  <c:v>1.5099916154276132</c:v>
                </c:pt>
                <c:pt idx="9">
                  <c:v>1.3354678050515831</c:v>
                </c:pt>
                <c:pt idx="10">
                  <c:v>1.1794367581993117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769664"/>
        <c:axId val="216773760"/>
      </c:lineChart>
      <c:catAx>
        <c:axId val="21676966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7737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677376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76966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150375939849621E-2"/>
          <c:y val="2.8089887640449437E-2"/>
          <c:w val="0.90977759359027488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2159090909090909"/>
          <c:w val="0.7969954072023584"/>
          <c:h val="0.665839741437728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'一人平均う歯数 '!$C$22:$M$22</c:f>
              <c:numCache>
                <c:formatCode>0.00_);[Red]\(0.00\)</c:formatCode>
                <c:ptCount val="11"/>
                <c:pt idx="0">
                  <c:v>3.0574712643678161</c:v>
                </c:pt>
                <c:pt idx="1">
                  <c:v>3.1864406779661016</c:v>
                </c:pt>
                <c:pt idx="2">
                  <c:v>3.1</c:v>
                </c:pt>
                <c:pt idx="3">
                  <c:v>2.5694444444444446</c:v>
                </c:pt>
                <c:pt idx="4">
                  <c:v>3.7538461538461538</c:v>
                </c:pt>
                <c:pt idx="5">
                  <c:v>3.48</c:v>
                </c:pt>
                <c:pt idx="6">
                  <c:v>3.2096774193548385</c:v>
                </c:pt>
                <c:pt idx="7">
                  <c:v>3.0147058823529411</c:v>
                </c:pt>
                <c:pt idx="8">
                  <c:v>2.5517241379310347</c:v>
                </c:pt>
                <c:pt idx="9">
                  <c:v>2.3809523809523809</c:v>
                </c:pt>
                <c:pt idx="10">
                  <c:v>0.95945945945945943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2.4796312815938149</c:v>
                </c:pt>
                <c:pt idx="1">
                  <c:v>2.3324222501292753</c:v>
                </c:pt>
                <c:pt idx="2">
                  <c:v>2.2006467624276151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  <c:pt idx="7">
                  <c:v>1.6223672079994327</c:v>
                </c:pt>
                <c:pt idx="8">
                  <c:v>1.5099916154276132</c:v>
                </c:pt>
                <c:pt idx="9">
                  <c:v>1.3354678050515831</c:v>
                </c:pt>
                <c:pt idx="10">
                  <c:v>1.1794367581993117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864256"/>
        <c:axId val="216865792"/>
      </c:lineChart>
      <c:catAx>
        <c:axId val="21686425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8657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686579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86425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150375939849621E-2"/>
          <c:y val="2.8409090909090908E-2"/>
          <c:w val="0.90977759359027488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034019873432387"/>
          <c:w val="0.79850746268656714"/>
          <c:h val="0.6669112447911380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'一人平均う歯数 '!$C$23:$M$23</c:f>
              <c:numCache>
                <c:formatCode>0.00_);[Red]\(0.00\)</c:formatCode>
                <c:ptCount val="11"/>
                <c:pt idx="0">
                  <c:v>3.7530864197530862</c:v>
                </c:pt>
                <c:pt idx="1">
                  <c:v>3.4523809523809526</c:v>
                </c:pt>
                <c:pt idx="2">
                  <c:v>4.5882352941176467</c:v>
                </c:pt>
                <c:pt idx="3">
                  <c:v>5.2714285714285714</c:v>
                </c:pt>
                <c:pt idx="4">
                  <c:v>4.1571428571428575</c:v>
                </c:pt>
                <c:pt idx="5">
                  <c:v>3.5542168674698793</c:v>
                </c:pt>
                <c:pt idx="6">
                  <c:v>2.464788732394366</c:v>
                </c:pt>
                <c:pt idx="7">
                  <c:v>2.547945205479452</c:v>
                </c:pt>
                <c:pt idx="8">
                  <c:v>1.3333333333333333</c:v>
                </c:pt>
                <c:pt idx="9">
                  <c:v>0.5901639344262295</c:v>
                </c:pt>
                <c:pt idx="10">
                  <c:v>0.647887323943662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2.4796312815938149</c:v>
                </c:pt>
                <c:pt idx="1">
                  <c:v>2.3324222501292753</c:v>
                </c:pt>
                <c:pt idx="2">
                  <c:v>2.2006467624276151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  <c:pt idx="7">
                  <c:v>1.6223672079994327</c:v>
                </c:pt>
                <c:pt idx="8">
                  <c:v>1.5099916154276132</c:v>
                </c:pt>
                <c:pt idx="9">
                  <c:v>1.3354678050515831</c:v>
                </c:pt>
                <c:pt idx="10">
                  <c:v>1.1794367581993117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874368"/>
        <c:axId val="216900736"/>
      </c:lineChart>
      <c:catAx>
        <c:axId val="21687436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9007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690073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87436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428636798651781"/>
          <c:w val="0.79850746268656714"/>
          <c:h val="0.653144110390617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'一人平均う歯数 '!$C$7:$M$7</c:f>
              <c:numCache>
                <c:formatCode>0.00_);[Red]\(0.00\)</c:formatCode>
                <c:ptCount val="11"/>
                <c:pt idx="4">
                  <c:v>2.2975409836065572</c:v>
                </c:pt>
                <c:pt idx="5">
                  <c:v>2.0428109854604202</c:v>
                </c:pt>
                <c:pt idx="6">
                  <c:v>1.9306772908366534</c:v>
                </c:pt>
                <c:pt idx="7">
                  <c:v>1.9899536321483771</c:v>
                </c:pt>
                <c:pt idx="8">
                  <c:v>1.9048760991207034</c:v>
                </c:pt>
                <c:pt idx="9">
                  <c:v>1.2676973148901547</c:v>
                </c:pt>
                <c:pt idx="10">
                  <c:v>1.5265588914549653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2.4796312815938149</c:v>
                </c:pt>
                <c:pt idx="1">
                  <c:v>2.3324222501292753</c:v>
                </c:pt>
                <c:pt idx="2">
                  <c:v>2.2006467624276151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  <c:pt idx="7">
                  <c:v>1.6223672079994327</c:v>
                </c:pt>
                <c:pt idx="8">
                  <c:v>1.5099916154276132</c:v>
                </c:pt>
                <c:pt idx="9">
                  <c:v>1.3354678050515831</c:v>
                </c:pt>
                <c:pt idx="10">
                  <c:v>1.1794367581993117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995328"/>
        <c:axId val="216996864"/>
      </c:lineChart>
      <c:catAx>
        <c:axId val="21699532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9968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699686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99532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571428571428571E-2"/>
          <c:w val="0.90298507462686572"/>
          <c:h val="0.1600005999250093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2413918899957908"/>
          <c:w val="0.80000578707889958"/>
          <c:h val="0.6632914058227495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'一人平均う歯数 '!$C$8:$M$8</c:f>
              <c:numCache>
                <c:formatCode>0.00_);[Red]\(0.00\)</c:formatCode>
                <c:ptCount val="11"/>
                <c:pt idx="4">
                  <c:v>1.92</c:v>
                </c:pt>
                <c:pt idx="5">
                  <c:v>1.8964497041420119</c:v>
                </c:pt>
                <c:pt idx="6">
                  <c:v>2.0558739255014329</c:v>
                </c:pt>
                <c:pt idx="7">
                  <c:v>1.535660091047041</c:v>
                </c:pt>
                <c:pt idx="8">
                  <c:v>1.1365705614567527</c:v>
                </c:pt>
                <c:pt idx="9">
                  <c:v>1.4623188405797101</c:v>
                </c:pt>
                <c:pt idx="10">
                  <c:v>1.2814465408805031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2.4796312815938149</c:v>
                </c:pt>
                <c:pt idx="1">
                  <c:v>2.3324222501292753</c:v>
                </c:pt>
                <c:pt idx="2">
                  <c:v>2.2006467624276151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  <c:pt idx="7">
                  <c:v>1.6223672079994327</c:v>
                </c:pt>
                <c:pt idx="8">
                  <c:v>1.5099916154276132</c:v>
                </c:pt>
                <c:pt idx="9">
                  <c:v>1.3354678050515831</c:v>
                </c:pt>
                <c:pt idx="10">
                  <c:v>1.1794367581993117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013632"/>
        <c:axId val="217023616"/>
      </c:lineChart>
      <c:catAx>
        <c:axId val="21701363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0236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702361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01363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185185185185185E-2"/>
          <c:y val="2.8735632183908046E-2"/>
          <c:w val="0.89630251774083802"/>
          <c:h val="0.160920143602739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47197175641831"/>
          <c:w val="0.79850746268656714"/>
          <c:h val="0.662710557512474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'一人平均う歯数 '!$C$6:$M$6</c:f>
              <c:numCache>
                <c:formatCode>0.00_);[Red]\(0.00\)</c:formatCode>
                <c:ptCount val="11"/>
                <c:pt idx="0">
                  <c:v>2.6301096709870389</c:v>
                </c:pt>
                <c:pt idx="1">
                  <c:v>2.4299610894941632</c:v>
                </c:pt>
                <c:pt idx="2">
                  <c:v>2.4580454096742348</c:v>
                </c:pt>
                <c:pt idx="3">
                  <c:v>2.1524621212121211</c:v>
                </c:pt>
                <c:pt idx="4">
                  <c:v>2.0616784630940344</c:v>
                </c:pt>
                <c:pt idx="5">
                  <c:v>1.7592039800995025</c:v>
                </c:pt>
                <c:pt idx="6">
                  <c:v>1.8307267709291628</c:v>
                </c:pt>
                <c:pt idx="7">
                  <c:v>1.3696729435084243</c:v>
                </c:pt>
                <c:pt idx="8">
                  <c:v>1.7381174277726001</c:v>
                </c:pt>
                <c:pt idx="9">
                  <c:v>1.8710601719197708</c:v>
                </c:pt>
                <c:pt idx="10">
                  <c:v>1.110065851364064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2.4796312815938149</c:v>
                </c:pt>
                <c:pt idx="1">
                  <c:v>2.3324222501292753</c:v>
                </c:pt>
                <c:pt idx="2">
                  <c:v>2.2006467624276151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  <c:pt idx="7">
                  <c:v>1.6223672079994327</c:v>
                </c:pt>
                <c:pt idx="8">
                  <c:v>1.5099916154276132</c:v>
                </c:pt>
                <c:pt idx="9">
                  <c:v>1.3354678050515831</c:v>
                </c:pt>
                <c:pt idx="10">
                  <c:v>1.1794367581993117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208128"/>
        <c:axId val="216209664"/>
      </c:lineChart>
      <c:catAx>
        <c:axId val="21620812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2096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620966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20812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平成</a:t>
            </a:r>
            <a:r>
              <a:rPr lang="en-US" altLang="ja-JP" sz="1200"/>
              <a:t>28</a:t>
            </a:r>
            <a:r>
              <a:rPr lang="ja-JP" altLang="en-US" sz="1200"/>
              <a:t>年度　市町別　一人平均むし歯数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8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'一人平均う歯数 '!$B$5:$B$24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'一人平均う歯数 '!$M$5:$M$24</c:f>
              <c:numCache>
                <c:formatCode>0.00_);[Red]\(0.00\)</c:formatCode>
                <c:ptCount val="20"/>
                <c:pt idx="0">
                  <c:v>0.93607616456987419</c:v>
                </c:pt>
                <c:pt idx="1">
                  <c:v>1.110065851364064</c:v>
                </c:pt>
                <c:pt idx="2">
                  <c:v>1.5265588914549653</c:v>
                </c:pt>
                <c:pt idx="3">
                  <c:v>1.2814465408805031</c:v>
                </c:pt>
                <c:pt idx="4">
                  <c:v>1.0269016697588127</c:v>
                </c:pt>
                <c:pt idx="5">
                  <c:v>0.69187358916478559</c:v>
                </c:pt>
                <c:pt idx="6">
                  <c:v>1.4231884057971014</c:v>
                </c:pt>
                <c:pt idx="7">
                  <c:v>1.1983663943990666</c:v>
                </c:pt>
                <c:pt idx="8">
                  <c:v>1.3119266055045871</c:v>
                </c:pt>
                <c:pt idx="9">
                  <c:v>1.307070707070707</c:v>
                </c:pt>
                <c:pt idx="10">
                  <c:v>1.757847533632287</c:v>
                </c:pt>
                <c:pt idx="11">
                  <c:v>1.6714031971580816</c:v>
                </c:pt>
                <c:pt idx="12">
                  <c:v>1.9007092198581561</c:v>
                </c:pt>
                <c:pt idx="13">
                  <c:v>1.5621621621621622</c:v>
                </c:pt>
                <c:pt idx="14">
                  <c:v>0.40659340659340659</c:v>
                </c:pt>
                <c:pt idx="15">
                  <c:v>1.5048076923076923</c:v>
                </c:pt>
                <c:pt idx="16">
                  <c:v>0.61904761904761907</c:v>
                </c:pt>
                <c:pt idx="17">
                  <c:v>0.95945945945945943</c:v>
                </c:pt>
                <c:pt idx="18">
                  <c:v>0.647887323943662</c:v>
                </c:pt>
                <c:pt idx="19">
                  <c:v>1.1794367581993117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045248"/>
        <c:axId val="217059328"/>
      </c:barChart>
      <c:catAx>
        <c:axId val="2170452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217059328"/>
        <c:crosses val="autoZero"/>
        <c:auto val="1"/>
        <c:lblAlgn val="ctr"/>
        <c:lblOffset val="100"/>
        <c:noMultiLvlLbl val="0"/>
      </c:catAx>
      <c:valAx>
        <c:axId val="217059328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crossAx val="217045248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761194029850746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有病者率!$C$5:$M$5</c:f>
              <c:numCache>
                <c:formatCode>0.0_);[Red]\(0.0\)</c:formatCode>
                <c:ptCount val="11"/>
                <c:pt idx="0">
                  <c:v>57.377610407394727</c:v>
                </c:pt>
                <c:pt idx="1">
                  <c:v>54.529677195418259</c:v>
                </c:pt>
                <c:pt idx="2">
                  <c:v>50.334624867911238</c:v>
                </c:pt>
                <c:pt idx="3">
                  <c:v>49.349315068493148</c:v>
                </c:pt>
                <c:pt idx="4">
                  <c:v>51.73512747875354</c:v>
                </c:pt>
                <c:pt idx="5">
                  <c:v>45.766746004760286</c:v>
                </c:pt>
                <c:pt idx="6">
                  <c:v>41.495901639344261</c:v>
                </c:pt>
                <c:pt idx="7">
                  <c:v>40.76227390180879</c:v>
                </c:pt>
                <c:pt idx="8">
                  <c:v>42.315369261477045</c:v>
                </c:pt>
                <c:pt idx="9">
                  <c:v>39.487179487179489</c:v>
                </c:pt>
                <c:pt idx="10" formatCode="0.0">
                  <c:v>32.879972798367902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56.864702945581627</c:v>
                </c:pt>
                <c:pt idx="4">
                  <c:v>54.475055845122853</c:v>
                </c:pt>
                <c:pt idx="5">
                  <c:v>51.558787529699771</c:v>
                </c:pt>
                <c:pt idx="6">
                  <c:v>49.60556511761331</c:v>
                </c:pt>
                <c:pt idx="7">
                  <c:v>48.102971420466631</c:v>
                </c:pt>
                <c:pt idx="8">
                  <c:v>45.381498043599777</c:v>
                </c:pt>
                <c:pt idx="9">
                  <c:v>43.521878335112056</c:v>
                </c:pt>
                <c:pt idx="10" formatCode="0.0">
                  <c:v>38.338366458318703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87456"/>
        <c:axId val="217189376"/>
      </c:lineChart>
      <c:catAx>
        <c:axId val="21718745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18937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21718937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718745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1910172462507851"/>
          <c:w val="0.78358208955223885"/>
          <c:h val="0.67043111111111109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有病者率!$C$6:$M$6</c:f>
              <c:numCache>
                <c:formatCode>0.0_);[Red]\(0.0\)</c:formatCode>
                <c:ptCount val="11"/>
                <c:pt idx="0">
                  <c:v>67.198404785643078</c:v>
                </c:pt>
                <c:pt idx="1">
                  <c:v>64.007782101167308</c:v>
                </c:pt>
                <c:pt idx="2">
                  <c:v>63.474827245804541</c:v>
                </c:pt>
                <c:pt idx="3">
                  <c:v>63.162878787878782</c:v>
                </c:pt>
                <c:pt idx="4">
                  <c:v>57.229524772497477</c:v>
                </c:pt>
                <c:pt idx="5">
                  <c:v>51.044776119402989</c:v>
                </c:pt>
                <c:pt idx="6">
                  <c:v>53.081876724931</c:v>
                </c:pt>
                <c:pt idx="7">
                  <c:v>46.679881070366704</c:v>
                </c:pt>
                <c:pt idx="8">
                  <c:v>52.003727865796833</c:v>
                </c:pt>
                <c:pt idx="9">
                  <c:v>51.289398280802288</c:v>
                </c:pt>
                <c:pt idx="10" formatCode="0.0">
                  <c:v>38.664158043273758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56.864702945581627</c:v>
                </c:pt>
                <c:pt idx="4">
                  <c:v>54.475055845122853</c:v>
                </c:pt>
                <c:pt idx="5">
                  <c:v>51.558787529699771</c:v>
                </c:pt>
                <c:pt idx="6">
                  <c:v>49.60556511761331</c:v>
                </c:pt>
                <c:pt idx="7">
                  <c:v>48.102971420466631</c:v>
                </c:pt>
                <c:pt idx="8">
                  <c:v>45.381498043599777</c:v>
                </c:pt>
                <c:pt idx="9">
                  <c:v>43.521878335112056</c:v>
                </c:pt>
                <c:pt idx="10" formatCode="0.0">
                  <c:v>38.338366458318703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222528"/>
        <c:axId val="217228416"/>
      </c:lineChart>
      <c:catAx>
        <c:axId val="21722252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2284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72284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22252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5"/>
          <c:w val="0.78358208955223885"/>
          <c:h val="0.6450838888888889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有病者率!$C$16:$M$16</c:f>
              <c:numCache>
                <c:formatCode>0.0_);[Red]\(0.0\)</c:formatCode>
                <c:ptCount val="11"/>
                <c:pt idx="0">
                  <c:v>70.807993049522153</c:v>
                </c:pt>
                <c:pt idx="1">
                  <c:v>62.234042553191493</c:v>
                </c:pt>
                <c:pt idx="2">
                  <c:v>65.963302752293572</c:v>
                </c:pt>
                <c:pt idx="3">
                  <c:v>61.994609164420488</c:v>
                </c:pt>
                <c:pt idx="4">
                  <c:v>54.727272727272727</c:v>
                </c:pt>
                <c:pt idx="5">
                  <c:v>60.960144927536234</c:v>
                </c:pt>
                <c:pt idx="6">
                  <c:v>59.262510974539076</c:v>
                </c:pt>
                <c:pt idx="7">
                  <c:v>53.249097472924191</c:v>
                </c:pt>
                <c:pt idx="8">
                  <c:v>49.152542372881356</c:v>
                </c:pt>
                <c:pt idx="9">
                  <c:v>49.487418452935692</c:v>
                </c:pt>
                <c:pt idx="10" formatCode="0.0">
                  <c:v>49.911190053285971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56.864702945581627</c:v>
                </c:pt>
                <c:pt idx="4">
                  <c:v>54.475055845122853</c:v>
                </c:pt>
                <c:pt idx="5">
                  <c:v>51.558787529699771</c:v>
                </c:pt>
                <c:pt idx="6">
                  <c:v>49.60556511761331</c:v>
                </c:pt>
                <c:pt idx="7">
                  <c:v>48.102971420466631</c:v>
                </c:pt>
                <c:pt idx="8">
                  <c:v>45.381498043599777</c:v>
                </c:pt>
                <c:pt idx="9">
                  <c:v>43.521878335112056</c:v>
                </c:pt>
                <c:pt idx="10" formatCode="0.0">
                  <c:v>38.338366458318703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248896"/>
        <c:axId val="217250816"/>
      </c:lineChart>
      <c:catAx>
        <c:axId val="21724889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25081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2172508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724889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159090909090909"/>
          <c:w val="0.78358208955223885"/>
          <c:h val="0.6679416666666666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有病者率!$C$9:$M$9</c:f>
              <c:numCache>
                <c:formatCode>0.0_);[Red]\(0.0\)</c:formatCode>
                <c:ptCount val="11"/>
                <c:pt idx="0">
                  <c:v>57.875894988066825</c:v>
                </c:pt>
                <c:pt idx="1">
                  <c:v>66.158868335146906</c:v>
                </c:pt>
                <c:pt idx="2">
                  <c:v>62.300319488817891</c:v>
                </c:pt>
                <c:pt idx="3">
                  <c:v>58.148893360160969</c:v>
                </c:pt>
                <c:pt idx="4">
                  <c:v>55.110642781875661</c:v>
                </c:pt>
                <c:pt idx="5">
                  <c:v>54.511278195488721</c:v>
                </c:pt>
                <c:pt idx="6">
                  <c:v>53.533397870280744</c:v>
                </c:pt>
                <c:pt idx="7">
                  <c:v>53.399818676337262</c:v>
                </c:pt>
                <c:pt idx="8">
                  <c:v>42.386032977691563</c:v>
                </c:pt>
                <c:pt idx="9">
                  <c:v>41.950757575757578</c:v>
                </c:pt>
                <c:pt idx="10" formatCode="0.0">
                  <c:v>35.621521335807046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56.864702945581627</c:v>
                </c:pt>
                <c:pt idx="4">
                  <c:v>54.475055845122853</c:v>
                </c:pt>
                <c:pt idx="5">
                  <c:v>51.558787529699771</c:v>
                </c:pt>
                <c:pt idx="6">
                  <c:v>49.60556511761331</c:v>
                </c:pt>
                <c:pt idx="7">
                  <c:v>48.102971420466631</c:v>
                </c:pt>
                <c:pt idx="8">
                  <c:v>45.381498043599777</c:v>
                </c:pt>
                <c:pt idx="9">
                  <c:v>43.521878335112056</c:v>
                </c:pt>
                <c:pt idx="10" formatCode="0.0">
                  <c:v>38.338366458318703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329024"/>
        <c:axId val="217334912"/>
      </c:lineChart>
      <c:catAx>
        <c:axId val="21732902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3349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733491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32902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47197175641831"/>
          <c:w val="0.78358208955223885"/>
          <c:h val="0.66481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有病者率!$C$10:$M$10</c:f>
              <c:numCache>
                <c:formatCode>0.0_);[Red]\(0.0\)</c:formatCode>
                <c:ptCount val="11"/>
                <c:pt idx="0">
                  <c:v>51.872399445214981</c:v>
                </c:pt>
                <c:pt idx="1">
                  <c:v>51.89681335356601</c:v>
                </c:pt>
                <c:pt idx="2">
                  <c:v>44.822256568778975</c:v>
                </c:pt>
                <c:pt idx="3">
                  <c:v>47.736625514403293</c:v>
                </c:pt>
                <c:pt idx="4">
                  <c:v>40.489913544668589</c:v>
                </c:pt>
                <c:pt idx="5">
                  <c:v>37.819650067294752</c:v>
                </c:pt>
                <c:pt idx="6">
                  <c:v>32.249674902470744</c:v>
                </c:pt>
                <c:pt idx="7">
                  <c:v>39.417989417989418</c:v>
                </c:pt>
                <c:pt idx="8">
                  <c:v>31.812725090036015</c:v>
                </c:pt>
                <c:pt idx="9">
                  <c:v>41.770573566084792</c:v>
                </c:pt>
                <c:pt idx="10" formatCode="0.0">
                  <c:v>22.686230248306998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56.864702945581627</c:v>
                </c:pt>
                <c:pt idx="4">
                  <c:v>54.475055845122853</c:v>
                </c:pt>
                <c:pt idx="5">
                  <c:v>51.558787529699771</c:v>
                </c:pt>
                <c:pt idx="6">
                  <c:v>49.60556511761331</c:v>
                </c:pt>
                <c:pt idx="7">
                  <c:v>48.102971420466631</c:v>
                </c:pt>
                <c:pt idx="8">
                  <c:v>45.381498043599777</c:v>
                </c:pt>
                <c:pt idx="9">
                  <c:v>43.521878335112056</c:v>
                </c:pt>
                <c:pt idx="10" formatCode="0.0">
                  <c:v>38.338366458318703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372160"/>
        <c:axId val="217373696"/>
      </c:lineChart>
      <c:catAx>
        <c:axId val="21737216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3736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73736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37216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有病者率!$C$11:$M$11</c:f>
              <c:numCache>
                <c:formatCode>0.0_);[Red]\(0.0\)</c:formatCode>
                <c:ptCount val="11"/>
                <c:pt idx="0">
                  <c:v>57.057654075546715</c:v>
                </c:pt>
                <c:pt idx="1">
                  <c:v>59.381044487427474</c:v>
                </c:pt>
                <c:pt idx="2">
                  <c:v>53.934740882917467</c:v>
                </c:pt>
                <c:pt idx="3">
                  <c:v>48.28125</c:v>
                </c:pt>
                <c:pt idx="4">
                  <c:v>60.791366906474821</c:v>
                </c:pt>
                <c:pt idx="5">
                  <c:v>47.008547008547005</c:v>
                </c:pt>
                <c:pt idx="6">
                  <c:v>47.487001733102254</c:v>
                </c:pt>
                <c:pt idx="7">
                  <c:v>50.08183306055647</c:v>
                </c:pt>
                <c:pt idx="8">
                  <c:v>39.064856711915539</c:v>
                </c:pt>
                <c:pt idx="9">
                  <c:v>43.75</c:v>
                </c:pt>
                <c:pt idx="10" formatCode="0.0">
                  <c:v>40.289855072463773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56.864702945581627</c:v>
                </c:pt>
                <c:pt idx="4">
                  <c:v>54.475055845122853</c:v>
                </c:pt>
                <c:pt idx="5">
                  <c:v>51.558787529699771</c:v>
                </c:pt>
                <c:pt idx="6">
                  <c:v>49.60556511761331</c:v>
                </c:pt>
                <c:pt idx="7">
                  <c:v>48.102971420466631</c:v>
                </c:pt>
                <c:pt idx="8">
                  <c:v>45.381498043599777</c:v>
                </c:pt>
                <c:pt idx="9">
                  <c:v>43.521878335112056</c:v>
                </c:pt>
                <c:pt idx="10" formatCode="0.0">
                  <c:v>38.338366458318703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382272"/>
        <c:axId val="217457792"/>
      </c:lineChart>
      <c:catAx>
        <c:axId val="21738227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4577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745779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38227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761194029850746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有病者率!$C$13:$M$13</c:f>
              <c:numCache>
                <c:formatCode>0.0_);[Red]\(0.0\)</c:formatCode>
                <c:ptCount val="11"/>
                <c:pt idx="0">
                  <c:v>65.77669902912622</c:v>
                </c:pt>
                <c:pt idx="1">
                  <c:v>63.245823389021481</c:v>
                </c:pt>
                <c:pt idx="2">
                  <c:v>58.239277652370205</c:v>
                </c:pt>
                <c:pt idx="3">
                  <c:v>58.004640371229698</c:v>
                </c:pt>
                <c:pt idx="4">
                  <c:v>51.798561151079134</c:v>
                </c:pt>
                <c:pt idx="5">
                  <c:v>55.269320843091329</c:v>
                </c:pt>
                <c:pt idx="6">
                  <c:v>54.148471615720531</c:v>
                </c:pt>
                <c:pt idx="7">
                  <c:v>50.423728813559322</c:v>
                </c:pt>
                <c:pt idx="8">
                  <c:v>49.347826086956523</c:v>
                </c:pt>
                <c:pt idx="9">
                  <c:v>42.31625835189309</c:v>
                </c:pt>
                <c:pt idx="10" formatCode="0.0">
                  <c:v>34.403669724770644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56.864702945581627</c:v>
                </c:pt>
                <c:pt idx="4">
                  <c:v>54.475055845122853</c:v>
                </c:pt>
                <c:pt idx="5">
                  <c:v>51.558787529699771</c:v>
                </c:pt>
                <c:pt idx="6">
                  <c:v>49.60556511761331</c:v>
                </c:pt>
                <c:pt idx="7">
                  <c:v>48.102971420466631</c:v>
                </c:pt>
                <c:pt idx="8">
                  <c:v>45.381498043599777</c:v>
                </c:pt>
                <c:pt idx="9">
                  <c:v>43.521878335112056</c:v>
                </c:pt>
                <c:pt idx="10" formatCode="0.0">
                  <c:v>38.338366458318703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486464"/>
        <c:axId val="217488384"/>
      </c:lineChart>
      <c:catAx>
        <c:axId val="21748646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48838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21748838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748646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有病者率!$C$14:$M$14</c:f>
              <c:numCache>
                <c:formatCode>0.0_);[Red]\(0.0\)</c:formatCode>
                <c:ptCount val="11"/>
                <c:pt idx="0">
                  <c:v>69.230769230769226</c:v>
                </c:pt>
                <c:pt idx="1">
                  <c:v>58.89328063241107</c:v>
                </c:pt>
                <c:pt idx="2">
                  <c:v>62.183235867446399</c:v>
                </c:pt>
                <c:pt idx="3">
                  <c:v>58.653846153846153</c:v>
                </c:pt>
                <c:pt idx="4">
                  <c:v>50.097087378640779</c:v>
                </c:pt>
                <c:pt idx="5">
                  <c:v>52.224371373307541</c:v>
                </c:pt>
                <c:pt idx="6">
                  <c:v>48.101265822784811</c:v>
                </c:pt>
                <c:pt idx="7">
                  <c:v>48.323471400394482</c:v>
                </c:pt>
                <c:pt idx="8">
                  <c:v>41.717791411042946</c:v>
                </c:pt>
                <c:pt idx="9">
                  <c:v>34.34704830053667</c:v>
                </c:pt>
                <c:pt idx="10" formatCode="0.0">
                  <c:v>42.222222222222221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56.864702945581627</c:v>
                </c:pt>
                <c:pt idx="4">
                  <c:v>54.475055845122853</c:v>
                </c:pt>
                <c:pt idx="5">
                  <c:v>51.558787529699771</c:v>
                </c:pt>
                <c:pt idx="6">
                  <c:v>49.60556511761331</c:v>
                </c:pt>
                <c:pt idx="7">
                  <c:v>48.102971420466631</c:v>
                </c:pt>
                <c:pt idx="8">
                  <c:v>45.381498043599777</c:v>
                </c:pt>
                <c:pt idx="9">
                  <c:v>43.521878335112056</c:v>
                </c:pt>
                <c:pt idx="10" formatCode="0.0">
                  <c:v>38.338366458318703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501056"/>
        <c:axId val="217646592"/>
      </c:lineChart>
      <c:catAx>
        <c:axId val="21750105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64659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21764659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750105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034019873432387"/>
          <c:w val="0.77611940298507465"/>
          <c:h val="0.66919277777777775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有病者率!$C$12:$M$12</c:f>
              <c:numCache>
                <c:formatCode>0.0_);[Red]\(0.0\)</c:formatCode>
                <c:ptCount val="11"/>
                <c:pt idx="0">
                  <c:v>54.754440961337515</c:v>
                </c:pt>
                <c:pt idx="1">
                  <c:v>54.096638655462179</c:v>
                </c:pt>
                <c:pt idx="2">
                  <c:v>53.703703703703709</c:v>
                </c:pt>
                <c:pt idx="3">
                  <c:v>52.126607319485665</c:v>
                </c:pt>
                <c:pt idx="4">
                  <c:v>54.994388327721666</c:v>
                </c:pt>
                <c:pt idx="5">
                  <c:v>48.408342480790338</c:v>
                </c:pt>
                <c:pt idx="6">
                  <c:v>52.502780867630705</c:v>
                </c:pt>
                <c:pt idx="7">
                  <c:v>43.426724137931032</c:v>
                </c:pt>
                <c:pt idx="8">
                  <c:v>50.739957716701902</c:v>
                </c:pt>
                <c:pt idx="9">
                  <c:v>45.073612684031708</c:v>
                </c:pt>
                <c:pt idx="10" formatCode="0.0">
                  <c:v>39.556592765460913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56.864702945581627</c:v>
                </c:pt>
                <c:pt idx="4">
                  <c:v>54.475055845122853</c:v>
                </c:pt>
                <c:pt idx="5">
                  <c:v>51.558787529699771</c:v>
                </c:pt>
                <c:pt idx="6">
                  <c:v>49.60556511761331</c:v>
                </c:pt>
                <c:pt idx="7">
                  <c:v>48.102971420466631</c:v>
                </c:pt>
                <c:pt idx="8">
                  <c:v>45.381498043599777</c:v>
                </c:pt>
                <c:pt idx="9">
                  <c:v>43.521878335112056</c:v>
                </c:pt>
                <c:pt idx="10" formatCode="0.0">
                  <c:v>38.338366458318703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71168"/>
        <c:axId val="217673088"/>
      </c:lineChart>
      <c:catAx>
        <c:axId val="21767116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67308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21767308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767116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863636363636365"/>
          <c:w val="0.79850746268656714"/>
          <c:h val="0.6487941743098750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'一人平均う歯数 '!$C$16:$M$16</c:f>
              <c:numCache>
                <c:formatCode>0.00_);[Red]\(0.00\)</c:formatCode>
                <c:ptCount val="11"/>
                <c:pt idx="0">
                  <c:v>2.8462206776715897</c:v>
                </c:pt>
                <c:pt idx="1">
                  <c:v>2.4273049645390072</c:v>
                </c:pt>
                <c:pt idx="2">
                  <c:v>2.5688073394495414</c:v>
                </c:pt>
                <c:pt idx="3">
                  <c:v>2.3144654088050314</c:v>
                </c:pt>
                <c:pt idx="4">
                  <c:v>1.9536363636363636</c:v>
                </c:pt>
                <c:pt idx="5">
                  <c:v>2.3523550724637681</c:v>
                </c:pt>
                <c:pt idx="6">
                  <c:v>2.1457418788410885</c:v>
                </c:pt>
                <c:pt idx="7">
                  <c:v>1.9133574007220218</c:v>
                </c:pt>
                <c:pt idx="8">
                  <c:v>2.0864406779661016</c:v>
                </c:pt>
                <c:pt idx="9">
                  <c:v>1.6663560111835973</c:v>
                </c:pt>
                <c:pt idx="10">
                  <c:v>1.6714031971580816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2.4796312815938149</c:v>
                </c:pt>
                <c:pt idx="1">
                  <c:v>2.3324222501292753</c:v>
                </c:pt>
                <c:pt idx="2">
                  <c:v>2.2006467624276151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  <c:pt idx="7">
                  <c:v>1.6223672079994327</c:v>
                </c:pt>
                <c:pt idx="8">
                  <c:v>1.5099916154276132</c:v>
                </c:pt>
                <c:pt idx="9">
                  <c:v>1.3354678050515831</c:v>
                </c:pt>
                <c:pt idx="10">
                  <c:v>1.1794367581993117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242816"/>
        <c:axId val="216244608"/>
      </c:lineChart>
      <c:catAx>
        <c:axId val="21624281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24460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21624460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24281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9355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有病者率!$C$15:$M$15</c:f>
              <c:numCache>
                <c:formatCode>0.0_);[Red]\(0.0\)</c:formatCode>
                <c:ptCount val="11"/>
                <c:pt idx="0">
                  <c:v>67.567567567567565</c:v>
                </c:pt>
                <c:pt idx="1">
                  <c:v>66.666666666666657</c:v>
                </c:pt>
                <c:pt idx="2">
                  <c:v>74.703557312252968</c:v>
                </c:pt>
                <c:pt idx="3">
                  <c:v>62.661737523105366</c:v>
                </c:pt>
                <c:pt idx="4">
                  <c:v>68</c:v>
                </c:pt>
                <c:pt idx="5">
                  <c:v>74.900398406374507</c:v>
                </c:pt>
                <c:pt idx="6">
                  <c:v>61.844863731656183</c:v>
                </c:pt>
                <c:pt idx="7">
                  <c:v>61.169102296450937</c:v>
                </c:pt>
                <c:pt idx="8">
                  <c:v>63.256784968684762</c:v>
                </c:pt>
                <c:pt idx="9">
                  <c:v>51.851851851851848</c:v>
                </c:pt>
                <c:pt idx="10" formatCode="0.0">
                  <c:v>47.309417040358746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56.864702945581627</c:v>
                </c:pt>
                <c:pt idx="4">
                  <c:v>54.475055845122853</c:v>
                </c:pt>
                <c:pt idx="5">
                  <c:v>51.558787529699771</c:v>
                </c:pt>
                <c:pt idx="6">
                  <c:v>49.60556511761331</c:v>
                </c:pt>
                <c:pt idx="7">
                  <c:v>48.102971420466631</c:v>
                </c:pt>
                <c:pt idx="8">
                  <c:v>45.381498043599777</c:v>
                </c:pt>
                <c:pt idx="9">
                  <c:v>43.521878335112056</c:v>
                </c:pt>
                <c:pt idx="10" formatCode="0.0">
                  <c:v>38.338366458318703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718144"/>
        <c:axId val="217724416"/>
      </c:lineChart>
      <c:catAx>
        <c:axId val="21771814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72441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2177244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771814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9355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有病者率!$C$17:$M$17</c:f>
              <c:numCache>
                <c:formatCode>0.0_);[Red]\(0.0\)</c:formatCode>
                <c:ptCount val="11"/>
                <c:pt idx="0">
                  <c:v>64.418604651162795</c:v>
                </c:pt>
                <c:pt idx="1">
                  <c:v>69.8237885462555</c:v>
                </c:pt>
                <c:pt idx="2">
                  <c:v>67.961165048543691</c:v>
                </c:pt>
                <c:pt idx="3">
                  <c:v>64.285714285714292</c:v>
                </c:pt>
                <c:pt idx="4">
                  <c:v>71.428571428571431</c:v>
                </c:pt>
                <c:pt idx="5">
                  <c:v>65.054945054945051</c:v>
                </c:pt>
                <c:pt idx="6">
                  <c:v>65.525114155251146</c:v>
                </c:pt>
                <c:pt idx="7">
                  <c:v>66.584766584766584</c:v>
                </c:pt>
                <c:pt idx="8">
                  <c:v>59.375</c:v>
                </c:pt>
                <c:pt idx="9">
                  <c:v>55.238095238095241</c:v>
                </c:pt>
                <c:pt idx="10" formatCode="0.0">
                  <c:v>63.593380614657214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56.864702945581627</c:v>
                </c:pt>
                <c:pt idx="4">
                  <c:v>54.475055845122853</c:v>
                </c:pt>
                <c:pt idx="5">
                  <c:v>51.558787529699771</c:v>
                </c:pt>
                <c:pt idx="6">
                  <c:v>49.60556511761331</c:v>
                </c:pt>
                <c:pt idx="7">
                  <c:v>48.102971420466631</c:v>
                </c:pt>
                <c:pt idx="8">
                  <c:v>45.381498043599777</c:v>
                </c:pt>
                <c:pt idx="9">
                  <c:v>43.521878335112056</c:v>
                </c:pt>
                <c:pt idx="10" formatCode="0.0">
                  <c:v>38.338366458318703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740800"/>
        <c:axId val="217742720"/>
      </c:lineChart>
      <c:catAx>
        <c:axId val="21774080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74272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21774272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774080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728944479081032"/>
          <c:w val="0.78358208955223885"/>
          <c:h val="0.65224333333333329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有病者率!$C$18:$M$18</c:f>
              <c:numCache>
                <c:formatCode>0.0_);[Red]\(0.0\)</c:formatCode>
                <c:ptCount val="11"/>
                <c:pt idx="0">
                  <c:v>64.876033057851231</c:v>
                </c:pt>
                <c:pt idx="1">
                  <c:v>75.744680851063833</c:v>
                </c:pt>
                <c:pt idx="2">
                  <c:v>61.835748792270529</c:v>
                </c:pt>
                <c:pt idx="3">
                  <c:v>68.877551020408163</c:v>
                </c:pt>
                <c:pt idx="4">
                  <c:v>63.212435233160626</c:v>
                </c:pt>
                <c:pt idx="5">
                  <c:v>57.894736842105267</c:v>
                </c:pt>
                <c:pt idx="6">
                  <c:v>60.62176165803109</c:v>
                </c:pt>
                <c:pt idx="7">
                  <c:v>64.021164021164026</c:v>
                </c:pt>
                <c:pt idx="8">
                  <c:v>47.222222222222221</c:v>
                </c:pt>
                <c:pt idx="9">
                  <c:v>53.299492385786806</c:v>
                </c:pt>
                <c:pt idx="10" formatCode="0.0">
                  <c:v>45.405405405405411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56.864702945581627</c:v>
                </c:pt>
                <c:pt idx="4">
                  <c:v>54.475055845122853</c:v>
                </c:pt>
                <c:pt idx="5">
                  <c:v>51.558787529699771</c:v>
                </c:pt>
                <c:pt idx="6">
                  <c:v>49.60556511761331</c:v>
                </c:pt>
                <c:pt idx="7">
                  <c:v>48.102971420466631</c:v>
                </c:pt>
                <c:pt idx="8">
                  <c:v>45.381498043599777</c:v>
                </c:pt>
                <c:pt idx="9">
                  <c:v>43.521878335112056</c:v>
                </c:pt>
                <c:pt idx="10" formatCode="0.0">
                  <c:v>38.338366458318703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779584"/>
        <c:axId val="217785472"/>
      </c:lineChart>
      <c:catAx>
        <c:axId val="21777958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7854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77854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77958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3.3898305084745763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163969610531485"/>
          <c:w val="0.78358208955223885"/>
          <c:h val="0.65789333333333333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有病者率!$C$19:$M$19</c:f>
              <c:numCache>
                <c:formatCode>0.0_);[Red]\(0.0\)</c:formatCode>
                <c:ptCount val="11"/>
                <c:pt idx="0">
                  <c:v>50.359712230215827</c:v>
                </c:pt>
                <c:pt idx="1">
                  <c:v>38.650306748466257</c:v>
                </c:pt>
                <c:pt idx="2">
                  <c:v>35.766423357664237</c:v>
                </c:pt>
                <c:pt idx="3">
                  <c:v>22.857142857142858</c:v>
                </c:pt>
                <c:pt idx="4">
                  <c:v>21.739130434782609</c:v>
                </c:pt>
                <c:pt idx="5">
                  <c:v>21.666666666666668</c:v>
                </c:pt>
                <c:pt idx="6">
                  <c:v>10.16949152542373</c:v>
                </c:pt>
                <c:pt idx="7">
                  <c:v>16.822429906542055</c:v>
                </c:pt>
                <c:pt idx="8">
                  <c:v>15.178571428571427</c:v>
                </c:pt>
                <c:pt idx="9">
                  <c:v>11.864406779661017</c:v>
                </c:pt>
                <c:pt idx="10" formatCode="0.0">
                  <c:v>12.087912087912088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56.864702945581627</c:v>
                </c:pt>
                <c:pt idx="4">
                  <c:v>54.475055845122853</c:v>
                </c:pt>
                <c:pt idx="5">
                  <c:v>51.558787529699771</c:v>
                </c:pt>
                <c:pt idx="6">
                  <c:v>49.60556511761331</c:v>
                </c:pt>
                <c:pt idx="7">
                  <c:v>48.102971420466631</c:v>
                </c:pt>
                <c:pt idx="8">
                  <c:v>45.381498043599777</c:v>
                </c:pt>
                <c:pt idx="9">
                  <c:v>43.521878335112056</c:v>
                </c:pt>
                <c:pt idx="10" formatCode="0.0">
                  <c:v>38.338366458318703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10432"/>
        <c:axId val="217811968"/>
      </c:lineChart>
      <c:catAx>
        <c:axId val="21781043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8119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781196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81043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9355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有病者率!$C$20:$M$20</c:f>
              <c:numCache>
                <c:formatCode>0.0_);[Red]\(0.0\)</c:formatCode>
                <c:ptCount val="11"/>
                <c:pt idx="0">
                  <c:v>70.283018867924525</c:v>
                </c:pt>
                <c:pt idx="1">
                  <c:v>71.578947368421055</c:v>
                </c:pt>
                <c:pt idx="2">
                  <c:v>77.664974619289339</c:v>
                </c:pt>
                <c:pt idx="3">
                  <c:v>58.201058201058196</c:v>
                </c:pt>
                <c:pt idx="4">
                  <c:v>57.95454545454546</c:v>
                </c:pt>
                <c:pt idx="5">
                  <c:v>61.578947368421055</c:v>
                </c:pt>
                <c:pt idx="6">
                  <c:v>53.240740740740748</c:v>
                </c:pt>
                <c:pt idx="7">
                  <c:v>56.92307692307692</c:v>
                </c:pt>
                <c:pt idx="8">
                  <c:v>68.367346938775512</c:v>
                </c:pt>
                <c:pt idx="9">
                  <c:v>57.999999999999993</c:v>
                </c:pt>
                <c:pt idx="10" formatCode="0.0">
                  <c:v>44.230769230769226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numRef>
              <c:f>有病者率!$C$4:$M$4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56.864702945581627</c:v>
                </c:pt>
                <c:pt idx="4">
                  <c:v>54.475055845122853</c:v>
                </c:pt>
                <c:pt idx="5">
                  <c:v>51.558787529699771</c:v>
                </c:pt>
                <c:pt idx="6">
                  <c:v>49.60556511761331</c:v>
                </c:pt>
                <c:pt idx="7">
                  <c:v>48.102971420466631</c:v>
                </c:pt>
                <c:pt idx="8">
                  <c:v>45.381498043599777</c:v>
                </c:pt>
                <c:pt idx="9">
                  <c:v>43.521878335112056</c:v>
                </c:pt>
                <c:pt idx="10" formatCode="0.0">
                  <c:v>38.338366458318703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907200"/>
        <c:axId val="217909120"/>
      </c:lineChart>
      <c:catAx>
        <c:axId val="21790720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90912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21790912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790720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4855491329479767"/>
          <c:w val="0.78358208955223885"/>
          <c:h val="0.6409777777777777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有病者率!$C$21:$M$21</c:f>
              <c:numCache>
                <c:formatCode>0.0_);[Red]\(0.0\)</c:formatCode>
                <c:ptCount val="11"/>
                <c:pt idx="0">
                  <c:v>64.406779661016941</c:v>
                </c:pt>
                <c:pt idx="1">
                  <c:v>58.490566037735846</c:v>
                </c:pt>
                <c:pt idx="2">
                  <c:v>64.705882352941174</c:v>
                </c:pt>
                <c:pt idx="3">
                  <c:v>67.857142857142861</c:v>
                </c:pt>
                <c:pt idx="4">
                  <c:v>41.463414634146339</c:v>
                </c:pt>
                <c:pt idx="5">
                  <c:v>35.185185185185183</c:v>
                </c:pt>
                <c:pt idx="6">
                  <c:v>37.5</c:v>
                </c:pt>
                <c:pt idx="7">
                  <c:v>26.086956521739129</c:v>
                </c:pt>
                <c:pt idx="8">
                  <c:v>33.175355450236964</c:v>
                </c:pt>
                <c:pt idx="9">
                  <c:v>23.287671232876711</c:v>
                </c:pt>
                <c:pt idx="10" formatCode="0.0">
                  <c:v>19.047619047619047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56.864702945581627</c:v>
                </c:pt>
                <c:pt idx="4">
                  <c:v>54.475055845122853</c:v>
                </c:pt>
                <c:pt idx="5">
                  <c:v>51.558787529699771</c:v>
                </c:pt>
                <c:pt idx="6">
                  <c:v>49.60556511761331</c:v>
                </c:pt>
                <c:pt idx="7">
                  <c:v>48.102971420466631</c:v>
                </c:pt>
                <c:pt idx="8">
                  <c:v>45.381498043599777</c:v>
                </c:pt>
                <c:pt idx="9">
                  <c:v>43.521878335112056</c:v>
                </c:pt>
                <c:pt idx="10" formatCode="0.0">
                  <c:v>38.338366458318703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925888"/>
        <c:axId val="217927680"/>
      </c:lineChart>
      <c:catAx>
        <c:axId val="21792588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9276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792768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92588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2.8901734104046242E-2"/>
          <c:w val="0.90298507462686572"/>
          <c:h val="0.1618497109826589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有病者率!$C$22:$M$22</c:f>
              <c:numCache>
                <c:formatCode>0.0_);[Red]\(0.0\)</c:formatCode>
                <c:ptCount val="11"/>
                <c:pt idx="0">
                  <c:v>74.712643678160916</c:v>
                </c:pt>
                <c:pt idx="1">
                  <c:v>79.66101694915254</c:v>
                </c:pt>
                <c:pt idx="2">
                  <c:v>76.666666666666671</c:v>
                </c:pt>
                <c:pt idx="3">
                  <c:v>81.944444444444443</c:v>
                </c:pt>
                <c:pt idx="4">
                  <c:v>78.461538461538467</c:v>
                </c:pt>
                <c:pt idx="5">
                  <c:v>70.666666666666671</c:v>
                </c:pt>
                <c:pt idx="6">
                  <c:v>75.806451612903231</c:v>
                </c:pt>
                <c:pt idx="7">
                  <c:v>73.529411764705884</c:v>
                </c:pt>
                <c:pt idx="8">
                  <c:v>68.965517241379317</c:v>
                </c:pt>
                <c:pt idx="9">
                  <c:v>61.904761904761905</c:v>
                </c:pt>
                <c:pt idx="10" formatCode="0.0">
                  <c:v>36.486486486486484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56.864702945581627</c:v>
                </c:pt>
                <c:pt idx="4">
                  <c:v>54.475055845122853</c:v>
                </c:pt>
                <c:pt idx="5">
                  <c:v>51.558787529699771</c:v>
                </c:pt>
                <c:pt idx="6">
                  <c:v>49.60556511761331</c:v>
                </c:pt>
                <c:pt idx="7">
                  <c:v>48.102971420466631</c:v>
                </c:pt>
                <c:pt idx="8">
                  <c:v>45.381498043599777</c:v>
                </c:pt>
                <c:pt idx="9">
                  <c:v>43.521878335112056</c:v>
                </c:pt>
                <c:pt idx="10" formatCode="0.0">
                  <c:v>38.338366458318703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956736"/>
        <c:axId val="217958272"/>
      </c:lineChart>
      <c:catAx>
        <c:axId val="21795673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958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79582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795673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4293919347630583"/>
          <c:w val="0.78358208955223885"/>
          <c:h val="0.64659333333333335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有病者率!$C$23:$M$23</c:f>
              <c:numCache>
                <c:formatCode>0.0_);[Red]\(0.0\)</c:formatCode>
                <c:ptCount val="11"/>
                <c:pt idx="0">
                  <c:v>75.308641975308646</c:v>
                </c:pt>
                <c:pt idx="1">
                  <c:v>76.19047619047619</c:v>
                </c:pt>
                <c:pt idx="2">
                  <c:v>85.294117647058826</c:v>
                </c:pt>
                <c:pt idx="3">
                  <c:v>91.428571428571431</c:v>
                </c:pt>
                <c:pt idx="4">
                  <c:v>85.714285714285708</c:v>
                </c:pt>
                <c:pt idx="5">
                  <c:v>79.518072289156621</c:v>
                </c:pt>
                <c:pt idx="6">
                  <c:v>66.197183098591552</c:v>
                </c:pt>
                <c:pt idx="7">
                  <c:v>78.082191780821915</c:v>
                </c:pt>
                <c:pt idx="8">
                  <c:v>41.269841269841265</c:v>
                </c:pt>
                <c:pt idx="9">
                  <c:v>27.868852459016392</c:v>
                </c:pt>
                <c:pt idx="10" formatCode="0.0">
                  <c:v>30.985915492957744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56.864702945581627</c:v>
                </c:pt>
                <c:pt idx="4">
                  <c:v>54.475055845122853</c:v>
                </c:pt>
                <c:pt idx="5">
                  <c:v>51.558787529699771</c:v>
                </c:pt>
                <c:pt idx="6">
                  <c:v>49.60556511761331</c:v>
                </c:pt>
                <c:pt idx="7">
                  <c:v>48.102971420466631</c:v>
                </c:pt>
                <c:pt idx="8">
                  <c:v>45.381498043599777</c:v>
                </c:pt>
                <c:pt idx="9">
                  <c:v>43.521878335112056</c:v>
                </c:pt>
                <c:pt idx="10" formatCode="0.0">
                  <c:v>38.338366458318703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113728"/>
        <c:axId val="219119616"/>
      </c:lineChart>
      <c:catAx>
        <c:axId val="21911372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91196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91196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911372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3.3898305084745763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18652478678232"/>
          <c:y val="0.22159090909090909"/>
          <c:w val="0.78519086509595704"/>
          <c:h val="0.6679416666666666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有病者率!$C$7:$M$7</c:f>
              <c:numCache>
                <c:formatCode>0.0_);[Red]\(0.0\)</c:formatCode>
                <c:ptCount val="11"/>
                <c:pt idx="4">
                  <c:v>62.459016393442624</c:v>
                </c:pt>
                <c:pt idx="5">
                  <c:v>59.20840064620355</c:v>
                </c:pt>
                <c:pt idx="6">
                  <c:v>57.450199203187246</c:v>
                </c:pt>
                <c:pt idx="7">
                  <c:v>56.646058732612062</c:v>
                </c:pt>
                <c:pt idx="8">
                  <c:v>57.394084732214225</c:v>
                </c:pt>
                <c:pt idx="9">
                  <c:v>49.877949552481695</c:v>
                </c:pt>
                <c:pt idx="10" formatCode="0.0">
                  <c:v>48.960739030023092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56.864702945581627</c:v>
                </c:pt>
                <c:pt idx="4">
                  <c:v>54.475055845122853</c:v>
                </c:pt>
                <c:pt idx="5">
                  <c:v>51.558787529699771</c:v>
                </c:pt>
                <c:pt idx="6">
                  <c:v>49.60556511761331</c:v>
                </c:pt>
                <c:pt idx="7">
                  <c:v>48.102971420466631</c:v>
                </c:pt>
                <c:pt idx="8">
                  <c:v>45.381498043599777</c:v>
                </c:pt>
                <c:pt idx="9">
                  <c:v>43.521878335112056</c:v>
                </c:pt>
                <c:pt idx="10" formatCode="0.0">
                  <c:v>38.338366458318703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140480"/>
        <c:axId val="219142016"/>
      </c:lineChart>
      <c:catAx>
        <c:axId val="21914048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91420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91420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914048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40909090909090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18652478678232"/>
          <c:y val="0.22598994741981937"/>
          <c:w val="0.78519086509595704"/>
          <c:h val="0.66354277777777781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有病者率!$C$8:$M$8</c:f>
              <c:numCache>
                <c:formatCode>0.0_);[Red]\(0.0\)</c:formatCode>
                <c:ptCount val="11"/>
                <c:pt idx="4">
                  <c:v>54</c:v>
                </c:pt>
                <c:pt idx="5">
                  <c:v>50.443786982248518</c:v>
                </c:pt>
                <c:pt idx="6">
                  <c:v>57.306590257879655</c:v>
                </c:pt>
                <c:pt idx="7">
                  <c:v>50.379362670713199</c:v>
                </c:pt>
                <c:pt idx="8">
                  <c:v>40.819423368740516</c:v>
                </c:pt>
                <c:pt idx="9">
                  <c:v>45.652173913043477</c:v>
                </c:pt>
                <c:pt idx="10" formatCode="0.0">
                  <c:v>42.295597484276733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有病者率!$C$24:$M$24</c:f>
              <c:numCache>
                <c:formatCode>0.0_);[Red]\(0.0\)</c:formatCode>
                <c:ptCount val="11"/>
                <c:pt idx="0">
                  <c:v>62.867975022301515</c:v>
                </c:pt>
                <c:pt idx="1">
                  <c:v>60.161040112284844</c:v>
                </c:pt>
                <c:pt idx="2">
                  <c:v>58.885462886365346</c:v>
                </c:pt>
                <c:pt idx="3">
                  <c:v>56.864702945581627</c:v>
                </c:pt>
                <c:pt idx="4">
                  <c:v>54.475055845122853</c:v>
                </c:pt>
                <c:pt idx="5">
                  <c:v>51.558787529699771</c:v>
                </c:pt>
                <c:pt idx="6">
                  <c:v>49.60556511761331</c:v>
                </c:pt>
                <c:pt idx="7">
                  <c:v>48.102971420466631</c:v>
                </c:pt>
                <c:pt idx="8">
                  <c:v>45.381498043599777</c:v>
                </c:pt>
                <c:pt idx="9">
                  <c:v>43.521878335112056</c:v>
                </c:pt>
                <c:pt idx="10" formatCode="0.0">
                  <c:v>38.338366458318703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228416"/>
        <c:axId val="219238400"/>
      </c:lineChart>
      <c:catAx>
        <c:axId val="21922841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92384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923840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92284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3.3898305084745763E-2"/>
          <c:w val="0.89630251774083791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9850746268656714"/>
          <c:h val="0.6544756456983823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'一人平均う歯数 '!$C$9:$M$9</c:f>
              <c:numCache>
                <c:formatCode>0.00_);[Red]\(0.00\)</c:formatCode>
                <c:ptCount val="11"/>
                <c:pt idx="0">
                  <c:v>1.9785202863961815</c:v>
                </c:pt>
                <c:pt idx="1">
                  <c:v>2.7921653971708378</c:v>
                </c:pt>
                <c:pt idx="2">
                  <c:v>2.2002129925452607</c:v>
                </c:pt>
                <c:pt idx="3">
                  <c:v>2.1609657947686118</c:v>
                </c:pt>
                <c:pt idx="4">
                  <c:v>2.0210748155953637</c:v>
                </c:pt>
                <c:pt idx="5">
                  <c:v>1.9436090225563909</c:v>
                </c:pt>
                <c:pt idx="6">
                  <c:v>1.914811229428848</c:v>
                </c:pt>
                <c:pt idx="7">
                  <c:v>1.9401631912964641</c:v>
                </c:pt>
                <c:pt idx="8">
                  <c:v>1.3491755577109603</c:v>
                </c:pt>
                <c:pt idx="9">
                  <c:v>1.3172348484848484</c:v>
                </c:pt>
                <c:pt idx="10">
                  <c:v>1.0269016697588127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2.4796312815938149</c:v>
                </c:pt>
                <c:pt idx="1">
                  <c:v>2.3324222501292753</c:v>
                </c:pt>
                <c:pt idx="2">
                  <c:v>2.2006467624276151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  <c:pt idx="7">
                  <c:v>1.6223672079994327</c:v>
                </c:pt>
                <c:pt idx="8">
                  <c:v>1.5099916154276132</c:v>
                </c:pt>
                <c:pt idx="9">
                  <c:v>1.3354678050515831</c:v>
                </c:pt>
                <c:pt idx="10">
                  <c:v>1.1794367581993117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261376"/>
        <c:axId val="216262912"/>
      </c:lineChart>
      <c:catAx>
        <c:axId val="21626137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2629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626291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26137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平成</a:t>
            </a:r>
            <a:r>
              <a:rPr lang="en-US" altLang="ja-JP" sz="1200"/>
              <a:t>28</a:t>
            </a:r>
            <a:r>
              <a:rPr lang="ja-JP" altLang="en-US" sz="1200"/>
              <a:t>年度　市町別　むし歯のある人の割合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8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有病者率!$B$5:$B$24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有病者率!$M$5:$M$24</c:f>
              <c:numCache>
                <c:formatCode>0.0</c:formatCode>
                <c:ptCount val="20"/>
                <c:pt idx="0">
                  <c:v>32.879972798367902</c:v>
                </c:pt>
                <c:pt idx="1">
                  <c:v>38.664158043273758</c:v>
                </c:pt>
                <c:pt idx="2">
                  <c:v>48.960739030023092</c:v>
                </c:pt>
                <c:pt idx="3">
                  <c:v>42.295597484276733</c:v>
                </c:pt>
                <c:pt idx="4">
                  <c:v>35.621521335807046</c:v>
                </c:pt>
                <c:pt idx="5">
                  <c:v>22.686230248306998</c:v>
                </c:pt>
                <c:pt idx="6">
                  <c:v>40.289855072463773</c:v>
                </c:pt>
                <c:pt idx="7">
                  <c:v>39.556592765460913</c:v>
                </c:pt>
                <c:pt idx="8">
                  <c:v>34.403669724770644</c:v>
                </c:pt>
                <c:pt idx="9">
                  <c:v>42.222222222222221</c:v>
                </c:pt>
                <c:pt idx="10">
                  <c:v>47.309417040358746</c:v>
                </c:pt>
                <c:pt idx="11">
                  <c:v>49.911190053285971</c:v>
                </c:pt>
                <c:pt idx="12">
                  <c:v>63.593380614657214</c:v>
                </c:pt>
                <c:pt idx="13">
                  <c:v>45.405405405405411</c:v>
                </c:pt>
                <c:pt idx="14">
                  <c:v>12.087912087912088</c:v>
                </c:pt>
                <c:pt idx="15">
                  <c:v>44.230769230769226</c:v>
                </c:pt>
                <c:pt idx="16">
                  <c:v>19.047619047619047</c:v>
                </c:pt>
                <c:pt idx="17">
                  <c:v>36.486486486486484</c:v>
                </c:pt>
                <c:pt idx="18">
                  <c:v>30.985915492957744</c:v>
                </c:pt>
                <c:pt idx="19">
                  <c:v>38.338366458318703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260032"/>
        <c:axId val="219261568"/>
      </c:barChart>
      <c:catAx>
        <c:axId val="2192600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219261568"/>
        <c:crosses val="autoZero"/>
        <c:auto val="1"/>
        <c:lblAlgn val="ctr"/>
        <c:lblOffset val="100"/>
        <c:noMultiLvlLbl val="0"/>
      </c:catAx>
      <c:valAx>
        <c:axId val="219261568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crossAx val="219260032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47197175641831"/>
          <c:w val="0.79850746268656714"/>
          <c:h val="0.662710557512474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'一人平均う歯数 '!$C$10:$M$10</c:f>
              <c:numCache>
                <c:formatCode>0.00_);[Red]\(0.00\)</c:formatCode>
                <c:ptCount val="11"/>
                <c:pt idx="0">
                  <c:v>2.1081830790568654</c:v>
                </c:pt>
                <c:pt idx="1">
                  <c:v>1.6783004552352048</c:v>
                </c:pt>
                <c:pt idx="2">
                  <c:v>1.4976816074188564</c:v>
                </c:pt>
                <c:pt idx="3">
                  <c:v>1.8971193415637859</c:v>
                </c:pt>
                <c:pt idx="4">
                  <c:v>1.4956772334293948</c:v>
                </c:pt>
                <c:pt idx="5">
                  <c:v>1.208613728129206</c:v>
                </c:pt>
                <c:pt idx="6">
                  <c:v>0.97399219765929779</c:v>
                </c:pt>
                <c:pt idx="7">
                  <c:v>1.6732804232804233</c:v>
                </c:pt>
                <c:pt idx="8">
                  <c:v>0.92797118847539017</c:v>
                </c:pt>
                <c:pt idx="9">
                  <c:v>0.79301745635910226</c:v>
                </c:pt>
                <c:pt idx="10">
                  <c:v>0.69187358916478559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2.4796312815938149</c:v>
                </c:pt>
                <c:pt idx="1">
                  <c:v>2.3324222501292753</c:v>
                </c:pt>
                <c:pt idx="2">
                  <c:v>2.2006467624276151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  <c:pt idx="7">
                  <c:v>1.6223672079994327</c:v>
                </c:pt>
                <c:pt idx="8">
                  <c:v>1.5099916154276132</c:v>
                </c:pt>
                <c:pt idx="9">
                  <c:v>1.3354678050515831</c:v>
                </c:pt>
                <c:pt idx="10">
                  <c:v>1.1794367581993117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304256"/>
        <c:axId val="216314240"/>
      </c:lineChart>
      <c:catAx>
        <c:axId val="21630425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314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631424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30425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60157882043634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'一人平均う歯数 '!$C$11:$M$11</c:f>
              <c:numCache>
                <c:formatCode>0.00_);[Red]\(0.00\)</c:formatCode>
                <c:ptCount val="11"/>
                <c:pt idx="0">
                  <c:v>1.9065606361829026</c:v>
                </c:pt>
                <c:pt idx="1">
                  <c:v>2.4081237911025144</c:v>
                </c:pt>
                <c:pt idx="2">
                  <c:v>2.216890595009597</c:v>
                </c:pt>
                <c:pt idx="3">
                  <c:v>1.4375</c:v>
                </c:pt>
                <c:pt idx="4">
                  <c:v>2.4676258992805757</c:v>
                </c:pt>
                <c:pt idx="5">
                  <c:v>1.5470085470085471</c:v>
                </c:pt>
                <c:pt idx="6">
                  <c:v>1.7192374350086654</c:v>
                </c:pt>
                <c:pt idx="7">
                  <c:v>1.281505728314239</c:v>
                </c:pt>
                <c:pt idx="8">
                  <c:v>1.1070889894419307</c:v>
                </c:pt>
                <c:pt idx="9">
                  <c:v>1.6378205128205128</c:v>
                </c:pt>
                <c:pt idx="10">
                  <c:v>1.4231884057971014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2.4796312815938149</c:v>
                </c:pt>
                <c:pt idx="1">
                  <c:v>2.3324222501292753</c:v>
                </c:pt>
                <c:pt idx="2">
                  <c:v>2.2006467624276151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  <c:pt idx="7">
                  <c:v>1.6223672079994327</c:v>
                </c:pt>
                <c:pt idx="8">
                  <c:v>1.5099916154276132</c:v>
                </c:pt>
                <c:pt idx="9">
                  <c:v>1.3354678050515831</c:v>
                </c:pt>
                <c:pt idx="10">
                  <c:v>1.1794367581993117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360832"/>
        <c:axId val="216361984"/>
      </c:lineChart>
      <c:catAx>
        <c:axId val="21636083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3619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636198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36083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159090909090909"/>
          <c:w val="0.79850746268656714"/>
          <c:h val="0.6658397414377289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'一人平均う歯数 '!$C$13:$M$13</c:f>
              <c:numCache>
                <c:formatCode>0.00_);[Red]\(0.00\)</c:formatCode>
                <c:ptCount val="11"/>
                <c:pt idx="0">
                  <c:v>2.650485436893204</c:v>
                </c:pt>
                <c:pt idx="1">
                  <c:v>2.7828162291169449</c:v>
                </c:pt>
                <c:pt idx="2">
                  <c:v>2.1963882618510158</c:v>
                </c:pt>
                <c:pt idx="3">
                  <c:v>2.3642691415313224</c:v>
                </c:pt>
                <c:pt idx="4">
                  <c:v>1.9928057553956835</c:v>
                </c:pt>
                <c:pt idx="5">
                  <c:v>1.8548009367681499</c:v>
                </c:pt>
                <c:pt idx="6">
                  <c:v>1.6310043668122272</c:v>
                </c:pt>
                <c:pt idx="7">
                  <c:v>2.0699152542372881</c:v>
                </c:pt>
                <c:pt idx="8">
                  <c:v>1.6586956521739131</c:v>
                </c:pt>
                <c:pt idx="9">
                  <c:v>1.3786191536748329</c:v>
                </c:pt>
                <c:pt idx="10">
                  <c:v>1.3119266055045871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2.4796312815938149</c:v>
                </c:pt>
                <c:pt idx="1">
                  <c:v>2.3324222501292753</c:v>
                </c:pt>
                <c:pt idx="2">
                  <c:v>2.2006467624276151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  <c:pt idx="7">
                  <c:v>1.6223672079994327</c:v>
                </c:pt>
                <c:pt idx="8">
                  <c:v>1.5099916154276132</c:v>
                </c:pt>
                <c:pt idx="9">
                  <c:v>1.3354678050515831</c:v>
                </c:pt>
                <c:pt idx="10">
                  <c:v>1.1794367581993117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386944"/>
        <c:axId val="216388736"/>
      </c:lineChart>
      <c:catAx>
        <c:axId val="21638694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38873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21638873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38694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595570344239225"/>
          <c:w val="0.79104477611940294"/>
          <c:h val="0.65147479340550718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'一人平均う歯数 '!$C$14:$M$14</c:f>
              <c:numCache>
                <c:formatCode>0.00_);[Red]\(0.00\)</c:formatCode>
                <c:ptCount val="11"/>
                <c:pt idx="0">
                  <c:v>2.4690431519699811</c:v>
                </c:pt>
                <c:pt idx="1">
                  <c:v>2.1620553359683794</c:v>
                </c:pt>
                <c:pt idx="2">
                  <c:v>2.2475633528265107</c:v>
                </c:pt>
                <c:pt idx="3">
                  <c:v>2.0692307692307694</c:v>
                </c:pt>
                <c:pt idx="4">
                  <c:v>1.8932038834951457</c:v>
                </c:pt>
                <c:pt idx="5">
                  <c:v>1.7021276595744681</c:v>
                </c:pt>
                <c:pt idx="6">
                  <c:v>1.5886075949367089</c:v>
                </c:pt>
                <c:pt idx="7">
                  <c:v>1.6213017751479291</c:v>
                </c:pt>
                <c:pt idx="8">
                  <c:v>1.425357873210634</c:v>
                </c:pt>
                <c:pt idx="9">
                  <c:v>1.0769230769230769</c:v>
                </c:pt>
                <c:pt idx="10">
                  <c:v>1.307070707070707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2.4796312815938149</c:v>
                </c:pt>
                <c:pt idx="1">
                  <c:v>2.3324222501292753</c:v>
                </c:pt>
                <c:pt idx="2">
                  <c:v>2.2006467624276151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  <c:pt idx="7">
                  <c:v>1.6223672079994327</c:v>
                </c:pt>
                <c:pt idx="8">
                  <c:v>1.5099916154276132</c:v>
                </c:pt>
                <c:pt idx="9">
                  <c:v>1.3354678050515831</c:v>
                </c:pt>
                <c:pt idx="10">
                  <c:v>1.1794367581993117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426368"/>
        <c:axId val="216427904"/>
      </c:lineChart>
      <c:catAx>
        <c:axId val="21642636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42790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21642790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42636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089887640449437E-2"/>
          <c:w val="0.72388059701492535"/>
          <c:h val="0.16292193812852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163969610531485"/>
          <c:w val="0.79850746268656714"/>
          <c:h val="0.6557907632663829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'一人平均う歯数 '!$C$12:$M$12</c:f>
              <c:numCache>
                <c:formatCode>0.00_);[Red]\(0.00\)</c:formatCode>
                <c:ptCount val="11"/>
                <c:pt idx="0">
                  <c:v>1.8934169278996866</c:v>
                </c:pt>
                <c:pt idx="1">
                  <c:v>1.8119747899159664</c:v>
                </c:pt>
                <c:pt idx="2">
                  <c:v>1.9749455337690631</c:v>
                </c:pt>
                <c:pt idx="3">
                  <c:v>1.609297725024728</c:v>
                </c:pt>
                <c:pt idx="4">
                  <c:v>1.6363636363636365</c:v>
                </c:pt>
                <c:pt idx="5">
                  <c:v>1.5521405049396269</c:v>
                </c:pt>
                <c:pt idx="6">
                  <c:v>1.6629588431590656</c:v>
                </c:pt>
                <c:pt idx="7">
                  <c:v>1.3836206896551724</c:v>
                </c:pt>
                <c:pt idx="8">
                  <c:v>1.6088794926004228</c:v>
                </c:pt>
                <c:pt idx="9">
                  <c:v>1.3442808607021517</c:v>
                </c:pt>
                <c:pt idx="10">
                  <c:v>1.1983663943990666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'!$C$4:$M$4</c:f>
              <c:numCache>
                <c:formatCode>0</c:formatCode>
                <c:ptCount val="11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'一人平均う歯数 '!$C$24:$M$24</c:f>
              <c:numCache>
                <c:formatCode>0.00_);[Red]\(0.00\)</c:formatCode>
                <c:ptCount val="11"/>
                <c:pt idx="0">
                  <c:v>2.4796312815938149</c:v>
                </c:pt>
                <c:pt idx="1">
                  <c:v>2.3324222501292753</c:v>
                </c:pt>
                <c:pt idx="2">
                  <c:v>2.2006467624276151</c:v>
                </c:pt>
                <c:pt idx="3">
                  <c:v>2.0349448807550976</c:v>
                </c:pt>
                <c:pt idx="4">
                  <c:v>1.9637379002233806</c:v>
                </c:pt>
                <c:pt idx="5">
                  <c:v>1.8303693570451436</c:v>
                </c:pt>
                <c:pt idx="6">
                  <c:v>1.7077596098680436</c:v>
                </c:pt>
                <c:pt idx="7">
                  <c:v>1.6223672079994327</c:v>
                </c:pt>
                <c:pt idx="8">
                  <c:v>1.5099916154276132</c:v>
                </c:pt>
                <c:pt idx="9">
                  <c:v>1.3354678050515831</c:v>
                </c:pt>
                <c:pt idx="10">
                  <c:v>1.1794367581993117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439808"/>
        <c:axId val="216535808"/>
      </c:lineChart>
      <c:catAx>
        <c:axId val="21643980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53580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21653580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43980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image" Target="../media/image1.emf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3" Type="http://schemas.openxmlformats.org/officeDocument/2006/relationships/chart" Target="../charts/chart23.xml"/><Relationship Id="rId21" Type="http://schemas.openxmlformats.org/officeDocument/2006/relationships/image" Target="../media/image2.emf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0" Type="http://schemas.openxmlformats.org/officeDocument/2006/relationships/chart" Target="../charts/chart40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61633</xdr:colOff>
      <xdr:row>60</xdr:row>
      <xdr:rowOff>46420</xdr:rowOff>
    </xdr:from>
    <xdr:to>
      <xdr:col>3</xdr:col>
      <xdr:colOff>168133</xdr:colOff>
      <xdr:row>72</xdr:row>
      <xdr:rowOff>98302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285751</xdr:colOff>
      <xdr:row>60</xdr:row>
      <xdr:rowOff>46420</xdr:rowOff>
    </xdr:from>
    <xdr:to>
      <xdr:col>6</xdr:col>
      <xdr:colOff>414663</xdr:colOff>
      <xdr:row>72</xdr:row>
      <xdr:rowOff>98302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342901</xdr:colOff>
      <xdr:row>86</xdr:row>
      <xdr:rowOff>39336</xdr:rowOff>
    </xdr:from>
    <xdr:to>
      <xdr:col>14</xdr:col>
      <xdr:colOff>156927</xdr:colOff>
      <xdr:row>98</xdr:row>
      <xdr:rowOff>91219</xdr:rowOff>
    </xdr:to>
    <xdr:graphicFrame macro="">
      <xdr:nvGraphicFramePr>
        <xdr:cNvPr id="10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61633</xdr:colOff>
      <xdr:row>73</xdr:row>
      <xdr:rowOff>42878</xdr:rowOff>
    </xdr:from>
    <xdr:to>
      <xdr:col>3</xdr:col>
      <xdr:colOff>168133</xdr:colOff>
      <xdr:row>85</xdr:row>
      <xdr:rowOff>94760</xdr:rowOff>
    </xdr:to>
    <xdr:graphicFrame macro="">
      <xdr:nvGraphicFramePr>
        <xdr:cNvPr id="18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285751</xdr:colOff>
      <xdr:row>73</xdr:row>
      <xdr:rowOff>42878</xdr:rowOff>
    </xdr:from>
    <xdr:to>
      <xdr:col>6</xdr:col>
      <xdr:colOff>414663</xdr:colOff>
      <xdr:row>85</xdr:row>
      <xdr:rowOff>94760</xdr:rowOff>
    </xdr:to>
    <xdr:graphicFrame macro="">
      <xdr:nvGraphicFramePr>
        <xdr:cNvPr id="19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95252</xdr:colOff>
      <xdr:row>73</xdr:row>
      <xdr:rowOff>42878</xdr:rowOff>
    </xdr:from>
    <xdr:to>
      <xdr:col>10</xdr:col>
      <xdr:colOff>224163</xdr:colOff>
      <xdr:row>85</xdr:row>
      <xdr:rowOff>94760</xdr:rowOff>
    </xdr:to>
    <xdr:graphicFrame macro="">
      <xdr:nvGraphicFramePr>
        <xdr:cNvPr id="20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61633</xdr:colOff>
      <xdr:row>86</xdr:row>
      <xdr:rowOff>39336</xdr:rowOff>
    </xdr:from>
    <xdr:to>
      <xdr:col>3</xdr:col>
      <xdr:colOff>168133</xdr:colOff>
      <xdr:row>98</xdr:row>
      <xdr:rowOff>91219</xdr:rowOff>
    </xdr:to>
    <xdr:graphicFrame macro="">
      <xdr:nvGraphicFramePr>
        <xdr:cNvPr id="21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284631</xdr:colOff>
      <xdr:row>86</xdr:row>
      <xdr:rowOff>39336</xdr:rowOff>
    </xdr:from>
    <xdr:to>
      <xdr:col>6</xdr:col>
      <xdr:colOff>414663</xdr:colOff>
      <xdr:row>98</xdr:row>
      <xdr:rowOff>91219</xdr:rowOff>
    </xdr:to>
    <xdr:graphicFrame macro="">
      <xdr:nvGraphicFramePr>
        <xdr:cNvPr id="24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341220</xdr:colOff>
      <xdr:row>73</xdr:row>
      <xdr:rowOff>42878</xdr:rowOff>
    </xdr:from>
    <xdr:to>
      <xdr:col>14</xdr:col>
      <xdr:colOff>156927</xdr:colOff>
      <xdr:row>85</xdr:row>
      <xdr:rowOff>94760</xdr:rowOff>
    </xdr:to>
    <xdr:graphicFrame macro="">
      <xdr:nvGraphicFramePr>
        <xdr:cNvPr id="27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95251</xdr:colOff>
      <xdr:row>86</xdr:row>
      <xdr:rowOff>39336</xdr:rowOff>
    </xdr:from>
    <xdr:to>
      <xdr:col>10</xdr:col>
      <xdr:colOff>224163</xdr:colOff>
      <xdr:row>98</xdr:row>
      <xdr:rowOff>91219</xdr:rowOff>
    </xdr:to>
    <xdr:graphicFrame macro="">
      <xdr:nvGraphicFramePr>
        <xdr:cNvPr id="33" name="グラフ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61633</xdr:colOff>
      <xdr:row>99</xdr:row>
      <xdr:rowOff>35795</xdr:rowOff>
    </xdr:from>
    <xdr:to>
      <xdr:col>3</xdr:col>
      <xdr:colOff>169253</xdr:colOff>
      <xdr:row>111</xdr:row>
      <xdr:rowOff>84876</xdr:rowOff>
    </xdr:to>
    <xdr:graphicFrame macro="">
      <xdr:nvGraphicFramePr>
        <xdr:cNvPr id="40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284631</xdr:colOff>
      <xdr:row>99</xdr:row>
      <xdr:rowOff>35795</xdr:rowOff>
    </xdr:from>
    <xdr:to>
      <xdr:col>6</xdr:col>
      <xdr:colOff>414663</xdr:colOff>
      <xdr:row>111</xdr:row>
      <xdr:rowOff>84876</xdr:rowOff>
    </xdr:to>
    <xdr:graphicFrame macro="">
      <xdr:nvGraphicFramePr>
        <xdr:cNvPr id="46" name="グラフ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94130</xdr:colOff>
      <xdr:row>99</xdr:row>
      <xdr:rowOff>35795</xdr:rowOff>
    </xdr:from>
    <xdr:to>
      <xdr:col>10</xdr:col>
      <xdr:colOff>224163</xdr:colOff>
      <xdr:row>111</xdr:row>
      <xdr:rowOff>84876</xdr:rowOff>
    </xdr:to>
    <xdr:graphicFrame macro="">
      <xdr:nvGraphicFramePr>
        <xdr:cNvPr id="47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341780</xdr:colOff>
      <xdr:row>99</xdr:row>
      <xdr:rowOff>35795</xdr:rowOff>
    </xdr:from>
    <xdr:to>
      <xdr:col>14</xdr:col>
      <xdr:colOff>156927</xdr:colOff>
      <xdr:row>111</xdr:row>
      <xdr:rowOff>84876</xdr:rowOff>
    </xdr:to>
    <xdr:graphicFrame macro="">
      <xdr:nvGraphicFramePr>
        <xdr:cNvPr id="48" name="グラフ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61633</xdr:colOff>
      <xdr:row>112</xdr:row>
      <xdr:rowOff>29452</xdr:rowOff>
    </xdr:from>
    <xdr:to>
      <xdr:col>3</xdr:col>
      <xdr:colOff>168133</xdr:colOff>
      <xdr:row>124</xdr:row>
      <xdr:rowOff>81334</xdr:rowOff>
    </xdr:to>
    <xdr:graphicFrame macro="">
      <xdr:nvGraphicFramePr>
        <xdr:cNvPr id="51" name="グラフ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285751</xdr:colOff>
      <xdr:row>112</xdr:row>
      <xdr:rowOff>29452</xdr:rowOff>
    </xdr:from>
    <xdr:to>
      <xdr:col>6</xdr:col>
      <xdr:colOff>414663</xdr:colOff>
      <xdr:row>124</xdr:row>
      <xdr:rowOff>81335</xdr:rowOff>
    </xdr:to>
    <xdr:graphicFrame macro="">
      <xdr:nvGraphicFramePr>
        <xdr:cNvPr id="52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94130</xdr:colOff>
      <xdr:row>112</xdr:row>
      <xdr:rowOff>29452</xdr:rowOff>
    </xdr:from>
    <xdr:to>
      <xdr:col>10</xdr:col>
      <xdr:colOff>224163</xdr:colOff>
      <xdr:row>124</xdr:row>
      <xdr:rowOff>78533</xdr:rowOff>
    </xdr:to>
    <xdr:graphicFrame macro="">
      <xdr:nvGraphicFramePr>
        <xdr:cNvPr id="53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95251</xdr:colOff>
      <xdr:row>60</xdr:row>
      <xdr:rowOff>46420</xdr:rowOff>
    </xdr:from>
    <xdr:to>
      <xdr:col>10</xdr:col>
      <xdr:colOff>224163</xdr:colOff>
      <xdr:row>72</xdr:row>
      <xdr:rowOff>98302</xdr:rowOff>
    </xdr:to>
    <xdr:graphicFrame macro="">
      <xdr:nvGraphicFramePr>
        <xdr:cNvPr id="64" name="グラフ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341780</xdr:colOff>
      <xdr:row>60</xdr:row>
      <xdr:rowOff>46420</xdr:rowOff>
    </xdr:from>
    <xdr:to>
      <xdr:col>14</xdr:col>
      <xdr:colOff>156927</xdr:colOff>
      <xdr:row>72</xdr:row>
      <xdr:rowOff>98302</xdr:rowOff>
    </xdr:to>
    <xdr:graphicFrame macro="">
      <xdr:nvGraphicFramePr>
        <xdr:cNvPr id="66" name="グラフ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728382</xdr:colOff>
      <xdr:row>29</xdr:row>
      <xdr:rowOff>11206</xdr:rowOff>
    </xdr:from>
    <xdr:to>
      <xdr:col>12</xdr:col>
      <xdr:colOff>159240</xdr:colOff>
      <xdr:row>52</xdr:row>
      <xdr:rowOff>22411</xdr:rowOff>
    </xdr:to>
    <xdr:graphicFrame macro="">
      <xdr:nvGraphicFramePr>
        <xdr:cNvPr id="67" name="グラフ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1</xdr:col>
      <xdr:colOff>89647</xdr:colOff>
      <xdr:row>26</xdr:row>
      <xdr:rowOff>44823</xdr:rowOff>
    </xdr:from>
    <xdr:to>
      <xdr:col>14</xdr:col>
      <xdr:colOff>116540</xdr:colOff>
      <xdr:row>56</xdr:row>
      <xdr:rowOff>22972</xdr:rowOff>
    </xdr:to>
    <xdr:pic>
      <xdr:nvPicPr>
        <xdr:cNvPr id="25" name="図 24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941" y="5647764"/>
          <a:ext cx="5954805" cy="4348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219075</xdr:colOff>
      <xdr:row>27</xdr:row>
      <xdr:rowOff>38100</xdr:rowOff>
    </xdr:from>
    <xdr:ext cx="466794" cy="275717"/>
    <xdr:sp macro="" textlink="">
      <xdr:nvSpPr>
        <xdr:cNvPr id="3" name="テキスト ボックス 2"/>
        <xdr:cNvSpPr txBox="1"/>
      </xdr:nvSpPr>
      <xdr:spPr>
        <a:xfrm>
          <a:off x="781050" y="567690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（本）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114860</xdr:colOff>
      <xdr:row>60</xdr:row>
      <xdr:rowOff>59764</xdr:rowOff>
    </xdr:from>
    <xdr:to>
      <xdr:col>3</xdr:col>
      <xdr:colOff>211835</xdr:colOff>
      <xdr:row>73</xdr:row>
      <xdr:rowOff>2389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303057</xdr:colOff>
      <xdr:row>60</xdr:row>
      <xdr:rowOff>59764</xdr:rowOff>
    </xdr:from>
    <xdr:to>
      <xdr:col>6</xdr:col>
      <xdr:colOff>409557</xdr:colOff>
      <xdr:row>73</xdr:row>
      <xdr:rowOff>2389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254000</xdr:colOff>
      <xdr:row>87</xdr:row>
      <xdr:rowOff>17929</xdr:rowOff>
    </xdr:from>
    <xdr:to>
      <xdr:col>14</xdr:col>
      <xdr:colOff>122375</xdr:colOff>
      <xdr:row>99</xdr:row>
      <xdr:rowOff>103429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114860</xdr:colOff>
      <xdr:row>73</xdr:row>
      <xdr:rowOff>110284</xdr:rowOff>
    </xdr:from>
    <xdr:to>
      <xdr:col>3</xdr:col>
      <xdr:colOff>221360</xdr:colOff>
      <xdr:row>86</xdr:row>
      <xdr:rowOff>52909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303057</xdr:colOff>
      <xdr:row>73</xdr:row>
      <xdr:rowOff>110284</xdr:rowOff>
    </xdr:from>
    <xdr:to>
      <xdr:col>6</xdr:col>
      <xdr:colOff>409557</xdr:colOff>
      <xdr:row>86</xdr:row>
      <xdr:rowOff>52909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56279</xdr:colOff>
      <xdr:row>73</xdr:row>
      <xdr:rowOff>110284</xdr:rowOff>
    </xdr:from>
    <xdr:to>
      <xdr:col>10</xdr:col>
      <xdr:colOff>162779</xdr:colOff>
      <xdr:row>86</xdr:row>
      <xdr:rowOff>52909</xdr:rowOff>
    </xdr:to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114860</xdr:colOff>
      <xdr:row>87</xdr:row>
      <xdr:rowOff>17929</xdr:rowOff>
    </xdr:from>
    <xdr:to>
      <xdr:col>3</xdr:col>
      <xdr:colOff>221360</xdr:colOff>
      <xdr:row>99</xdr:row>
      <xdr:rowOff>103429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303057</xdr:colOff>
      <xdr:row>87</xdr:row>
      <xdr:rowOff>17929</xdr:rowOff>
    </xdr:from>
    <xdr:to>
      <xdr:col>6</xdr:col>
      <xdr:colOff>409557</xdr:colOff>
      <xdr:row>99</xdr:row>
      <xdr:rowOff>103429</xdr:rowOff>
    </xdr:to>
    <xdr:graphicFrame macro="">
      <xdr:nvGraphicFramePr>
        <xdr:cNvPr id="25" name="グラフ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254000</xdr:colOff>
      <xdr:row>73</xdr:row>
      <xdr:rowOff>110284</xdr:rowOff>
    </xdr:from>
    <xdr:to>
      <xdr:col>14</xdr:col>
      <xdr:colOff>122375</xdr:colOff>
      <xdr:row>86</xdr:row>
      <xdr:rowOff>52909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56279</xdr:colOff>
      <xdr:row>87</xdr:row>
      <xdr:rowOff>17929</xdr:rowOff>
    </xdr:from>
    <xdr:to>
      <xdr:col>10</xdr:col>
      <xdr:colOff>162779</xdr:colOff>
      <xdr:row>99</xdr:row>
      <xdr:rowOff>103429</xdr:rowOff>
    </xdr:to>
    <xdr:graphicFrame macro="">
      <xdr:nvGraphicFramePr>
        <xdr:cNvPr id="34" name="グラフ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114860</xdr:colOff>
      <xdr:row>100</xdr:row>
      <xdr:rowOff>68449</xdr:rowOff>
    </xdr:from>
    <xdr:to>
      <xdr:col>3</xdr:col>
      <xdr:colOff>221360</xdr:colOff>
      <xdr:row>113</xdr:row>
      <xdr:rowOff>11074</xdr:rowOff>
    </xdr:to>
    <xdr:graphicFrame macro="">
      <xdr:nvGraphicFramePr>
        <xdr:cNvPr id="41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303057</xdr:colOff>
      <xdr:row>100</xdr:row>
      <xdr:rowOff>68449</xdr:rowOff>
    </xdr:from>
    <xdr:to>
      <xdr:col>6</xdr:col>
      <xdr:colOff>409557</xdr:colOff>
      <xdr:row>113</xdr:row>
      <xdr:rowOff>11074</xdr:rowOff>
    </xdr:to>
    <xdr:graphicFrame macro="">
      <xdr:nvGraphicFramePr>
        <xdr:cNvPr id="47" name="グラフ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56279</xdr:colOff>
      <xdr:row>100</xdr:row>
      <xdr:rowOff>68449</xdr:rowOff>
    </xdr:from>
    <xdr:to>
      <xdr:col>10</xdr:col>
      <xdr:colOff>162779</xdr:colOff>
      <xdr:row>113</xdr:row>
      <xdr:rowOff>11074</xdr:rowOff>
    </xdr:to>
    <xdr:graphicFrame macro="">
      <xdr:nvGraphicFramePr>
        <xdr:cNvPr id="48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254000</xdr:colOff>
      <xdr:row>100</xdr:row>
      <xdr:rowOff>68449</xdr:rowOff>
    </xdr:from>
    <xdr:to>
      <xdr:col>14</xdr:col>
      <xdr:colOff>122375</xdr:colOff>
      <xdr:row>113</xdr:row>
      <xdr:rowOff>11074</xdr:rowOff>
    </xdr:to>
    <xdr:graphicFrame macro="">
      <xdr:nvGraphicFramePr>
        <xdr:cNvPr id="49" name="グラフ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114860</xdr:colOff>
      <xdr:row>113</xdr:row>
      <xdr:rowOff>118970</xdr:rowOff>
    </xdr:from>
    <xdr:to>
      <xdr:col>3</xdr:col>
      <xdr:colOff>221360</xdr:colOff>
      <xdr:row>126</xdr:row>
      <xdr:rowOff>61595</xdr:rowOff>
    </xdr:to>
    <xdr:graphicFrame macro="">
      <xdr:nvGraphicFramePr>
        <xdr:cNvPr id="52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303057</xdr:colOff>
      <xdr:row>113</xdr:row>
      <xdr:rowOff>118970</xdr:rowOff>
    </xdr:from>
    <xdr:to>
      <xdr:col>6</xdr:col>
      <xdr:colOff>409557</xdr:colOff>
      <xdr:row>126</xdr:row>
      <xdr:rowOff>61595</xdr:rowOff>
    </xdr:to>
    <xdr:graphicFrame macro="">
      <xdr:nvGraphicFramePr>
        <xdr:cNvPr id="53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56279</xdr:colOff>
      <xdr:row>113</xdr:row>
      <xdr:rowOff>118970</xdr:rowOff>
    </xdr:from>
    <xdr:to>
      <xdr:col>10</xdr:col>
      <xdr:colOff>162779</xdr:colOff>
      <xdr:row>126</xdr:row>
      <xdr:rowOff>61595</xdr:rowOff>
    </xdr:to>
    <xdr:graphicFrame macro="">
      <xdr:nvGraphicFramePr>
        <xdr:cNvPr id="54" name="グラフ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56279</xdr:colOff>
      <xdr:row>60</xdr:row>
      <xdr:rowOff>59764</xdr:rowOff>
    </xdr:from>
    <xdr:to>
      <xdr:col>10</xdr:col>
      <xdr:colOff>162779</xdr:colOff>
      <xdr:row>73</xdr:row>
      <xdr:rowOff>2389</xdr:rowOff>
    </xdr:to>
    <xdr:graphicFrame macro="">
      <xdr:nvGraphicFramePr>
        <xdr:cNvPr id="65" name="グラフ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254000</xdr:colOff>
      <xdr:row>60</xdr:row>
      <xdr:rowOff>59764</xdr:rowOff>
    </xdr:from>
    <xdr:to>
      <xdr:col>14</xdr:col>
      <xdr:colOff>122375</xdr:colOff>
      <xdr:row>73</xdr:row>
      <xdr:rowOff>2389</xdr:rowOff>
    </xdr:to>
    <xdr:graphicFrame macro="">
      <xdr:nvGraphicFramePr>
        <xdr:cNvPr id="66" name="グラフ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870857</xdr:colOff>
      <xdr:row>27</xdr:row>
      <xdr:rowOff>136071</xdr:rowOff>
    </xdr:from>
    <xdr:to>
      <xdr:col>13</xdr:col>
      <xdr:colOff>54430</xdr:colOff>
      <xdr:row>51</xdr:row>
      <xdr:rowOff>97662</xdr:rowOff>
    </xdr:to>
    <xdr:graphicFrame macro="">
      <xdr:nvGraphicFramePr>
        <xdr:cNvPr id="67" name="グラフ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1</xdr:col>
      <xdr:colOff>136070</xdr:colOff>
      <xdr:row>25</xdr:row>
      <xdr:rowOff>136072</xdr:rowOff>
    </xdr:from>
    <xdr:to>
      <xdr:col>14</xdr:col>
      <xdr:colOff>205467</xdr:colOff>
      <xdr:row>56</xdr:row>
      <xdr:rowOff>72119</xdr:rowOff>
    </xdr:to>
    <xdr:pic>
      <xdr:nvPicPr>
        <xdr:cNvPr id="24" name="図 23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9" y="5442858"/>
          <a:ext cx="6002111" cy="4576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272142</xdr:colOff>
      <xdr:row>27</xdr:row>
      <xdr:rowOff>38100</xdr:rowOff>
    </xdr:from>
    <xdr:ext cx="426592" cy="275717"/>
    <xdr:sp macro="" textlink="">
      <xdr:nvSpPr>
        <xdr:cNvPr id="3" name="テキスト ボックス 2"/>
        <xdr:cNvSpPr txBox="1"/>
      </xdr:nvSpPr>
      <xdr:spPr>
        <a:xfrm>
          <a:off x="517071" y="5644243"/>
          <a:ext cx="42659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</a:t>
          </a:r>
          <a:r>
            <a:rPr kumimoji="1" lang="en-US" altLang="ja-JP" sz="1100"/>
            <a:t>%</a:t>
          </a:r>
          <a:r>
            <a:rPr kumimoji="1" lang="ja-JP" altLang="en-US" sz="1100"/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view="pageBreakPreview" zoomScale="85" zoomScaleNormal="115" zoomScaleSheetLayoutView="85" workbookViewId="0">
      <selection activeCell="R58" sqref="R58"/>
    </sheetView>
  </sheetViews>
  <sheetFormatPr defaultColWidth="10.625" defaultRowHeight="11.25"/>
  <cols>
    <col min="1" max="1" width="7.375" style="19" customWidth="1"/>
    <col min="2" max="2" width="11.75" style="18" customWidth="1"/>
    <col min="3" max="13" width="5.75" style="17" customWidth="1"/>
    <col min="14" max="14" width="3" style="16" customWidth="1"/>
    <col min="15" max="15" width="2.5" style="15" customWidth="1"/>
    <col min="16" max="19" width="4.125" style="15" customWidth="1"/>
    <col min="20" max="25" width="16.75" style="15" customWidth="1"/>
    <col min="26" max="47" width="17.625" style="15" customWidth="1"/>
    <col min="48" max="16384" width="10.625" style="15"/>
  </cols>
  <sheetData>
    <row r="1" spans="1:25" ht="17.25">
      <c r="B1" s="51" t="s">
        <v>81</v>
      </c>
    </row>
    <row r="2" spans="1:25" ht="12" customHeight="1"/>
    <row r="3" spans="1:25" ht="18" customHeight="1">
      <c r="B3" s="29"/>
      <c r="C3" s="149" t="s">
        <v>79</v>
      </c>
      <c r="D3" s="150"/>
      <c r="E3" s="150"/>
      <c r="F3" s="150"/>
      <c r="G3" s="150"/>
      <c r="H3" s="150"/>
      <c r="I3" s="150"/>
      <c r="J3" s="150"/>
      <c r="K3" s="150"/>
      <c r="L3" s="150"/>
      <c r="M3" s="151"/>
      <c r="N3" s="28"/>
      <c r="O3" s="27"/>
      <c r="P3" s="27"/>
      <c r="Q3" s="27"/>
      <c r="R3" s="27"/>
      <c r="S3" s="27"/>
      <c r="T3" s="27"/>
      <c r="Y3" s="27"/>
    </row>
    <row r="4" spans="1:25" ht="18" customHeight="1">
      <c r="B4" s="43" t="s">
        <v>71</v>
      </c>
      <c r="C4" s="48">
        <v>18</v>
      </c>
      <c r="D4" s="175">
        <v>19</v>
      </c>
      <c r="E4" s="176">
        <v>20</v>
      </c>
      <c r="F4" s="49">
        <v>21</v>
      </c>
      <c r="G4" s="50">
        <v>22</v>
      </c>
      <c r="H4" s="50">
        <v>23</v>
      </c>
      <c r="I4" s="50">
        <v>24</v>
      </c>
      <c r="J4" s="50">
        <v>25</v>
      </c>
      <c r="K4" s="50">
        <v>26</v>
      </c>
      <c r="L4" s="50">
        <v>27</v>
      </c>
      <c r="M4" s="50">
        <v>28</v>
      </c>
      <c r="N4" s="26"/>
      <c r="O4" s="19"/>
      <c r="P4" s="19"/>
      <c r="Q4" s="19"/>
      <c r="R4" s="19"/>
      <c r="S4" s="19"/>
      <c r="Y4" s="19"/>
    </row>
    <row r="5" spans="1:25" ht="17.25" customHeight="1">
      <c r="A5" s="25">
        <v>1</v>
      </c>
      <c r="B5" s="141" t="s">
        <v>23</v>
      </c>
      <c r="C5" s="142">
        <v>2.2608695652173911</v>
      </c>
      <c r="D5" s="142">
        <v>2.1471711211384936</v>
      </c>
      <c r="E5" s="142">
        <v>1.6798168369144064</v>
      </c>
      <c r="F5" s="142">
        <v>1.5756849315068493</v>
      </c>
      <c r="G5" s="142">
        <v>1.6887393767705383</v>
      </c>
      <c r="H5" s="142">
        <v>1.5181910914654879</v>
      </c>
      <c r="I5" s="142">
        <v>1.360655737704918</v>
      </c>
      <c r="J5" s="142">
        <v>1.2590439276485788</v>
      </c>
      <c r="K5" s="142">
        <v>1.3176979374584166</v>
      </c>
      <c r="L5" s="142">
        <v>1.1459829059829061</v>
      </c>
      <c r="M5" s="142">
        <v>0.93607616456987419</v>
      </c>
      <c r="N5" s="22"/>
      <c r="O5" s="23"/>
      <c r="P5" s="23"/>
      <c r="Q5" s="23"/>
      <c r="R5" s="23"/>
      <c r="S5" s="23"/>
      <c r="Y5" s="23"/>
    </row>
    <row r="6" spans="1:25" ht="17.25" customHeight="1">
      <c r="A6" s="21">
        <v>2</v>
      </c>
      <c r="B6" s="141" t="s">
        <v>24</v>
      </c>
      <c r="C6" s="142">
        <v>2.6301096709870389</v>
      </c>
      <c r="D6" s="142">
        <v>2.4299610894941632</v>
      </c>
      <c r="E6" s="142">
        <v>2.4580454096742348</v>
      </c>
      <c r="F6" s="142">
        <v>2.1524621212121211</v>
      </c>
      <c r="G6" s="142">
        <v>2.0616784630940344</v>
      </c>
      <c r="H6" s="142">
        <v>1.7592039800995025</v>
      </c>
      <c r="I6" s="142">
        <v>1.8307267709291628</v>
      </c>
      <c r="J6" s="142">
        <v>1.3696729435084243</v>
      </c>
      <c r="K6" s="142">
        <v>1.7381174277726001</v>
      </c>
      <c r="L6" s="142">
        <v>1.8710601719197708</v>
      </c>
      <c r="M6" s="142">
        <v>1.110065851364064</v>
      </c>
      <c r="N6" s="22"/>
      <c r="O6" s="23"/>
      <c r="P6" s="23"/>
      <c r="Q6" s="23"/>
      <c r="R6" s="23"/>
      <c r="S6" s="23"/>
      <c r="Y6" s="23"/>
    </row>
    <row r="7" spans="1:25" ht="17.25" customHeight="1">
      <c r="A7" s="21">
        <v>3</v>
      </c>
      <c r="B7" s="143" t="s">
        <v>69</v>
      </c>
      <c r="C7" s="144"/>
      <c r="D7" s="144"/>
      <c r="E7" s="144"/>
      <c r="F7" s="145"/>
      <c r="G7" s="146">
        <v>2.2975409836065572</v>
      </c>
      <c r="H7" s="146">
        <v>2.0428109854604202</v>
      </c>
      <c r="I7" s="146">
        <v>1.9306772908366534</v>
      </c>
      <c r="J7" s="146">
        <v>1.9899536321483771</v>
      </c>
      <c r="K7" s="146">
        <v>1.9048760991207034</v>
      </c>
      <c r="L7" s="146">
        <v>1.2676973148901547</v>
      </c>
      <c r="M7" s="146">
        <v>1.5265588914549653</v>
      </c>
      <c r="N7" s="24"/>
      <c r="O7" s="23"/>
      <c r="P7" s="23"/>
      <c r="Q7" s="23"/>
      <c r="R7" s="23"/>
      <c r="S7" s="23"/>
      <c r="Y7" s="23"/>
    </row>
    <row r="8" spans="1:25" ht="17.25" customHeight="1">
      <c r="A8" s="21">
        <v>4</v>
      </c>
      <c r="B8" s="143" t="s">
        <v>68</v>
      </c>
      <c r="C8" s="144"/>
      <c r="D8" s="144"/>
      <c r="E8" s="144"/>
      <c r="F8" s="145"/>
      <c r="G8" s="146">
        <v>1.92</v>
      </c>
      <c r="H8" s="146">
        <v>1.8964497041420119</v>
      </c>
      <c r="I8" s="146">
        <v>2.0558739255014329</v>
      </c>
      <c r="J8" s="146">
        <v>1.535660091047041</v>
      </c>
      <c r="K8" s="146">
        <v>1.1365705614567527</v>
      </c>
      <c r="L8" s="146">
        <v>1.4623188405797101</v>
      </c>
      <c r="M8" s="146">
        <v>1.2814465408805031</v>
      </c>
      <c r="N8" s="24"/>
      <c r="O8" s="23"/>
      <c r="P8" s="23"/>
      <c r="Q8" s="23"/>
      <c r="R8" s="23"/>
      <c r="S8" s="23"/>
      <c r="Y8" s="23"/>
    </row>
    <row r="9" spans="1:25" ht="17.25" customHeight="1">
      <c r="A9" s="21">
        <v>5</v>
      </c>
      <c r="B9" s="141" t="s">
        <v>27</v>
      </c>
      <c r="C9" s="142">
        <v>1.9785202863961815</v>
      </c>
      <c r="D9" s="142">
        <v>2.7921653971708378</v>
      </c>
      <c r="E9" s="142">
        <v>2.2002129925452607</v>
      </c>
      <c r="F9" s="142">
        <v>2.1609657947686118</v>
      </c>
      <c r="G9" s="142">
        <v>2.0210748155953637</v>
      </c>
      <c r="H9" s="142">
        <v>1.9436090225563909</v>
      </c>
      <c r="I9" s="142">
        <v>1.914811229428848</v>
      </c>
      <c r="J9" s="142">
        <v>1.9401631912964641</v>
      </c>
      <c r="K9" s="142">
        <v>1.3491755577109603</v>
      </c>
      <c r="L9" s="142">
        <v>1.3172348484848484</v>
      </c>
      <c r="M9" s="142">
        <v>1.0269016697588127</v>
      </c>
      <c r="N9" s="22"/>
      <c r="O9" s="23"/>
      <c r="P9" s="23"/>
      <c r="Q9" s="23"/>
      <c r="R9" s="23"/>
      <c r="S9" s="23"/>
      <c r="Y9" s="23"/>
    </row>
    <row r="10" spans="1:25" ht="17.25" customHeight="1">
      <c r="A10" s="21">
        <v>6</v>
      </c>
      <c r="B10" s="141" t="s">
        <v>28</v>
      </c>
      <c r="C10" s="142">
        <v>2.1081830790568654</v>
      </c>
      <c r="D10" s="142">
        <v>1.6783004552352048</v>
      </c>
      <c r="E10" s="142">
        <v>1.4976816074188564</v>
      </c>
      <c r="F10" s="142">
        <v>1.8971193415637859</v>
      </c>
      <c r="G10" s="142">
        <v>1.4956772334293948</v>
      </c>
      <c r="H10" s="142">
        <v>1.208613728129206</v>
      </c>
      <c r="I10" s="142">
        <v>0.97399219765929779</v>
      </c>
      <c r="J10" s="142">
        <v>1.6732804232804233</v>
      </c>
      <c r="K10" s="142">
        <v>0.92797118847539017</v>
      </c>
      <c r="L10" s="142">
        <v>0.79301745635910226</v>
      </c>
      <c r="M10" s="142">
        <v>0.69187358916478559</v>
      </c>
      <c r="N10" s="22"/>
      <c r="O10" s="23"/>
      <c r="P10" s="23"/>
      <c r="Q10" s="23"/>
      <c r="R10" s="23"/>
      <c r="S10" s="23"/>
      <c r="Y10" s="23"/>
    </row>
    <row r="11" spans="1:25" ht="17.25" customHeight="1">
      <c r="A11" s="21">
        <v>7</v>
      </c>
      <c r="B11" s="141" t="s">
        <v>67</v>
      </c>
      <c r="C11" s="142">
        <v>1.9065606361829026</v>
      </c>
      <c r="D11" s="142">
        <v>2.4081237911025144</v>
      </c>
      <c r="E11" s="142">
        <v>2.216890595009597</v>
      </c>
      <c r="F11" s="142">
        <v>1.4375</v>
      </c>
      <c r="G11" s="142">
        <v>2.4676258992805757</v>
      </c>
      <c r="H11" s="142">
        <v>1.5470085470085471</v>
      </c>
      <c r="I11" s="142">
        <v>1.7192374350086654</v>
      </c>
      <c r="J11" s="142">
        <v>1.281505728314239</v>
      </c>
      <c r="K11" s="142">
        <v>1.1070889894419307</v>
      </c>
      <c r="L11" s="142">
        <v>1.6378205128205128</v>
      </c>
      <c r="M11" s="142">
        <v>1.4231884057971014</v>
      </c>
      <c r="N11" s="22"/>
      <c r="O11" s="23"/>
      <c r="P11" s="23"/>
      <c r="Q11" s="23"/>
      <c r="R11" s="23"/>
      <c r="S11" s="23"/>
      <c r="Y11" s="23"/>
    </row>
    <row r="12" spans="1:25" ht="17.25" customHeight="1">
      <c r="A12" s="21">
        <v>8</v>
      </c>
      <c r="B12" s="141" t="s">
        <v>66</v>
      </c>
      <c r="C12" s="142">
        <v>1.8934169278996866</v>
      </c>
      <c r="D12" s="142">
        <v>1.8119747899159664</v>
      </c>
      <c r="E12" s="142">
        <v>1.9749455337690631</v>
      </c>
      <c r="F12" s="142">
        <v>1.609297725024728</v>
      </c>
      <c r="G12" s="142">
        <v>1.6363636363636365</v>
      </c>
      <c r="H12" s="142">
        <v>1.5521405049396269</v>
      </c>
      <c r="I12" s="142">
        <v>1.6629588431590656</v>
      </c>
      <c r="J12" s="142">
        <v>1.3836206896551724</v>
      </c>
      <c r="K12" s="142">
        <v>1.6088794926004228</v>
      </c>
      <c r="L12" s="142">
        <v>1.3442808607021517</v>
      </c>
      <c r="M12" s="142">
        <v>1.1983663943990666</v>
      </c>
      <c r="N12" s="22"/>
      <c r="O12" s="23"/>
      <c r="P12" s="23"/>
      <c r="Q12" s="23"/>
      <c r="R12" s="23"/>
      <c r="S12" s="23"/>
      <c r="Y12" s="23"/>
    </row>
    <row r="13" spans="1:25" ht="17.25" customHeight="1">
      <c r="A13" s="21">
        <v>9</v>
      </c>
      <c r="B13" s="141" t="s">
        <v>65</v>
      </c>
      <c r="C13" s="142">
        <v>2.650485436893204</v>
      </c>
      <c r="D13" s="142">
        <v>2.7828162291169449</v>
      </c>
      <c r="E13" s="142">
        <v>2.1963882618510158</v>
      </c>
      <c r="F13" s="142">
        <v>2.3642691415313224</v>
      </c>
      <c r="G13" s="142">
        <v>1.9928057553956835</v>
      </c>
      <c r="H13" s="142">
        <v>1.8548009367681499</v>
      </c>
      <c r="I13" s="142">
        <v>1.6310043668122272</v>
      </c>
      <c r="J13" s="142">
        <v>2.0699152542372881</v>
      </c>
      <c r="K13" s="142">
        <v>1.6586956521739131</v>
      </c>
      <c r="L13" s="142">
        <v>1.3786191536748329</v>
      </c>
      <c r="M13" s="142">
        <v>1.3119266055045871</v>
      </c>
      <c r="N13" s="22"/>
      <c r="O13" s="23"/>
      <c r="P13" s="23"/>
      <c r="Q13" s="23"/>
      <c r="R13" s="23"/>
      <c r="S13" s="23"/>
      <c r="Y13" s="23"/>
    </row>
    <row r="14" spans="1:25" ht="17.25" customHeight="1">
      <c r="A14" s="25">
        <v>10</v>
      </c>
      <c r="B14" s="141" t="s">
        <v>64</v>
      </c>
      <c r="C14" s="142">
        <v>2.4690431519699811</v>
      </c>
      <c r="D14" s="142">
        <v>2.1620553359683794</v>
      </c>
      <c r="E14" s="142">
        <v>2.2475633528265107</v>
      </c>
      <c r="F14" s="142">
        <v>2.0692307692307694</v>
      </c>
      <c r="G14" s="142">
        <v>1.8932038834951457</v>
      </c>
      <c r="H14" s="142">
        <v>1.7021276595744681</v>
      </c>
      <c r="I14" s="142">
        <v>1.5886075949367089</v>
      </c>
      <c r="J14" s="142">
        <v>1.6213017751479291</v>
      </c>
      <c r="K14" s="142">
        <v>1.425357873210634</v>
      </c>
      <c r="L14" s="142">
        <v>1.0769230769230769</v>
      </c>
      <c r="M14" s="142">
        <v>1.307070707070707</v>
      </c>
      <c r="N14" s="22"/>
      <c r="O14" s="23"/>
      <c r="P14" s="23"/>
      <c r="Q14" s="23"/>
      <c r="R14" s="23"/>
      <c r="S14" s="23"/>
      <c r="Y14" s="23"/>
    </row>
    <row r="15" spans="1:25" ht="17.25" customHeight="1">
      <c r="A15" s="21">
        <v>11</v>
      </c>
      <c r="B15" s="141" t="s">
        <v>63</v>
      </c>
      <c r="C15" s="142">
        <v>2.6612612612612612</v>
      </c>
      <c r="D15" s="142">
        <v>3.2663043478260869</v>
      </c>
      <c r="E15" s="142">
        <v>3.5810276679841899</v>
      </c>
      <c r="F15" s="142">
        <v>2.6118299445471349</v>
      </c>
      <c r="G15" s="142">
        <v>3.177142857142857</v>
      </c>
      <c r="H15" s="142">
        <v>3.641434262948207</v>
      </c>
      <c r="I15" s="142">
        <v>2.7169811320754715</v>
      </c>
      <c r="J15" s="142">
        <v>2.4446764091858038</v>
      </c>
      <c r="K15" s="142">
        <v>2.6346555323590812</v>
      </c>
      <c r="L15" s="142">
        <v>1.7625272331154684</v>
      </c>
      <c r="M15" s="142">
        <v>1.757847533632287</v>
      </c>
      <c r="N15" s="22"/>
      <c r="O15" s="23"/>
      <c r="P15" s="23"/>
      <c r="Q15" s="23"/>
      <c r="R15" s="23"/>
      <c r="S15" s="23"/>
      <c r="Y15" s="23"/>
    </row>
    <row r="16" spans="1:25" ht="17.25" customHeight="1">
      <c r="A16" s="21">
        <v>12</v>
      </c>
      <c r="B16" s="141" t="s">
        <v>62</v>
      </c>
      <c r="C16" s="142">
        <v>2.8462206776715897</v>
      </c>
      <c r="D16" s="142">
        <v>2.4273049645390072</v>
      </c>
      <c r="E16" s="142">
        <v>2.5688073394495414</v>
      </c>
      <c r="F16" s="142">
        <v>2.3144654088050314</v>
      </c>
      <c r="G16" s="142">
        <v>1.9536363636363636</v>
      </c>
      <c r="H16" s="142">
        <v>2.3523550724637681</v>
      </c>
      <c r="I16" s="142">
        <v>2.1457418788410885</v>
      </c>
      <c r="J16" s="142">
        <v>1.9133574007220218</v>
      </c>
      <c r="K16" s="142">
        <v>2.0864406779661016</v>
      </c>
      <c r="L16" s="142">
        <v>1.6663560111835973</v>
      </c>
      <c r="M16" s="142">
        <v>1.6714031971580816</v>
      </c>
      <c r="N16" s="22"/>
      <c r="O16" s="23"/>
      <c r="P16" s="23"/>
      <c r="Q16" s="23"/>
      <c r="R16" s="23"/>
      <c r="S16" s="23"/>
      <c r="Y16" s="23"/>
    </row>
    <row r="17" spans="1:25" ht="17.25" customHeight="1">
      <c r="A17" s="21">
        <v>13</v>
      </c>
      <c r="B17" s="141" t="s">
        <v>61</v>
      </c>
      <c r="C17" s="142">
        <v>2.4325581395348839</v>
      </c>
      <c r="D17" s="142">
        <v>2.7687224669603525</v>
      </c>
      <c r="E17" s="142">
        <v>3.0097087378640777</v>
      </c>
      <c r="F17" s="142">
        <v>2.5513392857142856</v>
      </c>
      <c r="G17" s="142">
        <v>2.9595238095238097</v>
      </c>
      <c r="H17" s="142">
        <v>2.5384615384615383</v>
      </c>
      <c r="I17" s="142">
        <v>2.493150684931507</v>
      </c>
      <c r="J17" s="142">
        <v>2.592137592137592</v>
      </c>
      <c r="K17" s="142">
        <v>2.0963541666666665</v>
      </c>
      <c r="L17" s="142">
        <v>1.8428571428571427</v>
      </c>
      <c r="M17" s="142">
        <v>1.9007092198581561</v>
      </c>
      <c r="N17" s="22"/>
      <c r="O17" s="23"/>
      <c r="P17" s="23"/>
      <c r="Q17" s="23"/>
      <c r="R17" s="23"/>
      <c r="S17" s="23"/>
      <c r="Y17" s="23"/>
    </row>
    <row r="18" spans="1:25" ht="17.25" customHeight="1">
      <c r="A18" s="21">
        <v>14</v>
      </c>
      <c r="B18" s="141" t="s">
        <v>29</v>
      </c>
      <c r="C18" s="142">
        <v>2.2933884297520661</v>
      </c>
      <c r="D18" s="142">
        <v>3.3829787234042552</v>
      </c>
      <c r="E18" s="142">
        <v>2.2173913043478262</v>
      </c>
      <c r="F18" s="142">
        <v>2.704081632653061</v>
      </c>
      <c r="G18" s="142">
        <v>2.2590673575129534</v>
      </c>
      <c r="H18" s="142">
        <v>1.9707602339181287</v>
      </c>
      <c r="I18" s="142">
        <v>2.2124352331606216</v>
      </c>
      <c r="J18" s="142">
        <v>2.2063492063492065</v>
      </c>
      <c r="K18" s="142">
        <v>1.5</v>
      </c>
      <c r="L18" s="142">
        <v>1.5837563451776651</v>
      </c>
      <c r="M18" s="142">
        <v>1.5621621621621622</v>
      </c>
      <c r="N18" s="22"/>
    </row>
    <row r="19" spans="1:25" ht="17.25" customHeight="1">
      <c r="A19" s="21">
        <v>15</v>
      </c>
      <c r="B19" s="141" t="s">
        <v>30</v>
      </c>
      <c r="C19" s="142">
        <v>1.5467625899280575</v>
      </c>
      <c r="D19" s="142">
        <v>1.1717791411042944</v>
      </c>
      <c r="E19" s="142">
        <v>0.78102189781021902</v>
      </c>
      <c r="F19" s="142">
        <v>0.51428571428571423</v>
      </c>
      <c r="G19" s="142">
        <v>0.47101449275362317</v>
      </c>
      <c r="H19" s="142">
        <v>0.45833333333333331</v>
      </c>
      <c r="I19" s="142">
        <v>0.13559322033898305</v>
      </c>
      <c r="J19" s="142">
        <v>0.3925233644859813</v>
      </c>
      <c r="K19" s="142">
        <v>0.26785714285714285</v>
      </c>
      <c r="L19" s="142">
        <v>0.22033898305084745</v>
      </c>
      <c r="M19" s="142">
        <v>0.40659340659340659</v>
      </c>
      <c r="N19" s="22"/>
    </row>
    <row r="20" spans="1:25" ht="17.25" customHeight="1">
      <c r="A20" s="21">
        <v>16</v>
      </c>
      <c r="B20" s="141" t="s">
        <v>60</v>
      </c>
      <c r="C20" s="142">
        <v>2.6886792452830188</v>
      </c>
      <c r="D20" s="142">
        <v>2.1894736842105265</v>
      </c>
      <c r="E20" s="142">
        <v>2.5025380710659899</v>
      </c>
      <c r="F20" s="142">
        <v>2.105820105820106</v>
      </c>
      <c r="G20" s="142">
        <v>1.8352272727272727</v>
      </c>
      <c r="H20" s="142">
        <v>2.1473684210526316</v>
      </c>
      <c r="I20" s="142">
        <v>1.6666666666666667</v>
      </c>
      <c r="J20" s="142">
        <v>1.6923076923076923</v>
      </c>
      <c r="K20" s="142">
        <v>2.3214285714285716</v>
      </c>
      <c r="L20" s="142">
        <v>1.88</v>
      </c>
      <c r="M20" s="142">
        <v>1.5048076923076923</v>
      </c>
      <c r="N20" s="22"/>
    </row>
    <row r="21" spans="1:25" ht="17.25" customHeight="1">
      <c r="A21" s="21">
        <v>17</v>
      </c>
      <c r="B21" s="141" t="s">
        <v>31</v>
      </c>
      <c r="C21" s="142">
        <v>2.6271186440677967</v>
      </c>
      <c r="D21" s="142">
        <v>2.3207547169811322</v>
      </c>
      <c r="E21" s="142">
        <v>2.5882352941176472</v>
      </c>
      <c r="F21" s="142">
        <v>3.0357142857142856</v>
      </c>
      <c r="G21" s="142">
        <v>1.4634146341463414</v>
      </c>
      <c r="H21" s="142">
        <v>1.0740740740740742</v>
      </c>
      <c r="I21" s="142">
        <v>1.6041666666666667</v>
      </c>
      <c r="J21" s="142">
        <v>0.95652173913043481</v>
      </c>
      <c r="K21" s="142">
        <v>0.90047393364928907</v>
      </c>
      <c r="L21" s="142">
        <v>0.58904109589041098</v>
      </c>
      <c r="M21" s="142">
        <v>0.61904761904761907</v>
      </c>
      <c r="N21" s="22"/>
    </row>
    <row r="22" spans="1:25" ht="17.25" customHeight="1">
      <c r="A22" s="21">
        <v>18</v>
      </c>
      <c r="B22" s="141" t="s">
        <v>32</v>
      </c>
      <c r="C22" s="142">
        <v>3.0574712643678161</v>
      </c>
      <c r="D22" s="142">
        <v>3.1864406779661016</v>
      </c>
      <c r="E22" s="142">
        <v>3.1</v>
      </c>
      <c r="F22" s="142">
        <v>2.5694444444444446</v>
      </c>
      <c r="G22" s="142">
        <v>3.7538461538461538</v>
      </c>
      <c r="H22" s="142">
        <v>3.48</v>
      </c>
      <c r="I22" s="142">
        <v>3.2096774193548385</v>
      </c>
      <c r="J22" s="142">
        <v>3.0147058823529411</v>
      </c>
      <c r="K22" s="142">
        <v>2.5517241379310347</v>
      </c>
      <c r="L22" s="142">
        <v>2.3809523809523809</v>
      </c>
      <c r="M22" s="142">
        <v>0.95945945945945943</v>
      </c>
      <c r="N22" s="22"/>
    </row>
    <row r="23" spans="1:25" ht="17.25" customHeight="1" thickBot="1">
      <c r="A23" s="25">
        <v>19</v>
      </c>
      <c r="B23" s="147" t="s">
        <v>33</v>
      </c>
      <c r="C23" s="148">
        <v>3.7530864197530862</v>
      </c>
      <c r="D23" s="148">
        <v>3.4523809523809526</v>
      </c>
      <c r="E23" s="148">
        <v>4.5882352941176467</v>
      </c>
      <c r="F23" s="148">
        <v>5.2714285714285714</v>
      </c>
      <c r="G23" s="148">
        <v>4.1571428571428575</v>
      </c>
      <c r="H23" s="148">
        <v>3.5542168674698793</v>
      </c>
      <c r="I23" s="148">
        <v>2.464788732394366</v>
      </c>
      <c r="J23" s="148">
        <v>2.547945205479452</v>
      </c>
      <c r="K23" s="148">
        <v>1.3333333333333333</v>
      </c>
      <c r="L23" s="148">
        <v>0.5901639344262295</v>
      </c>
      <c r="M23" s="148">
        <v>0.647887323943662</v>
      </c>
      <c r="N23" s="22"/>
    </row>
    <row r="24" spans="1:25" ht="17.25" customHeight="1" thickTop="1">
      <c r="A24" s="21">
        <v>20</v>
      </c>
      <c r="B24" s="44" t="s">
        <v>59</v>
      </c>
      <c r="C24" s="45">
        <v>2.4796312815938149</v>
      </c>
      <c r="D24" s="45">
        <v>2.3324222501292753</v>
      </c>
      <c r="E24" s="46">
        <v>2.2006467624276151</v>
      </c>
      <c r="F24" s="46">
        <v>2.0349448807550976</v>
      </c>
      <c r="G24" s="46">
        <v>1.9637379002233806</v>
      </c>
      <c r="H24" s="46">
        <v>1.8303693570451436</v>
      </c>
      <c r="I24" s="47">
        <v>1.7077596098680436</v>
      </c>
      <c r="J24" s="47">
        <v>1.6223672079994327</v>
      </c>
      <c r="K24" s="47">
        <v>1.5099916154276132</v>
      </c>
      <c r="L24" s="47">
        <v>1.3354678050515831</v>
      </c>
      <c r="M24" s="47">
        <v>1.1794367581993117</v>
      </c>
      <c r="N24" s="20"/>
    </row>
    <row r="59" spans="2:2" ht="17.25">
      <c r="B59" s="51" t="str">
        <f>B1</f>
        <v>■中学3年生時点　一人平均むし歯数の状況</v>
      </c>
    </row>
  </sheetData>
  <autoFilter ref="A4:M24">
    <sortState ref="A5:M24">
      <sortCondition ref="A4:A24"/>
    </sortState>
  </autoFilter>
  <mergeCells count="1">
    <mergeCell ref="C3:M3"/>
  </mergeCells>
  <phoneticPr fontId="2"/>
  <printOptions verticalCentered="1" gridLinesSet="0"/>
  <pageMargins left="0.83" right="0.55000000000000004" top="0.75" bottom="0.75" header="0.3" footer="0.3"/>
  <pageSetup paperSize="9" orientation="portrait" r:id="rId1"/>
  <headerFooter alignWithMargins="0"/>
  <colBreaks count="1" manualBreakCount="1">
    <brk id="15" max="12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view="pageBreakPreview" zoomScale="70" zoomScaleNormal="115" zoomScaleSheetLayoutView="70" workbookViewId="0">
      <selection activeCell="Q25" sqref="Q25"/>
    </sheetView>
  </sheetViews>
  <sheetFormatPr defaultColWidth="10.625" defaultRowHeight="11.25"/>
  <cols>
    <col min="1" max="1" width="3.125" style="15" customWidth="1"/>
    <col min="2" max="2" width="11.75" style="30" customWidth="1"/>
    <col min="3" max="13" width="5.75" style="17" customWidth="1"/>
    <col min="14" max="14" width="3.125" style="16" customWidth="1"/>
    <col min="15" max="15" width="4.125" style="15" customWidth="1"/>
    <col min="16" max="25" width="16.75" style="15" customWidth="1"/>
    <col min="26" max="47" width="17.625" style="15" customWidth="1"/>
    <col min="48" max="16384" width="10.625" style="15"/>
  </cols>
  <sheetData>
    <row r="1" spans="1:20" ht="17.25">
      <c r="B1" s="61" t="s">
        <v>82</v>
      </c>
    </row>
    <row r="2" spans="1:20" ht="12" customHeight="1"/>
    <row r="3" spans="1:20" ht="17.25" customHeight="1">
      <c r="B3" s="53"/>
      <c r="C3" s="152" t="s">
        <v>79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28"/>
      <c r="O3" s="27"/>
      <c r="P3" s="27"/>
      <c r="Q3" s="27"/>
      <c r="R3" s="27"/>
      <c r="S3" s="27"/>
      <c r="T3" s="27"/>
    </row>
    <row r="4" spans="1:20" ht="17.25" customHeight="1">
      <c r="B4" s="52" t="s">
        <v>71</v>
      </c>
      <c r="C4" s="54">
        <v>18</v>
      </c>
      <c r="D4" s="54">
        <v>19</v>
      </c>
      <c r="E4" s="54">
        <v>20</v>
      </c>
      <c r="F4" s="54">
        <v>21</v>
      </c>
      <c r="G4" s="54">
        <v>22</v>
      </c>
      <c r="H4" s="54">
        <v>23</v>
      </c>
      <c r="I4" s="54">
        <v>24</v>
      </c>
      <c r="J4" s="54">
        <v>25</v>
      </c>
      <c r="K4" s="54">
        <v>26</v>
      </c>
      <c r="L4" s="54">
        <v>27</v>
      </c>
      <c r="M4" s="54">
        <v>28</v>
      </c>
      <c r="N4" s="32"/>
      <c r="O4" s="19"/>
      <c r="P4" s="19"/>
      <c r="Q4" s="19"/>
      <c r="R4" s="19"/>
      <c r="S4" s="19"/>
    </row>
    <row r="5" spans="1:20" ht="17.25" customHeight="1">
      <c r="A5" s="15">
        <v>1</v>
      </c>
      <c r="B5" s="33" t="s">
        <v>23</v>
      </c>
      <c r="C5" s="35">
        <v>57.377610407394727</v>
      </c>
      <c r="D5" s="35">
        <v>54.529677195418259</v>
      </c>
      <c r="E5" s="35">
        <v>50.334624867911238</v>
      </c>
      <c r="F5" s="35">
        <v>49.349315068493148</v>
      </c>
      <c r="G5" s="35">
        <v>51.73512747875354</v>
      </c>
      <c r="H5" s="35">
        <v>45.766746004760286</v>
      </c>
      <c r="I5" s="35">
        <v>41.495901639344261</v>
      </c>
      <c r="J5" s="35">
        <v>40.76227390180879</v>
      </c>
      <c r="K5" s="35">
        <v>42.315369261477045</v>
      </c>
      <c r="L5" s="35">
        <v>39.487179487179489</v>
      </c>
      <c r="M5" s="37">
        <v>32.879972798367902</v>
      </c>
      <c r="N5" s="22"/>
      <c r="O5" s="23"/>
      <c r="P5" s="23"/>
      <c r="Q5" s="23"/>
      <c r="R5" s="23"/>
      <c r="S5" s="23"/>
    </row>
    <row r="6" spans="1:20" ht="17.25" customHeight="1">
      <c r="A6" s="15">
        <v>2</v>
      </c>
      <c r="B6" s="33" t="s">
        <v>24</v>
      </c>
      <c r="C6" s="35">
        <v>67.198404785643078</v>
      </c>
      <c r="D6" s="35">
        <v>64.007782101167308</v>
      </c>
      <c r="E6" s="35">
        <v>63.474827245804541</v>
      </c>
      <c r="F6" s="35">
        <v>63.162878787878782</v>
      </c>
      <c r="G6" s="35">
        <v>57.229524772497477</v>
      </c>
      <c r="H6" s="35">
        <v>51.044776119402989</v>
      </c>
      <c r="I6" s="35">
        <v>53.081876724931</v>
      </c>
      <c r="J6" s="35">
        <v>46.679881070366704</v>
      </c>
      <c r="K6" s="35">
        <v>52.003727865796833</v>
      </c>
      <c r="L6" s="35">
        <v>51.289398280802288</v>
      </c>
      <c r="M6" s="37">
        <v>38.664158043273758</v>
      </c>
      <c r="N6" s="22"/>
      <c r="O6" s="23"/>
      <c r="P6" s="23"/>
      <c r="Q6" s="23"/>
      <c r="R6" s="23"/>
      <c r="S6" s="23"/>
    </row>
    <row r="7" spans="1:20" ht="17.25" customHeight="1">
      <c r="A7" s="15">
        <v>3</v>
      </c>
      <c r="B7" s="34" t="s">
        <v>69</v>
      </c>
      <c r="C7" s="36"/>
      <c r="D7" s="36"/>
      <c r="E7" s="36"/>
      <c r="F7" s="36"/>
      <c r="G7" s="36">
        <v>62.459016393442624</v>
      </c>
      <c r="H7" s="36">
        <v>59.20840064620355</v>
      </c>
      <c r="I7" s="36">
        <v>57.450199203187246</v>
      </c>
      <c r="J7" s="36">
        <v>56.646058732612062</v>
      </c>
      <c r="K7" s="36">
        <v>57.394084732214225</v>
      </c>
      <c r="L7" s="35">
        <v>49.877949552481695</v>
      </c>
      <c r="M7" s="37">
        <v>48.960739030023092</v>
      </c>
      <c r="N7" s="31"/>
      <c r="O7" s="23"/>
      <c r="P7" s="23"/>
      <c r="Q7" s="23"/>
      <c r="R7" s="23"/>
      <c r="S7" s="23"/>
    </row>
    <row r="8" spans="1:20" ht="17.25" customHeight="1">
      <c r="A8" s="15">
        <v>4</v>
      </c>
      <c r="B8" s="34" t="s">
        <v>68</v>
      </c>
      <c r="C8" s="36"/>
      <c r="D8" s="36"/>
      <c r="E8" s="36"/>
      <c r="F8" s="36"/>
      <c r="G8" s="36">
        <v>54</v>
      </c>
      <c r="H8" s="36">
        <v>50.443786982248518</v>
      </c>
      <c r="I8" s="36">
        <v>57.306590257879655</v>
      </c>
      <c r="J8" s="36">
        <v>50.379362670713199</v>
      </c>
      <c r="K8" s="36">
        <v>40.819423368740516</v>
      </c>
      <c r="L8" s="35">
        <v>45.652173913043477</v>
      </c>
      <c r="M8" s="37">
        <v>42.295597484276733</v>
      </c>
      <c r="N8" s="31"/>
      <c r="O8" s="23"/>
      <c r="P8" s="23"/>
      <c r="Q8" s="23"/>
      <c r="R8" s="23"/>
      <c r="S8" s="23"/>
    </row>
    <row r="9" spans="1:20" ht="17.25" customHeight="1">
      <c r="A9" s="15">
        <v>5</v>
      </c>
      <c r="B9" s="33" t="s">
        <v>27</v>
      </c>
      <c r="C9" s="35">
        <v>57.875894988066825</v>
      </c>
      <c r="D9" s="35">
        <v>66.158868335146906</v>
      </c>
      <c r="E9" s="35">
        <v>62.300319488817891</v>
      </c>
      <c r="F9" s="35">
        <v>58.148893360160969</v>
      </c>
      <c r="G9" s="35">
        <v>55.110642781875661</v>
      </c>
      <c r="H9" s="35">
        <v>54.511278195488721</v>
      </c>
      <c r="I9" s="35">
        <v>53.533397870280744</v>
      </c>
      <c r="J9" s="35">
        <v>53.399818676337262</v>
      </c>
      <c r="K9" s="35">
        <v>42.386032977691563</v>
      </c>
      <c r="L9" s="35">
        <v>41.950757575757578</v>
      </c>
      <c r="M9" s="37">
        <v>35.621521335807046</v>
      </c>
      <c r="N9" s="22"/>
      <c r="O9" s="23"/>
      <c r="P9" s="23"/>
      <c r="Q9" s="23"/>
      <c r="R9" s="23"/>
      <c r="S9" s="23"/>
    </row>
    <row r="10" spans="1:20" ht="17.25" customHeight="1">
      <c r="A10" s="15">
        <v>6</v>
      </c>
      <c r="B10" s="33" t="s">
        <v>28</v>
      </c>
      <c r="C10" s="35">
        <v>51.872399445214981</v>
      </c>
      <c r="D10" s="35">
        <v>51.89681335356601</v>
      </c>
      <c r="E10" s="35">
        <v>44.822256568778975</v>
      </c>
      <c r="F10" s="35">
        <v>47.736625514403293</v>
      </c>
      <c r="G10" s="35">
        <v>40.489913544668589</v>
      </c>
      <c r="H10" s="35">
        <v>37.819650067294752</v>
      </c>
      <c r="I10" s="35">
        <v>32.249674902470744</v>
      </c>
      <c r="J10" s="35">
        <v>39.417989417989418</v>
      </c>
      <c r="K10" s="35">
        <v>31.812725090036015</v>
      </c>
      <c r="L10" s="35">
        <v>41.770573566084792</v>
      </c>
      <c r="M10" s="37">
        <v>22.686230248306998</v>
      </c>
      <c r="N10" s="22"/>
      <c r="O10" s="23"/>
      <c r="P10" s="23"/>
      <c r="Q10" s="23"/>
      <c r="R10" s="23"/>
      <c r="S10" s="23"/>
    </row>
    <row r="11" spans="1:20" ht="17.25" customHeight="1">
      <c r="A11" s="15">
        <v>7</v>
      </c>
      <c r="B11" s="33" t="s">
        <v>67</v>
      </c>
      <c r="C11" s="35">
        <v>57.057654075546715</v>
      </c>
      <c r="D11" s="35">
        <v>59.381044487427474</v>
      </c>
      <c r="E11" s="35">
        <v>53.934740882917467</v>
      </c>
      <c r="F11" s="35">
        <v>48.28125</v>
      </c>
      <c r="G11" s="35">
        <v>60.791366906474821</v>
      </c>
      <c r="H11" s="35">
        <v>47.008547008547005</v>
      </c>
      <c r="I11" s="35">
        <v>47.487001733102254</v>
      </c>
      <c r="J11" s="35">
        <v>50.08183306055647</v>
      </c>
      <c r="K11" s="35">
        <v>39.064856711915539</v>
      </c>
      <c r="L11" s="35">
        <v>43.75</v>
      </c>
      <c r="M11" s="37">
        <v>40.289855072463773</v>
      </c>
      <c r="N11" s="22"/>
      <c r="O11" s="23"/>
      <c r="P11" s="23"/>
      <c r="Q11" s="23"/>
      <c r="R11" s="23"/>
      <c r="S11" s="23"/>
    </row>
    <row r="12" spans="1:20" ht="17.25" customHeight="1">
      <c r="A12" s="15">
        <v>8</v>
      </c>
      <c r="B12" s="33" t="s">
        <v>66</v>
      </c>
      <c r="C12" s="35">
        <v>54.754440961337515</v>
      </c>
      <c r="D12" s="35">
        <v>54.096638655462179</v>
      </c>
      <c r="E12" s="35">
        <v>53.703703703703709</v>
      </c>
      <c r="F12" s="35">
        <v>52.126607319485665</v>
      </c>
      <c r="G12" s="35">
        <v>54.994388327721666</v>
      </c>
      <c r="H12" s="35">
        <v>48.408342480790338</v>
      </c>
      <c r="I12" s="35">
        <v>52.502780867630705</v>
      </c>
      <c r="J12" s="35">
        <v>43.426724137931032</v>
      </c>
      <c r="K12" s="35">
        <v>50.739957716701902</v>
      </c>
      <c r="L12" s="35">
        <v>45.073612684031708</v>
      </c>
      <c r="M12" s="37">
        <v>39.556592765460913</v>
      </c>
      <c r="N12" s="22"/>
      <c r="O12" s="23"/>
      <c r="P12" s="23"/>
      <c r="Q12" s="23"/>
      <c r="R12" s="23"/>
      <c r="S12" s="23"/>
    </row>
    <row r="13" spans="1:20" ht="17.25" customHeight="1">
      <c r="A13" s="15">
        <v>9</v>
      </c>
      <c r="B13" s="33" t="s">
        <v>65</v>
      </c>
      <c r="C13" s="35">
        <v>65.77669902912622</v>
      </c>
      <c r="D13" s="35">
        <v>63.245823389021481</v>
      </c>
      <c r="E13" s="35">
        <v>58.239277652370205</v>
      </c>
      <c r="F13" s="35">
        <v>58.004640371229698</v>
      </c>
      <c r="G13" s="35">
        <v>51.798561151079134</v>
      </c>
      <c r="H13" s="35">
        <v>55.269320843091329</v>
      </c>
      <c r="I13" s="35">
        <v>54.148471615720531</v>
      </c>
      <c r="J13" s="35">
        <v>50.423728813559322</v>
      </c>
      <c r="K13" s="35">
        <v>49.347826086956523</v>
      </c>
      <c r="L13" s="35">
        <v>42.31625835189309</v>
      </c>
      <c r="M13" s="37">
        <v>34.403669724770644</v>
      </c>
      <c r="N13" s="22"/>
      <c r="O13" s="23"/>
      <c r="P13" s="23"/>
      <c r="Q13" s="23"/>
      <c r="R13" s="23"/>
      <c r="S13" s="23"/>
    </row>
    <row r="14" spans="1:20" ht="17.25" customHeight="1">
      <c r="A14" s="15">
        <v>10</v>
      </c>
      <c r="B14" s="33" t="s">
        <v>64</v>
      </c>
      <c r="C14" s="35">
        <v>69.230769230769226</v>
      </c>
      <c r="D14" s="35">
        <v>58.89328063241107</v>
      </c>
      <c r="E14" s="35">
        <v>62.183235867446399</v>
      </c>
      <c r="F14" s="35">
        <v>58.653846153846153</v>
      </c>
      <c r="G14" s="35">
        <v>50.097087378640779</v>
      </c>
      <c r="H14" s="35">
        <v>52.224371373307541</v>
      </c>
      <c r="I14" s="35">
        <v>48.101265822784811</v>
      </c>
      <c r="J14" s="35">
        <v>48.323471400394482</v>
      </c>
      <c r="K14" s="35">
        <v>41.717791411042946</v>
      </c>
      <c r="L14" s="35">
        <v>34.34704830053667</v>
      </c>
      <c r="M14" s="37">
        <v>42.222222222222221</v>
      </c>
      <c r="N14" s="22"/>
      <c r="O14" s="23"/>
      <c r="P14" s="23"/>
      <c r="Q14" s="23"/>
      <c r="R14" s="23"/>
      <c r="S14" s="23"/>
    </row>
    <row r="15" spans="1:20" ht="17.25" customHeight="1">
      <c r="A15" s="15">
        <v>11</v>
      </c>
      <c r="B15" s="33" t="s">
        <v>63</v>
      </c>
      <c r="C15" s="35">
        <v>67.567567567567565</v>
      </c>
      <c r="D15" s="35">
        <v>66.666666666666657</v>
      </c>
      <c r="E15" s="35">
        <v>74.703557312252968</v>
      </c>
      <c r="F15" s="35">
        <v>62.661737523105366</v>
      </c>
      <c r="G15" s="35">
        <v>68</v>
      </c>
      <c r="H15" s="35">
        <v>74.900398406374507</v>
      </c>
      <c r="I15" s="35">
        <v>61.844863731656183</v>
      </c>
      <c r="J15" s="35">
        <v>61.169102296450937</v>
      </c>
      <c r="K15" s="35">
        <v>63.256784968684762</v>
      </c>
      <c r="L15" s="35">
        <v>51.851851851851848</v>
      </c>
      <c r="M15" s="37">
        <v>47.309417040358746</v>
      </c>
      <c r="N15" s="22"/>
      <c r="O15" s="23"/>
      <c r="P15" s="23"/>
      <c r="Q15" s="23"/>
      <c r="R15" s="23"/>
      <c r="S15" s="23"/>
    </row>
    <row r="16" spans="1:20" ht="17.25" customHeight="1">
      <c r="A16" s="15">
        <v>12</v>
      </c>
      <c r="B16" s="33" t="s">
        <v>62</v>
      </c>
      <c r="C16" s="35">
        <v>70.807993049522153</v>
      </c>
      <c r="D16" s="35">
        <v>62.234042553191493</v>
      </c>
      <c r="E16" s="35">
        <v>65.963302752293572</v>
      </c>
      <c r="F16" s="35">
        <v>61.994609164420488</v>
      </c>
      <c r="G16" s="35">
        <v>54.727272727272727</v>
      </c>
      <c r="H16" s="35">
        <v>60.960144927536234</v>
      </c>
      <c r="I16" s="35">
        <v>59.262510974539076</v>
      </c>
      <c r="J16" s="35">
        <v>53.249097472924191</v>
      </c>
      <c r="K16" s="35">
        <v>49.152542372881356</v>
      </c>
      <c r="L16" s="35">
        <v>49.487418452935692</v>
      </c>
      <c r="M16" s="37">
        <v>49.911190053285971</v>
      </c>
      <c r="N16" s="22"/>
      <c r="O16" s="23"/>
      <c r="P16" s="23"/>
      <c r="Q16" s="23"/>
      <c r="R16" s="23"/>
      <c r="S16" s="23"/>
    </row>
    <row r="17" spans="1:19" ht="17.25" customHeight="1">
      <c r="A17" s="15">
        <v>13</v>
      </c>
      <c r="B17" s="33" t="s">
        <v>61</v>
      </c>
      <c r="C17" s="35">
        <v>64.418604651162795</v>
      </c>
      <c r="D17" s="35">
        <v>69.8237885462555</v>
      </c>
      <c r="E17" s="35">
        <v>67.961165048543691</v>
      </c>
      <c r="F17" s="35">
        <v>64.285714285714292</v>
      </c>
      <c r="G17" s="35">
        <v>71.428571428571431</v>
      </c>
      <c r="H17" s="35">
        <v>65.054945054945051</v>
      </c>
      <c r="I17" s="35">
        <v>65.525114155251146</v>
      </c>
      <c r="J17" s="35">
        <v>66.584766584766584</v>
      </c>
      <c r="K17" s="35">
        <v>59.375</v>
      </c>
      <c r="L17" s="35">
        <v>55.238095238095241</v>
      </c>
      <c r="M17" s="37">
        <v>63.593380614657214</v>
      </c>
      <c r="N17" s="22"/>
      <c r="O17" s="23"/>
      <c r="P17" s="23"/>
      <c r="Q17" s="23"/>
      <c r="R17" s="23"/>
      <c r="S17" s="23"/>
    </row>
    <row r="18" spans="1:19" ht="17.25" customHeight="1">
      <c r="A18" s="15">
        <v>14</v>
      </c>
      <c r="B18" s="33" t="s">
        <v>29</v>
      </c>
      <c r="C18" s="35">
        <v>64.876033057851231</v>
      </c>
      <c r="D18" s="35">
        <v>75.744680851063833</v>
      </c>
      <c r="E18" s="35">
        <v>61.835748792270529</v>
      </c>
      <c r="F18" s="35">
        <v>68.877551020408163</v>
      </c>
      <c r="G18" s="35">
        <v>63.212435233160626</v>
      </c>
      <c r="H18" s="35">
        <v>57.894736842105267</v>
      </c>
      <c r="I18" s="35">
        <v>60.62176165803109</v>
      </c>
      <c r="J18" s="35">
        <v>64.021164021164026</v>
      </c>
      <c r="K18" s="35">
        <v>47.222222222222221</v>
      </c>
      <c r="L18" s="35">
        <v>53.299492385786806</v>
      </c>
      <c r="M18" s="37">
        <v>45.405405405405411</v>
      </c>
      <c r="N18" s="22"/>
    </row>
    <row r="19" spans="1:19" ht="17.25" customHeight="1">
      <c r="A19" s="15">
        <v>15</v>
      </c>
      <c r="B19" s="33" t="s">
        <v>30</v>
      </c>
      <c r="C19" s="35">
        <v>50.359712230215827</v>
      </c>
      <c r="D19" s="35">
        <v>38.650306748466257</v>
      </c>
      <c r="E19" s="35">
        <v>35.766423357664237</v>
      </c>
      <c r="F19" s="35">
        <v>22.857142857142858</v>
      </c>
      <c r="G19" s="35">
        <v>21.739130434782609</v>
      </c>
      <c r="H19" s="35">
        <v>21.666666666666668</v>
      </c>
      <c r="I19" s="35">
        <v>10.16949152542373</v>
      </c>
      <c r="J19" s="35">
        <v>16.822429906542055</v>
      </c>
      <c r="K19" s="35">
        <v>15.178571428571427</v>
      </c>
      <c r="L19" s="35">
        <v>11.864406779661017</v>
      </c>
      <c r="M19" s="37">
        <v>12.087912087912088</v>
      </c>
      <c r="N19" s="22"/>
    </row>
    <row r="20" spans="1:19" ht="17.25" customHeight="1">
      <c r="A20" s="15">
        <v>16</v>
      </c>
      <c r="B20" s="33" t="s">
        <v>60</v>
      </c>
      <c r="C20" s="35">
        <v>70.283018867924525</v>
      </c>
      <c r="D20" s="35">
        <v>71.578947368421055</v>
      </c>
      <c r="E20" s="35">
        <v>77.664974619289339</v>
      </c>
      <c r="F20" s="35">
        <v>58.201058201058196</v>
      </c>
      <c r="G20" s="35">
        <v>57.95454545454546</v>
      </c>
      <c r="H20" s="35">
        <v>61.578947368421055</v>
      </c>
      <c r="I20" s="35">
        <v>53.240740740740748</v>
      </c>
      <c r="J20" s="35">
        <v>56.92307692307692</v>
      </c>
      <c r="K20" s="35">
        <v>68.367346938775512</v>
      </c>
      <c r="L20" s="35">
        <v>57.999999999999993</v>
      </c>
      <c r="M20" s="37">
        <v>44.230769230769226</v>
      </c>
      <c r="N20" s="22"/>
    </row>
    <row r="21" spans="1:19" ht="17.25" customHeight="1">
      <c r="A21" s="15">
        <v>17</v>
      </c>
      <c r="B21" s="33" t="s">
        <v>31</v>
      </c>
      <c r="C21" s="35">
        <v>64.406779661016941</v>
      </c>
      <c r="D21" s="35">
        <v>58.490566037735846</v>
      </c>
      <c r="E21" s="35">
        <v>64.705882352941174</v>
      </c>
      <c r="F21" s="35">
        <v>67.857142857142861</v>
      </c>
      <c r="G21" s="35">
        <v>41.463414634146339</v>
      </c>
      <c r="H21" s="35">
        <v>35.185185185185183</v>
      </c>
      <c r="I21" s="35">
        <v>37.5</v>
      </c>
      <c r="J21" s="35">
        <v>26.086956521739129</v>
      </c>
      <c r="K21" s="35">
        <v>33.175355450236964</v>
      </c>
      <c r="L21" s="35">
        <v>23.287671232876711</v>
      </c>
      <c r="M21" s="37">
        <v>19.047619047619047</v>
      </c>
      <c r="N21" s="22"/>
    </row>
    <row r="22" spans="1:19" ht="17.25" customHeight="1">
      <c r="A22" s="15">
        <v>18</v>
      </c>
      <c r="B22" s="33" t="s">
        <v>32</v>
      </c>
      <c r="C22" s="35">
        <v>74.712643678160916</v>
      </c>
      <c r="D22" s="35">
        <v>79.66101694915254</v>
      </c>
      <c r="E22" s="35">
        <v>76.666666666666671</v>
      </c>
      <c r="F22" s="35">
        <v>81.944444444444443</v>
      </c>
      <c r="G22" s="35">
        <v>78.461538461538467</v>
      </c>
      <c r="H22" s="35">
        <v>70.666666666666671</v>
      </c>
      <c r="I22" s="35">
        <v>75.806451612903231</v>
      </c>
      <c r="J22" s="35">
        <v>73.529411764705884</v>
      </c>
      <c r="K22" s="35">
        <v>68.965517241379317</v>
      </c>
      <c r="L22" s="35">
        <v>61.904761904761905</v>
      </c>
      <c r="M22" s="37">
        <v>36.486486486486484</v>
      </c>
      <c r="N22" s="22"/>
    </row>
    <row r="23" spans="1:19" ht="17.25" customHeight="1" thickBot="1">
      <c r="A23" s="15">
        <v>19</v>
      </c>
      <c r="B23" s="58" t="s">
        <v>33</v>
      </c>
      <c r="C23" s="59">
        <v>75.308641975308646</v>
      </c>
      <c r="D23" s="59">
        <v>76.19047619047619</v>
      </c>
      <c r="E23" s="59">
        <v>85.294117647058826</v>
      </c>
      <c r="F23" s="59">
        <v>91.428571428571431</v>
      </c>
      <c r="G23" s="59">
        <v>85.714285714285708</v>
      </c>
      <c r="H23" s="59">
        <v>79.518072289156621</v>
      </c>
      <c r="I23" s="59">
        <v>66.197183098591552</v>
      </c>
      <c r="J23" s="59">
        <v>78.082191780821915</v>
      </c>
      <c r="K23" s="59">
        <v>41.269841269841265</v>
      </c>
      <c r="L23" s="59">
        <v>27.868852459016392</v>
      </c>
      <c r="M23" s="60">
        <v>30.985915492957744</v>
      </c>
      <c r="N23" s="22"/>
    </row>
    <row r="24" spans="1:19" ht="17.25" customHeight="1" thickTop="1">
      <c r="A24" s="15">
        <v>20</v>
      </c>
      <c r="B24" s="55" t="s">
        <v>70</v>
      </c>
      <c r="C24" s="56">
        <v>62.867975022301515</v>
      </c>
      <c r="D24" s="56">
        <v>60.161040112284844</v>
      </c>
      <c r="E24" s="56">
        <v>58.885462886365346</v>
      </c>
      <c r="F24" s="56">
        <v>56.864702945581627</v>
      </c>
      <c r="G24" s="56">
        <v>54.475055845122853</v>
      </c>
      <c r="H24" s="56">
        <v>51.558787529699771</v>
      </c>
      <c r="I24" s="56">
        <v>49.60556511761331</v>
      </c>
      <c r="J24" s="56">
        <v>48.102971420466631</v>
      </c>
      <c r="K24" s="56">
        <v>45.381498043599777</v>
      </c>
      <c r="L24" s="56">
        <v>43.521878335112056</v>
      </c>
      <c r="M24" s="57">
        <v>38.338366458318703</v>
      </c>
      <c r="N24" s="20"/>
    </row>
    <row r="25" spans="1:19" ht="12" customHeight="1"/>
    <row r="26" spans="1:19" ht="12" customHeight="1"/>
    <row r="59" spans="2:2" ht="17.25">
      <c r="B59" s="61" t="str">
        <f>B1</f>
        <v>■中学3年生時点　むし歯のある人割合の状況</v>
      </c>
    </row>
  </sheetData>
  <autoFilter ref="A4:M24">
    <sortState ref="A5:M24">
      <sortCondition ref="A4:A24"/>
    </sortState>
  </autoFilter>
  <mergeCells count="1">
    <mergeCell ref="C3:M3"/>
  </mergeCells>
  <phoneticPr fontId="2"/>
  <printOptions verticalCentered="1" gridLinesSet="0"/>
  <pageMargins left="0.91" right="0.48" top="0.75" bottom="0.75" header="0.3" footer="0.3"/>
  <pageSetup paperSize="9" orientation="portrait" r:id="rId1"/>
  <headerFooter alignWithMargins="0"/>
  <colBreaks count="1" manualBreakCount="1">
    <brk id="15" max="12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39"/>
  <sheetViews>
    <sheetView tabSelected="1" view="pageBreakPreview" zoomScale="55" zoomScaleNormal="100" zoomScaleSheetLayoutView="55" workbookViewId="0"/>
  </sheetViews>
  <sheetFormatPr defaultColWidth="2.125" defaultRowHeight="9" customHeight="1"/>
  <cols>
    <col min="1" max="1" width="12.75" style="8" customWidth="1"/>
    <col min="2" max="19" width="4.625" style="9" customWidth="1"/>
    <col min="20" max="22" width="4.625" style="10" customWidth="1"/>
    <col min="23" max="25" width="4.625" style="9" customWidth="1"/>
    <col min="26" max="28" width="4.625" style="10" customWidth="1"/>
    <col min="29" max="31" width="4.625" style="9" customWidth="1"/>
    <col min="32" max="34" width="4.625" style="10" customWidth="1"/>
    <col min="35" max="37" width="4.625" style="9" customWidth="1"/>
    <col min="38" max="40" width="4.625" style="10" customWidth="1"/>
    <col min="41" max="43" width="4.625" style="9" customWidth="1"/>
    <col min="44" max="46" width="4.625" style="10" customWidth="1"/>
    <col min="47" max="49" width="4.625" style="9" customWidth="1"/>
    <col min="50" max="52" width="4.625" style="11" customWidth="1"/>
    <col min="53" max="55" width="4.625" style="9" customWidth="1"/>
    <col min="56" max="58" width="4.625" style="11" customWidth="1"/>
    <col min="59" max="61" width="4.625" style="9" customWidth="1"/>
    <col min="62" max="64" width="4.625" style="11" customWidth="1"/>
    <col min="65" max="67" width="4.625" style="9" customWidth="1"/>
    <col min="68" max="70" width="4.625" style="11" customWidth="1"/>
    <col min="71" max="73" width="4.125" style="9" customWidth="1"/>
    <col min="74" max="76" width="4.625" style="11" customWidth="1"/>
    <col min="77" max="79" width="4.125" style="9" customWidth="1"/>
    <col min="80" max="82" width="4.625" style="11" customWidth="1"/>
    <col min="83" max="85" width="4.125" style="9" customWidth="1"/>
    <col min="86" max="88" width="4.625" style="11" customWidth="1"/>
    <col min="89" max="91" width="4.125" style="9" customWidth="1"/>
    <col min="92" max="94" width="4.625" style="12" customWidth="1"/>
    <col min="95" max="95" width="4.125" style="9" hidden="1" customWidth="1"/>
    <col min="96" max="97" width="4.125" style="13" hidden="1" customWidth="1"/>
    <col min="98" max="100" width="4.625" style="13" customWidth="1"/>
    <col min="101" max="16384" width="2.125" style="13"/>
  </cols>
  <sheetData>
    <row r="1" spans="1:126" ht="19.5" customHeight="1">
      <c r="B1" s="139" t="s">
        <v>80</v>
      </c>
      <c r="W1" s="139" t="s">
        <v>80</v>
      </c>
      <c r="AU1" s="139" t="s">
        <v>80</v>
      </c>
      <c r="BS1" s="139" t="s">
        <v>80</v>
      </c>
    </row>
    <row r="2" spans="1:126" s="1" customFormat="1" ht="31.5" customHeight="1">
      <c r="A2" s="140"/>
      <c r="B2" s="163" t="s">
        <v>0</v>
      </c>
      <c r="C2" s="164"/>
      <c r="D2" s="165"/>
      <c r="E2" s="163" t="s">
        <v>1</v>
      </c>
      <c r="F2" s="164"/>
      <c r="G2" s="165"/>
      <c r="H2" s="163" t="s">
        <v>34</v>
      </c>
      <c r="I2" s="164"/>
      <c r="J2" s="165"/>
      <c r="K2" s="163" t="s">
        <v>2</v>
      </c>
      <c r="L2" s="164"/>
      <c r="M2" s="165"/>
      <c r="N2" s="163" t="s">
        <v>35</v>
      </c>
      <c r="O2" s="164"/>
      <c r="P2" s="165"/>
      <c r="Q2" s="163" t="s">
        <v>3</v>
      </c>
      <c r="R2" s="164"/>
      <c r="S2" s="165"/>
      <c r="T2" s="166" t="s">
        <v>43</v>
      </c>
      <c r="U2" s="167"/>
      <c r="V2" s="168"/>
      <c r="W2" s="163" t="s">
        <v>4</v>
      </c>
      <c r="X2" s="164"/>
      <c r="Y2" s="165"/>
      <c r="Z2" s="166" t="s">
        <v>44</v>
      </c>
      <c r="AA2" s="167"/>
      <c r="AB2" s="168"/>
      <c r="AC2" s="163" t="s">
        <v>5</v>
      </c>
      <c r="AD2" s="164"/>
      <c r="AE2" s="165"/>
      <c r="AF2" s="166" t="s">
        <v>58</v>
      </c>
      <c r="AG2" s="167"/>
      <c r="AH2" s="168"/>
      <c r="AI2" s="163" t="s">
        <v>6</v>
      </c>
      <c r="AJ2" s="164"/>
      <c r="AK2" s="165"/>
      <c r="AL2" s="166" t="s">
        <v>7</v>
      </c>
      <c r="AM2" s="167"/>
      <c r="AN2" s="168"/>
      <c r="AO2" s="163" t="s">
        <v>8</v>
      </c>
      <c r="AP2" s="164"/>
      <c r="AQ2" s="165"/>
      <c r="AR2" s="166" t="s">
        <v>57</v>
      </c>
      <c r="AS2" s="167"/>
      <c r="AT2" s="168"/>
      <c r="AU2" s="153" t="s">
        <v>49</v>
      </c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5"/>
      <c r="BG2" s="153" t="s">
        <v>50</v>
      </c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5"/>
      <c r="BS2" s="153" t="s">
        <v>9</v>
      </c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5"/>
      <c r="CE2" s="153" t="s">
        <v>10</v>
      </c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5"/>
    </row>
    <row r="3" spans="1:126" s="1" customFormat="1" ht="9.75" customHeight="1">
      <c r="A3" s="169" t="s">
        <v>19</v>
      </c>
      <c r="B3" s="156" t="s">
        <v>20</v>
      </c>
      <c r="C3" s="157" t="s">
        <v>21</v>
      </c>
      <c r="D3" s="171" t="s">
        <v>22</v>
      </c>
      <c r="E3" s="156" t="s">
        <v>20</v>
      </c>
      <c r="F3" s="157" t="s">
        <v>21</v>
      </c>
      <c r="G3" s="171" t="s">
        <v>22</v>
      </c>
      <c r="H3" s="156" t="s">
        <v>20</v>
      </c>
      <c r="I3" s="157" t="s">
        <v>21</v>
      </c>
      <c r="J3" s="171" t="s">
        <v>22</v>
      </c>
      <c r="K3" s="156" t="s">
        <v>20</v>
      </c>
      <c r="L3" s="157" t="s">
        <v>21</v>
      </c>
      <c r="M3" s="171" t="s">
        <v>22</v>
      </c>
      <c r="N3" s="156" t="s">
        <v>20</v>
      </c>
      <c r="O3" s="157" t="s">
        <v>21</v>
      </c>
      <c r="P3" s="171" t="s">
        <v>22</v>
      </c>
      <c r="Q3" s="156" t="s">
        <v>20</v>
      </c>
      <c r="R3" s="157" t="s">
        <v>21</v>
      </c>
      <c r="S3" s="171" t="s">
        <v>22</v>
      </c>
      <c r="T3" s="156" t="s">
        <v>20</v>
      </c>
      <c r="U3" s="157" t="s">
        <v>21</v>
      </c>
      <c r="V3" s="171" t="s">
        <v>22</v>
      </c>
      <c r="W3" s="156" t="s">
        <v>20</v>
      </c>
      <c r="X3" s="157" t="s">
        <v>21</v>
      </c>
      <c r="Y3" s="171" t="s">
        <v>22</v>
      </c>
      <c r="Z3" s="156" t="s">
        <v>20</v>
      </c>
      <c r="AA3" s="157" t="s">
        <v>21</v>
      </c>
      <c r="AB3" s="171" t="s">
        <v>22</v>
      </c>
      <c r="AC3" s="156" t="s">
        <v>20</v>
      </c>
      <c r="AD3" s="157" t="s">
        <v>21</v>
      </c>
      <c r="AE3" s="171" t="s">
        <v>22</v>
      </c>
      <c r="AF3" s="156" t="s">
        <v>20</v>
      </c>
      <c r="AG3" s="157" t="s">
        <v>21</v>
      </c>
      <c r="AH3" s="171" t="s">
        <v>22</v>
      </c>
      <c r="AI3" s="156" t="s">
        <v>20</v>
      </c>
      <c r="AJ3" s="157" t="s">
        <v>21</v>
      </c>
      <c r="AK3" s="171" t="s">
        <v>22</v>
      </c>
      <c r="AL3" s="156" t="s">
        <v>20</v>
      </c>
      <c r="AM3" s="157" t="s">
        <v>21</v>
      </c>
      <c r="AN3" s="171" t="s">
        <v>22</v>
      </c>
      <c r="AO3" s="156" t="s">
        <v>20</v>
      </c>
      <c r="AP3" s="157" t="s">
        <v>21</v>
      </c>
      <c r="AQ3" s="171" t="s">
        <v>22</v>
      </c>
      <c r="AR3" s="156" t="s">
        <v>20</v>
      </c>
      <c r="AS3" s="157" t="s">
        <v>21</v>
      </c>
      <c r="AT3" s="171" t="s">
        <v>22</v>
      </c>
      <c r="AU3" s="156" t="s">
        <v>11</v>
      </c>
      <c r="AV3" s="157"/>
      <c r="AW3" s="157"/>
      <c r="AX3" s="158" t="s">
        <v>12</v>
      </c>
      <c r="AY3" s="158"/>
      <c r="AZ3" s="158"/>
      <c r="BA3" s="157" t="s">
        <v>13</v>
      </c>
      <c r="BB3" s="157"/>
      <c r="BC3" s="157"/>
      <c r="BD3" s="158" t="s">
        <v>14</v>
      </c>
      <c r="BE3" s="158"/>
      <c r="BF3" s="162"/>
      <c r="BG3" s="156" t="s">
        <v>11</v>
      </c>
      <c r="BH3" s="157"/>
      <c r="BI3" s="157"/>
      <c r="BJ3" s="158" t="s">
        <v>12</v>
      </c>
      <c r="BK3" s="158"/>
      <c r="BL3" s="158"/>
      <c r="BM3" s="157" t="s">
        <v>13</v>
      </c>
      <c r="BN3" s="157"/>
      <c r="BO3" s="157"/>
      <c r="BP3" s="158" t="s">
        <v>14</v>
      </c>
      <c r="BQ3" s="158"/>
      <c r="BR3" s="162"/>
      <c r="BS3" s="156" t="s">
        <v>15</v>
      </c>
      <c r="BT3" s="157"/>
      <c r="BU3" s="157"/>
      <c r="BV3" s="158" t="s">
        <v>16</v>
      </c>
      <c r="BW3" s="158"/>
      <c r="BX3" s="158"/>
      <c r="BY3" s="157" t="s">
        <v>17</v>
      </c>
      <c r="BZ3" s="157"/>
      <c r="CA3" s="157"/>
      <c r="CB3" s="158" t="s">
        <v>18</v>
      </c>
      <c r="CC3" s="158"/>
      <c r="CD3" s="162"/>
      <c r="CE3" s="156" t="s">
        <v>11</v>
      </c>
      <c r="CF3" s="157"/>
      <c r="CG3" s="157"/>
      <c r="CH3" s="158" t="s">
        <v>12</v>
      </c>
      <c r="CI3" s="158"/>
      <c r="CJ3" s="158"/>
      <c r="CK3" s="157" t="s">
        <v>13</v>
      </c>
      <c r="CL3" s="157"/>
      <c r="CM3" s="157"/>
      <c r="CN3" s="159" t="s">
        <v>14</v>
      </c>
      <c r="CO3" s="159"/>
      <c r="CP3" s="159"/>
      <c r="CQ3" s="157" t="s">
        <v>51</v>
      </c>
      <c r="CR3" s="157"/>
      <c r="CS3" s="157"/>
      <c r="CT3" s="160" t="s">
        <v>55</v>
      </c>
      <c r="CU3" s="160"/>
      <c r="CV3" s="161"/>
    </row>
    <row r="4" spans="1:126" s="1" customFormat="1" ht="9.75" customHeight="1">
      <c r="A4" s="170"/>
      <c r="B4" s="174"/>
      <c r="C4" s="173"/>
      <c r="D4" s="172"/>
      <c r="E4" s="174"/>
      <c r="F4" s="173"/>
      <c r="G4" s="172"/>
      <c r="H4" s="174"/>
      <c r="I4" s="173"/>
      <c r="J4" s="172"/>
      <c r="K4" s="174"/>
      <c r="L4" s="173"/>
      <c r="M4" s="172"/>
      <c r="N4" s="174"/>
      <c r="O4" s="173"/>
      <c r="P4" s="172"/>
      <c r="Q4" s="174"/>
      <c r="R4" s="173"/>
      <c r="S4" s="172"/>
      <c r="T4" s="174"/>
      <c r="U4" s="173"/>
      <c r="V4" s="172"/>
      <c r="W4" s="174"/>
      <c r="X4" s="173"/>
      <c r="Y4" s="172"/>
      <c r="Z4" s="174"/>
      <c r="AA4" s="173"/>
      <c r="AB4" s="172"/>
      <c r="AC4" s="174"/>
      <c r="AD4" s="173"/>
      <c r="AE4" s="172"/>
      <c r="AF4" s="174"/>
      <c r="AG4" s="173"/>
      <c r="AH4" s="172"/>
      <c r="AI4" s="174"/>
      <c r="AJ4" s="173"/>
      <c r="AK4" s="172"/>
      <c r="AL4" s="174"/>
      <c r="AM4" s="173"/>
      <c r="AN4" s="172"/>
      <c r="AO4" s="174"/>
      <c r="AP4" s="173"/>
      <c r="AQ4" s="172"/>
      <c r="AR4" s="174"/>
      <c r="AS4" s="173"/>
      <c r="AT4" s="172"/>
      <c r="AU4" s="132" t="s">
        <v>20</v>
      </c>
      <c r="AV4" s="133" t="s">
        <v>21</v>
      </c>
      <c r="AW4" s="133" t="s">
        <v>22</v>
      </c>
      <c r="AX4" s="134" t="s">
        <v>20</v>
      </c>
      <c r="AY4" s="134" t="s">
        <v>21</v>
      </c>
      <c r="AZ4" s="134" t="s">
        <v>22</v>
      </c>
      <c r="BA4" s="133" t="s">
        <v>20</v>
      </c>
      <c r="BB4" s="133" t="s">
        <v>21</v>
      </c>
      <c r="BC4" s="133" t="s">
        <v>22</v>
      </c>
      <c r="BD4" s="134" t="s">
        <v>20</v>
      </c>
      <c r="BE4" s="134" t="s">
        <v>21</v>
      </c>
      <c r="BF4" s="135" t="s">
        <v>22</v>
      </c>
      <c r="BG4" s="132" t="s">
        <v>20</v>
      </c>
      <c r="BH4" s="133" t="s">
        <v>21</v>
      </c>
      <c r="BI4" s="133" t="s">
        <v>22</v>
      </c>
      <c r="BJ4" s="134" t="s">
        <v>20</v>
      </c>
      <c r="BK4" s="134" t="s">
        <v>21</v>
      </c>
      <c r="BL4" s="134" t="s">
        <v>22</v>
      </c>
      <c r="BM4" s="133" t="s">
        <v>20</v>
      </c>
      <c r="BN4" s="133" t="s">
        <v>21</v>
      </c>
      <c r="BO4" s="133" t="s">
        <v>22</v>
      </c>
      <c r="BP4" s="134" t="s">
        <v>20</v>
      </c>
      <c r="BQ4" s="134" t="s">
        <v>21</v>
      </c>
      <c r="BR4" s="135" t="s">
        <v>22</v>
      </c>
      <c r="BS4" s="132" t="s">
        <v>20</v>
      </c>
      <c r="BT4" s="133" t="s">
        <v>21</v>
      </c>
      <c r="BU4" s="133" t="s">
        <v>22</v>
      </c>
      <c r="BV4" s="134" t="s">
        <v>20</v>
      </c>
      <c r="BW4" s="134" t="s">
        <v>21</v>
      </c>
      <c r="BX4" s="134" t="s">
        <v>22</v>
      </c>
      <c r="BY4" s="133" t="s">
        <v>20</v>
      </c>
      <c r="BZ4" s="133" t="s">
        <v>21</v>
      </c>
      <c r="CA4" s="133" t="s">
        <v>22</v>
      </c>
      <c r="CB4" s="134" t="s">
        <v>20</v>
      </c>
      <c r="CC4" s="134" t="s">
        <v>21</v>
      </c>
      <c r="CD4" s="135" t="s">
        <v>22</v>
      </c>
      <c r="CE4" s="132" t="s">
        <v>20</v>
      </c>
      <c r="CF4" s="133" t="s">
        <v>21</v>
      </c>
      <c r="CG4" s="133" t="s">
        <v>22</v>
      </c>
      <c r="CH4" s="134" t="s">
        <v>20</v>
      </c>
      <c r="CI4" s="134" t="s">
        <v>21</v>
      </c>
      <c r="CJ4" s="134" t="s">
        <v>22</v>
      </c>
      <c r="CK4" s="133" t="s">
        <v>20</v>
      </c>
      <c r="CL4" s="133" t="s">
        <v>21</v>
      </c>
      <c r="CM4" s="133" t="s">
        <v>22</v>
      </c>
      <c r="CN4" s="136" t="s">
        <v>20</v>
      </c>
      <c r="CO4" s="136" t="s">
        <v>21</v>
      </c>
      <c r="CP4" s="136" t="s">
        <v>22</v>
      </c>
      <c r="CQ4" s="133" t="s">
        <v>52</v>
      </c>
      <c r="CR4" s="137" t="s">
        <v>53</v>
      </c>
      <c r="CS4" s="137" t="s">
        <v>54</v>
      </c>
      <c r="CT4" s="133" t="s">
        <v>52</v>
      </c>
      <c r="CU4" s="137" t="s">
        <v>53</v>
      </c>
      <c r="CV4" s="138" t="s">
        <v>54</v>
      </c>
    </row>
    <row r="5" spans="1:126" s="2" customFormat="1" ht="18.75" customHeight="1">
      <c r="A5" s="126" t="s">
        <v>23</v>
      </c>
      <c r="B5" s="62">
        <v>1536</v>
      </c>
      <c r="C5" s="63">
        <v>1405</v>
      </c>
      <c r="D5" s="64">
        <f t="shared" ref="D5:D27" si="0">SUM(B5:C5)</f>
        <v>2941</v>
      </c>
      <c r="E5" s="62">
        <v>482</v>
      </c>
      <c r="F5" s="63">
        <v>485</v>
      </c>
      <c r="G5" s="64">
        <f t="shared" ref="G5:G27" si="1">SUM(E5:F5)</f>
        <v>967</v>
      </c>
      <c r="H5" s="65">
        <f>IF(E5=0,0,E5/$B5)</f>
        <v>0.31380208333333331</v>
      </c>
      <c r="I5" s="66">
        <f>IF(F5=0,0,F5/$C5)</f>
        <v>0.34519572953736655</v>
      </c>
      <c r="J5" s="67">
        <f>IF(G5=0,0,G5/$D5)</f>
        <v>0.32879972798367901</v>
      </c>
      <c r="K5" s="62">
        <v>269</v>
      </c>
      <c r="L5" s="63">
        <v>296</v>
      </c>
      <c r="M5" s="64">
        <f t="shared" ref="M5:M27" si="2">SUM(K5:L5)</f>
        <v>565</v>
      </c>
      <c r="N5" s="65">
        <f>IF(K5=0,0,K5/E5)</f>
        <v>0.55809128630705396</v>
      </c>
      <c r="O5" s="66">
        <f>IF(L5=0,0,L5/F5)</f>
        <v>0.61030927835051552</v>
      </c>
      <c r="P5" s="67">
        <f>IF(M5=0,0,M5/G5)</f>
        <v>0.58428128231644261</v>
      </c>
      <c r="Q5" s="62">
        <v>504</v>
      </c>
      <c r="R5" s="63">
        <v>421</v>
      </c>
      <c r="S5" s="64">
        <f t="shared" ref="S5:S27" si="3">SUM(Q5:R5)</f>
        <v>925</v>
      </c>
      <c r="T5" s="68">
        <f>IF(Q5=0,0,Q5/$B5)</f>
        <v>0.328125</v>
      </c>
      <c r="U5" s="69">
        <f>IF(R5=0,0,R5/$C5)</f>
        <v>0.29964412811387903</v>
      </c>
      <c r="V5" s="70">
        <f>IF(S5=0,0,S5/$D5)</f>
        <v>0.31451887113226795</v>
      </c>
      <c r="W5" s="62">
        <v>805</v>
      </c>
      <c r="X5" s="63">
        <v>944</v>
      </c>
      <c r="Y5" s="64">
        <f t="shared" ref="Y5:Y27" si="4">SUM(W5:X5)</f>
        <v>1749</v>
      </c>
      <c r="Z5" s="68">
        <f>IF(W5=0,0,W5/$B5)</f>
        <v>0.52408854166666663</v>
      </c>
      <c r="AA5" s="69">
        <f>IF(X5=0,0,X5/$C5)</f>
        <v>0.67188612099644129</v>
      </c>
      <c r="AB5" s="70">
        <f>IF(Y5=0,0,Y5/$D5)</f>
        <v>0.59469568174090448</v>
      </c>
      <c r="AC5" s="62">
        <v>10</v>
      </c>
      <c r="AD5" s="63">
        <v>45</v>
      </c>
      <c r="AE5" s="64">
        <f t="shared" ref="AE5:AE27" si="5">SUM(AC5:AD5)</f>
        <v>55</v>
      </c>
      <c r="AF5" s="68">
        <f t="shared" ref="AF5:AF27" si="6">IF(AC5=0,0,AC5/$B5)</f>
        <v>6.510416666666667E-3</v>
      </c>
      <c r="AG5" s="69">
        <f t="shared" ref="AG5:AG27" si="7">IF(AD5=0,0,AD5/$C5)</f>
        <v>3.2028469750889681E-2</v>
      </c>
      <c r="AH5" s="70">
        <f t="shared" ref="AH5:AH27" si="8">IF(AE5=0,0,AE5/$D5)</f>
        <v>1.8701122067324039E-2</v>
      </c>
      <c r="AI5" s="62">
        <v>1328</v>
      </c>
      <c r="AJ5" s="63">
        <v>1425</v>
      </c>
      <c r="AK5" s="64">
        <f t="shared" ref="AK5:AK27" si="9">SUM(AI5:AJ5)</f>
        <v>2753</v>
      </c>
      <c r="AL5" s="68">
        <f t="shared" ref="AL5:AL27" si="10">IF(AI5=0,0,AI5/$B5)</f>
        <v>0.86458333333333337</v>
      </c>
      <c r="AM5" s="69">
        <f t="shared" ref="AM5:AM27" si="11">IF(AJ5=0,0,AJ5/$C5)</f>
        <v>1.0142348754448398</v>
      </c>
      <c r="AN5" s="70">
        <f t="shared" ref="AN5:AN27" si="12">IF(AK5=0,0,AK5/$D5)</f>
        <v>0.93607616456987419</v>
      </c>
      <c r="AO5" s="62">
        <v>473</v>
      </c>
      <c r="AP5" s="63">
        <v>480</v>
      </c>
      <c r="AQ5" s="64">
        <f t="shared" ref="AQ5:AQ27" si="13">SUM(AO5:AP5)</f>
        <v>953</v>
      </c>
      <c r="AR5" s="68">
        <f t="shared" ref="AR5:AR27" si="14">IF(AO5=0,0,AO5/$B5)</f>
        <v>0.30794270833333331</v>
      </c>
      <c r="AS5" s="69">
        <f t="shared" ref="AS5:AS27" si="15">IF(AP5=0,0,AP5/$C5)</f>
        <v>0.34163701067615659</v>
      </c>
      <c r="AT5" s="70">
        <f t="shared" ref="AT5:AT27" si="16">IF(AQ5=0,0,AQ5/$D5)</f>
        <v>0.32403944236654197</v>
      </c>
      <c r="AU5" s="62">
        <v>22</v>
      </c>
      <c r="AV5" s="63">
        <v>33</v>
      </c>
      <c r="AW5" s="71">
        <f t="shared" ref="AW5:AW27" si="17">SUM(AU5:AV5)</f>
        <v>55</v>
      </c>
      <c r="AX5" s="66">
        <f t="shared" ref="AX5" si="18">IF(AU5=0,0,AU5/$B5)</f>
        <v>1.4322916666666666E-2</v>
      </c>
      <c r="AY5" s="66">
        <f t="shared" ref="AY5" si="19">IF(AV5=0,0,AV5/$C5)</f>
        <v>2.3487544483985764E-2</v>
      </c>
      <c r="AZ5" s="66">
        <f t="shared" ref="AZ5" si="20">IF(AW5=0,0,AW5/$D5)</f>
        <v>1.8701122067324039E-2</v>
      </c>
      <c r="BA5" s="63">
        <v>2</v>
      </c>
      <c r="BB5" s="63">
        <v>7</v>
      </c>
      <c r="BC5" s="71">
        <f t="shared" ref="BC5:BC27" si="21">SUM(BA5:BB5)</f>
        <v>9</v>
      </c>
      <c r="BD5" s="66">
        <f t="shared" ref="BD5:BD27" si="22">IF(BA5=0,0,BA5/$B5)</f>
        <v>1.3020833333333333E-3</v>
      </c>
      <c r="BE5" s="66">
        <f t="shared" ref="BE5:BE27" si="23">IF(BB5=0,0,BB5/$C5)</f>
        <v>4.9822064056939501E-3</v>
      </c>
      <c r="BF5" s="67">
        <f t="shared" ref="BF5:BF27" si="24">IF(BC5=0,0,BC5/$D5)</f>
        <v>3.0601836110166611E-3</v>
      </c>
      <c r="BG5" s="62">
        <v>316</v>
      </c>
      <c r="BH5" s="63">
        <v>301</v>
      </c>
      <c r="BI5" s="71">
        <f t="shared" ref="BI5:BI27" si="25">SUM(BG5:BH5)</f>
        <v>617</v>
      </c>
      <c r="BJ5" s="66">
        <f t="shared" ref="BJ5:BJ27" si="26">IF(BG5=0,0,BG5/$B5)</f>
        <v>0.20572916666666666</v>
      </c>
      <c r="BK5" s="66">
        <f t="shared" ref="BK5:BK27" si="27">IF(BH5=0,0,BH5/$C5)</f>
        <v>0.21423487544483985</v>
      </c>
      <c r="BL5" s="66">
        <f t="shared" ref="BL5:BL27" si="28">IF(BI5=0,0,BI5/$D5)</f>
        <v>0.20979258755525332</v>
      </c>
      <c r="BM5" s="63">
        <v>139</v>
      </c>
      <c r="BN5" s="63">
        <v>106</v>
      </c>
      <c r="BO5" s="71">
        <f t="shared" ref="BO5:BO27" si="29">SUM(BM5:BN5)</f>
        <v>245</v>
      </c>
      <c r="BP5" s="66">
        <f t="shared" ref="BP5:BP27" si="30">IF(BM5=0,0,BM5/$B5)</f>
        <v>9.0494791666666671E-2</v>
      </c>
      <c r="BQ5" s="66">
        <f t="shared" ref="BQ5:BQ27" si="31">IF(BN5=0,0,BN5/$C5)</f>
        <v>7.5444839857651241E-2</v>
      </c>
      <c r="BR5" s="67">
        <f t="shared" ref="BR5:BR27" si="32">IF(BO5=0,0,BO5/$D5)</f>
        <v>8.3304998299898E-2</v>
      </c>
      <c r="BS5" s="62">
        <v>247</v>
      </c>
      <c r="BT5" s="63">
        <v>249</v>
      </c>
      <c r="BU5" s="71">
        <f t="shared" ref="BU5:BU27" si="33">SUM(BS5:BT5)</f>
        <v>496</v>
      </c>
      <c r="BV5" s="66">
        <f t="shared" ref="BV5:BV27" si="34">IF(BS5=0,0,BS5/$B5)</f>
        <v>0.16080729166666666</v>
      </c>
      <c r="BW5" s="66">
        <f t="shared" ref="BW5:BW27" si="35">IF(BT5=0,0,BT5/$C5)</f>
        <v>0.17722419928825622</v>
      </c>
      <c r="BX5" s="66">
        <f t="shared" ref="BX5:BX27" si="36">IF(BU5=0,0,BU5/$D5)</f>
        <v>0.16865011900714044</v>
      </c>
      <c r="BY5" s="63">
        <v>124</v>
      </c>
      <c r="BZ5" s="63">
        <v>76</v>
      </c>
      <c r="CA5" s="71">
        <f t="shared" ref="CA5:CA27" si="37">SUM(BY5:BZ5)</f>
        <v>200</v>
      </c>
      <c r="CB5" s="66">
        <f t="shared" ref="CB5:CB27" si="38">IF(BY5=0,0,BY5/$B5)</f>
        <v>8.0729166666666671E-2</v>
      </c>
      <c r="CC5" s="66">
        <f t="shared" ref="CC5:CC27" si="39">IF(BZ5=0,0,BZ5/$C5)</f>
        <v>5.4092526690391461E-2</v>
      </c>
      <c r="CD5" s="67">
        <f t="shared" ref="CD5:CD27" si="40">IF(CA5=0,0,CA5/$D5)</f>
        <v>6.8004080244814691E-2</v>
      </c>
      <c r="CE5" s="62">
        <v>250</v>
      </c>
      <c r="CF5" s="63">
        <v>170</v>
      </c>
      <c r="CG5" s="71">
        <f t="shared" ref="CG5:CG27" si="41">SUM(CE5:CF5)</f>
        <v>420</v>
      </c>
      <c r="CH5" s="66">
        <f t="shared" ref="CH5:CH27" si="42">IF(CE5=0,0,CE5/$B5)</f>
        <v>0.16276041666666666</v>
      </c>
      <c r="CI5" s="66">
        <f t="shared" ref="CI5:CI27" si="43">IF(CF5=0,0,CF5/$C5)</f>
        <v>0.12099644128113879</v>
      </c>
      <c r="CJ5" s="66">
        <f t="shared" ref="CJ5:CJ27" si="44">IF(CG5=0,0,CG5/$D5)</f>
        <v>0.14280856851411083</v>
      </c>
      <c r="CK5" s="63">
        <v>139</v>
      </c>
      <c r="CL5" s="63">
        <v>72</v>
      </c>
      <c r="CM5" s="71">
        <f t="shared" ref="CM5:CM27" si="45">SUM(CK5:CL5)</f>
        <v>211</v>
      </c>
      <c r="CN5" s="66">
        <f t="shared" ref="CN5:CN27" si="46">IF(CK5=0,0,CK5/$B5)</f>
        <v>9.0494791666666671E-2</v>
      </c>
      <c r="CO5" s="66">
        <f t="shared" ref="CO5:CO27" si="47">IF(CL5=0,0,CL5/$C5)</f>
        <v>5.1245551601423488E-2</v>
      </c>
      <c r="CP5" s="66">
        <f t="shared" ref="CP5:CP27" si="48">IF(CM5=0,0,CM5/$D5)</f>
        <v>7.1744304658279495E-2</v>
      </c>
      <c r="CQ5" s="72">
        <v>389</v>
      </c>
      <c r="CR5" s="72">
        <v>242</v>
      </c>
      <c r="CS5" s="71">
        <f t="shared" ref="CS5:CS27" si="49">SUM(CQ5:CR5)</f>
        <v>631</v>
      </c>
      <c r="CT5" s="66">
        <f t="shared" ref="CT5:CT27" si="50">IF(CQ5=0,0,CQ5/$B5)</f>
        <v>0.25325520833333331</v>
      </c>
      <c r="CU5" s="66">
        <f t="shared" ref="CU5:CU27" si="51">IF(CR5=0,0,CR5/$C5)</f>
        <v>0.17224199288256228</v>
      </c>
      <c r="CV5" s="67">
        <f t="shared" ref="CV5:CV27" si="52">IF(CS5=0,0,CS5/$D5)</f>
        <v>0.21455287317239036</v>
      </c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</row>
    <row r="6" spans="1:126" s="2" customFormat="1" ht="18.75" customHeight="1">
      <c r="A6" s="127" t="s">
        <v>24</v>
      </c>
      <c r="B6" s="73">
        <v>567</v>
      </c>
      <c r="C6" s="74">
        <v>496</v>
      </c>
      <c r="D6" s="75">
        <f t="shared" si="0"/>
        <v>1063</v>
      </c>
      <c r="E6" s="73">
        <v>237</v>
      </c>
      <c r="F6" s="74">
        <v>174</v>
      </c>
      <c r="G6" s="75">
        <f t="shared" si="1"/>
        <v>411</v>
      </c>
      <c r="H6" s="76">
        <f t="shared" ref="H6:H27" si="53">IF(E6=0,0,E6/$B6)</f>
        <v>0.41798941798941797</v>
      </c>
      <c r="I6" s="77">
        <f t="shared" ref="I6:I27" si="54">IF(F6=0,0,F6/$C6)</f>
        <v>0.35080645161290325</v>
      </c>
      <c r="J6" s="78">
        <f t="shared" ref="J6:J27" si="55">IF(G6=0,0,G6/$D6)</f>
        <v>0.38664158043273755</v>
      </c>
      <c r="K6" s="73">
        <v>110</v>
      </c>
      <c r="L6" s="74">
        <v>96</v>
      </c>
      <c r="M6" s="75">
        <f t="shared" si="2"/>
        <v>206</v>
      </c>
      <c r="N6" s="76">
        <f t="shared" ref="N6:N27" si="56">IF(K6=0,0,K6/E6)</f>
        <v>0.46413502109704641</v>
      </c>
      <c r="O6" s="77">
        <f t="shared" ref="O6:O27" si="57">IF(L6=0,0,L6/F6)</f>
        <v>0.55172413793103448</v>
      </c>
      <c r="P6" s="78">
        <f t="shared" ref="P6:P27" si="58">IF(M6=0,0,M6/G6)</f>
        <v>0.5012165450121655</v>
      </c>
      <c r="Q6" s="73">
        <v>248</v>
      </c>
      <c r="R6" s="74">
        <v>200</v>
      </c>
      <c r="S6" s="75">
        <f t="shared" si="3"/>
        <v>448</v>
      </c>
      <c r="T6" s="79">
        <f>IF(Q6=0,0,Q6/$B6)</f>
        <v>0.43738977072310403</v>
      </c>
      <c r="U6" s="80">
        <f>IF(R6=0,0,R6/$C6)</f>
        <v>0.40322580645161288</v>
      </c>
      <c r="V6" s="81">
        <f>IF(S6=0,0,S6/$D6)</f>
        <v>0.42144873000940736</v>
      </c>
      <c r="W6" s="73">
        <v>348</v>
      </c>
      <c r="X6" s="74">
        <v>367</v>
      </c>
      <c r="Y6" s="75">
        <f t="shared" si="4"/>
        <v>715</v>
      </c>
      <c r="Z6" s="79">
        <f t="shared" ref="Z6:Z27" si="59">IF(W6=0,0,W6/$B6)</f>
        <v>0.61375661375661372</v>
      </c>
      <c r="AA6" s="80">
        <f t="shared" ref="AA6:AA27" si="60">IF(X6=0,0,X6/$C6)</f>
        <v>0.73991935483870963</v>
      </c>
      <c r="AB6" s="81">
        <f t="shared" ref="AB6:AB27" si="61">IF(Y6=0,0,Y6/$D6)</f>
        <v>0.67262464722483539</v>
      </c>
      <c r="AC6" s="73">
        <v>11</v>
      </c>
      <c r="AD6" s="74">
        <v>20</v>
      </c>
      <c r="AE6" s="75">
        <f t="shared" si="5"/>
        <v>31</v>
      </c>
      <c r="AF6" s="79">
        <f t="shared" si="6"/>
        <v>1.9400352733686066E-2</v>
      </c>
      <c r="AG6" s="80">
        <f t="shared" si="7"/>
        <v>4.0322580645161289E-2</v>
      </c>
      <c r="AH6" s="81">
        <f t="shared" si="8"/>
        <v>2.9162746942615239E-2</v>
      </c>
      <c r="AI6" s="73">
        <v>601</v>
      </c>
      <c r="AJ6" s="74">
        <v>579</v>
      </c>
      <c r="AK6" s="75">
        <f t="shared" si="9"/>
        <v>1180</v>
      </c>
      <c r="AL6" s="79">
        <f t="shared" si="10"/>
        <v>1.0599647266313934</v>
      </c>
      <c r="AM6" s="80">
        <f t="shared" si="11"/>
        <v>1.1673387096774193</v>
      </c>
      <c r="AN6" s="81">
        <f t="shared" si="12"/>
        <v>1.110065851364064</v>
      </c>
      <c r="AO6" s="73">
        <v>281</v>
      </c>
      <c r="AP6" s="74">
        <v>332</v>
      </c>
      <c r="AQ6" s="75">
        <f t="shared" si="13"/>
        <v>613</v>
      </c>
      <c r="AR6" s="79">
        <f t="shared" si="14"/>
        <v>0.49559082892416223</v>
      </c>
      <c r="AS6" s="80">
        <f t="shared" si="15"/>
        <v>0.66935483870967738</v>
      </c>
      <c r="AT6" s="81">
        <f t="shared" si="16"/>
        <v>0.57666980244590782</v>
      </c>
      <c r="AU6" s="73">
        <v>17</v>
      </c>
      <c r="AV6" s="74">
        <v>20</v>
      </c>
      <c r="AW6" s="82">
        <f t="shared" si="17"/>
        <v>37</v>
      </c>
      <c r="AX6" s="77">
        <f t="shared" ref="AX6:AX27" si="62">IF(AU6=0,0,AU6/$B6)</f>
        <v>2.9982363315696647E-2</v>
      </c>
      <c r="AY6" s="77">
        <f t="shared" ref="AY6:AY27" si="63">IF(AV6=0,0,AV6/$C6)</f>
        <v>4.0322580645161289E-2</v>
      </c>
      <c r="AZ6" s="77">
        <f t="shared" ref="AZ6:AZ27" si="64">IF(AW6=0,0,AW6/$D6)</f>
        <v>3.4807149576669805E-2</v>
      </c>
      <c r="BA6" s="74">
        <v>16</v>
      </c>
      <c r="BB6" s="74">
        <v>29</v>
      </c>
      <c r="BC6" s="82">
        <f t="shared" si="21"/>
        <v>45</v>
      </c>
      <c r="BD6" s="77">
        <f t="shared" si="22"/>
        <v>2.821869488536155E-2</v>
      </c>
      <c r="BE6" s="77">
        <f t="shared" si="23"/>
        <v>5.8467741935483868E-2</v>
      </c>
      <c r="BF6" s="78">
        <f t="shared" si="24"/>
        <v>4.2333019755409221E-2</v>
      </c>
      <c r="BG6" s="73">
        <v>166</v>
      </c>
      <c r="BH6" s="74">
        <v>147</v>
      </c>
      <c r="BI6" s="82">
        <f t="shared" si="25"/>
        <v>313</v>
      </c>
      <c r="BJ6" s="77">
        <f t="shared" si="26"/>
        <v>0.29276895943562609</v>
      </c>
      <c r="BK6" s="77">
        <f t="shared" si="27"/>
        <v>0.2963709677419355</v>
      </c>
      <c r="BL6" s="77">
        <f t="shared" si="28"/>
        <v>0.29444967074317968</v>
      </c>
      <c r="BM6" s="74">
        <v>30</v>
      </c>
      <c r="BN6" s="74">
        <v>41</v>
      </c>
      <c r="BO6" s="82">
        <f t="shared" si="29"/>
        <v>71</v>
      </c>
      <c r="BP6" s="77">
        <f t="shared" si="30"/>
        <v>5.2910052910052907E-2</v>
      </c>
      <c r="BQ6" s="77">
        <f t="shared" si="31"/>
        <v>8.2661290322580641E-2</v>
      </c>
      <c r="BR6" s="78">
        <f t="shared" si="32"/>
        <v>6.679209783631232E-2</v>
      </c>
      <c r="BS6" s="73">
        <v>168</v>
      </c>
      <c r="BT6" s="74">
        <v>92</v>
      </c>
      <c r="BU6" s="82">
        <f t="shared" si="33"/>
        <v>260</v>
      </c>
      <c r="BV6" s="77">
        <f t="shared" si="34"/>
        <v>0.29629629629629628</v>
      </c>
      <c r="BW6" s="77">
        <f t="shared" si="35"/>
        <v>0.18548387096774194</v>
      </c>
      <c r="BX6" s="77">
        <f t="shared" si="36"/>
        <v>0.24459078080903104</v>
      </c>
      <c r="BY6" s="74">
        <v>15</v>
      </c>
      <c r="BZ6" s="74">
        <v>14</v>
      </c>
      <c r="CA6" s="82">
        <f t="shared" si="37"/>
        <v>29</v>
      </c>
      <c r="CB6" s="77">
        <f t="shared" si="38"/>
        <v>2.6455026455026454E-2</v>
      </c>
      <c r="CC6" s="77">
        <f t="shared" si="39"/>
        <v>2.8225806451612902E-2</v>
      </c>
      <c r="CD6" s="78">
        <f t="shared" si="40"/>
        <v>2.7281279397930385E-2</v>
      </c>
      <c r="CE6" s="73">
        <v>152</v>
      </c>
      <c r="CF6" s="74">
        <v>110</v>
      </c>
      <c r="CG6" s="82">
        <f t="shared" si="41"/>
        <v>262</v>
      </c>
      <c r="CH6" s="77">
        <f t="shared" si="42"/>
        <v>0.26807760141093473</v>
      </c>
      <c r="CI6" s="77">
        <f t="shared" si="43"/>
        <v>0.22177419354838709</v>
      </c>
      <c r="CJ6" s="77">
        <f t="shared" si="44"/>
        <v>0.24647224835371589</v>
      </c>
      <c r="CK6" s="74">
        <v>25</v>
      </c>
      <c r="CL6" s="74">
        <v>16</v>
      </c>
      <c r="CM6" s="82">
        <f t="shared" si="45"/>
        <v>41</v>
      </c>
      <c r="CN6" s="77">
        <f t="shared" si="46"/>
        <v>4.4091710758377423E-2</v>
      </c>
      <c r="CO6" s="77">
        <f t="shared" si="47"/>
        <v>3.2258064516129031E-2</v>
      </c>
      <c r="CP6" s="77">
        <f t="shared" si="48"/>
        <v>3.8570084666039513E-2</v>
      </c>
      <c r="CQ6" s="83">
        <v>177</v>
      </c>
      <c r="CR6" s="83">
        <v>126</v>
      </c>
      <c r="CS6" s="82">
        <f t="shared" si="49"/>
        <v>303</v>
      </c>
      <c r="CT6" s="77">
        <f t="shared" si="50"/>
        <v>0.31216931216931215</v>
      </c>
      <c r="CU6" s="77">
        <f t="shared" si="51"/>
        <v>0.25403225806451613</v>
      </c>
      <c r="CV6" s="78">
        <f t="shared" si="52"/>
        <v>0.2850423330197554</v>
      </c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</row>
    <row r="7" spans="1:126" s="2" customFormat="1" ht="18.75" customHeight="1">
      <c r="A7" s="127" t="s">
        <v>25</v>
      </c>
      <c r="B7" s="73">
        <v>668</v>
      </c>
      <c r="C7" s="74">
        <v>631</v>
      </c>
      <c r="D7" s="75">
        <f t="shared" si="0"/>
        <v>1299</v>
      </c>
      <c r="E7" s="73">
        <v>313</v>
      </c>
      <c r="F7" s="74">
        <v>323</v>
      </c>
      <c r="G7" s="75">
        <f t="shared" si="1"/>
        <v>636</v>
      </c>
      <c r="H7" s="76">
        <f t="shared" si="53"/>
        <v>0.46856287425149701</v>
      </c>
      <c r="I7" s="77">
        <f t="shared" si="54"/>
        <v>0.51188589540412044</v>
      </c>
      <c r="J7" s="78">
        <f t="shared" si="55"/>
        <v>0.48960739030023093</v>
      </c>
      <c r="K7" s="73">
        <v>276</v>
      </c>
      <c r="L7" s="74">
        <v>223</v>
      </c>
      <c r="M7" s="75">
        <f t="shared" si="2"/>
        <v>499</v>
      </c>
      <c r="N7" s="76">
        <f t="shared" si="56"/>
        <v>0.88178913738019171</v>
      </c>
      <c r="O7" s="77">
        <f t="shared" si="57"/>
        <v>0.69040247678018574</v>
      </c>
      <c r="P7" s="78">
        <f t="shared" si="58"/>
        <v>0.78459119496855345</v>
      </c>
      <c r="Q7" s="73">
        <v>237</v>
      </c>
      <c r="R7" s="74">
        <v>203</v>
      </c>
      <c r="S7" s="75">
        <f t="shared" si="3"/>
        <v>440</v>
      </c>
      <c r="T7" s="79">
        <f>IF(Q7=0,0,Q7/$B7)</f>
        <v>0.35479041916167664</v>
      </c>
      <c r="U7" s="80">
        <f>IF(R7=0,0,R7/$C7)</f>
        <v>0.32171156893819336</v>
      </c>
      <c r="V7" s="81">
        <f>IF(S7=0,0,S7/$D7)</f>
        <v>0.33872209391839875</v>
      </c>
      <c r="W7" s="73">
        <v>672</v>
      </c>
      <c r="X7" s="74">
        <v>816</v>
      </c>
      <c r="Y7" s="75">
        <f t="shared" si="4"/>
        <v>1488</v>
      </c>
      <c r="Z7" s="79">
        <f t="shared" si="59"/>
        <v>1.0059880239520957</v>
      </c>
      <c r="AA7" s="80">
        <f t="shared" si="60"/>
        <v>1.2931854199683044</v>
      </c>
      <c r="AB7" s="81">
        <f t="shared" si="61"/>
        <v>1.1454965357967668</v>
      </c>
      <c r="AC7" s="73">
        <v>26</v>
      </c>
      <c r="AD7" s="74">
        <v>29</v>
      </c>
      <c r="AE7" s="75">
        <f t="shared" si="5"/>
        <v>55</v>
      </c>
      <c r="AF7" s="79">
        <f t="shared" si="6"/>
        <v>3.8922155688622756E-2</v>
      </c>
      <c r="AG7" s="80">
        <f t="shared" si="7"/>
        <v>4.5958795562599047E-2</v>
      </c>
      <c r="AH7" s="81">
        <f t="shared" si="8"/>
        <v>4.2340261739799843E-2</v>
      </c>
      <c r="AI7" s="73">
        <v>935</v>
      </c>
      <c r="AJ7" s="74">
        <v>1048</v>
      </c>
      <c r="AK7" s="75">
        <f t="shared" si="9"/>
        <v>1983</v>
      </c>
      <c r="AL7" s="79">
        <f t="shared" si="10"/>
        <v>1.3997005988023952</v>
      </c>
      <c r="AM7" s="80">
        <f t="shared" si="11"/>
        <v>1.6608557844690968</v>
      </c>
      <c r="AN7" s="81">
        <f t="shared" si="12"/>
        <v>1.5265588914549653</v>
      </c>
      <c r="AO7" s="73">
        <v>311</v>
      </c>
      <c r="AP7" s="74">
        <v>329</v>
      </c>
      <c r="AQ7" s="75">
        <f t="shared" si="13"/>
        <v>640</v>
      </c>
      <c r="AR7" s="79">
        <f t="shared" si="14"/>
        <v>0.46556886227544908</v>
      </c>
      <c r="AS7" s="80">
        <f t="shared" si="15"/>
        <v>0.52139461172741675</v>
      </c>
      <c r="AT7" s="81">
        <f t="shared" si="16"/>
        <v>0.49268668206312549</v>
      </c>
      <c r="AU7" s="73">
        <v>38</v>
      </c>
      <c r="AV7" s="74">
        <v>28</v>
      </c>
      <c r="AW7" s="82">
        <f t="shared" si="17"/>
        <v>66</v>
      </c>
      <c r="AX7" s="77">
        <f t="shared" si="62"/>
        <v>5.6886227544910177E-2</v>
      </c>
      <c r="AY7" s="77">
        <f t="shared" si="63"/>
        <v>4.4374009508716325E-2</v>
      </c>
      <c r="AZ7" s="77">
        <f t="shared" si="64"/>
        <v>5.0808314087759814E-2</v>
      </c>
      <c r="BA7" s="74">
        <v>1</v>
      </c>
      <c r="BB7" s="74">
        <v>6</v>
      </c>
      <c r="BC7" s="82">
        <f t="shared" si="21"/>
        <v>7</v>
      </c>
      <c r="BD7" s="77">
        <f t="shared" si="22"/>
        <v>1.4970059880239522E-3</v>
      </c>
      <c r="BE7" s="77">
        <f t="shared" si="23"/>
        <v>9.5087163232963554E-3</v>
      </c>
      <c r="BF7" s="78">
        <f t="shared" si="24"/>
        <v>5.3887605850654347E-3</v>
      </c>
      <c r="BG7" s="73">
        <v>121</v>
      </c>
      <c r="BH7" s="74">
        <v>123</v>
      </c>
      <c r="BI7" s="82">
        <f t="shared" si="25"/>
        <v>244</v>
      </c>
      <c r="BJ7" s="77">
        <f t="shared" si="26"/>
        <v>0.18113772455089822</v>
      </c>
      <c r="BK7" s="77">
        <f t="shared" si="27"/>
        <v>0.19492868462757529</v>
      </c>
      <c r="BL7" s="77">
        <f t="shared" si="28"/>
        <v>0.1878367975365666</v>
      </c>
      <c r="BM7" s="74">
        <v>31</v>
      </c>
      <c r="BN7" s="74">
        <v>33</v>
      </c>
      <c r="BO7" s="82">
        <f t="shared" si="29"/>
        <v>64</v>
      </c>
      <c r="BP7" s="77">
        <f t="shared" si="30"/>
        <v>4.6407185628742513E-2</v>
      </c>
      <c r="BQ7" s="77">
        <f t="shared" si="31"/>
        <v>5.2297939778129951E-2</v>
      </c>
      <c r="BR7" s="78">
        <f t="shared" si="32"/>
        <v>4.9268668206312545E-2</v>
      </c>
      <c r="BS7" s="73">
        <v>160</v>
      </c>
      <c r="BT7" s="74">
        <v>105</v>
      </c>
      <c r="BU7" s="82">
        <f t="shared" si="33"/>
        <v>265</v>
      </c>
      <c r="BV7" s="77">
        <f t="shared" si="34"/>
        <v>0.23952095808383234</v>
      </c>
      <c r="BW7" s="77">
        <f t="shared" si="35"/>
        <v>0.1664025356576862</v>
      </c>
      <c r="BX7" s="77">
        <f t="shared" si="36"/>
        <v>0.2040030792917629</v>
      </c>
      <c r="BY7" s="74">
        <v>25</v>
      </c>
      <c r="BZ7" s="74">
        <v>21</v>
      </c>
      <c r="CA7" s="82">
        <f t="shared" si="37"/>
        <v>46</v>
      </c>
      <c r="CB7" s="77">
        <f t="shared" si="38"/>
        <v>3.7425149700598799E-2</v>
      </c>
      <c r="CC7" s="77">
        <f t="shared" si="39"/>
        <v>3.328050713153724E-2</v>
      </c>
      <c r="CD7" s="78">
        <f t="shared" si="40"/>
        <v>3.5411855273287142E-2</v>
      </c>
      <c r="CE7" s="73">
        <v>160</v>
      </c>
      <c r="CF7" s="74">
        <v>103</v>
      </c>
      <c r="CG7" s="82">
        <f t="shared" si="41"/>
        <v>263</v>
      </c>
      <c r="CH7" s="77">
        <f t="shared" si="42"/>
        <v>0.23952095808383234</v>
      </c>
      <c r="CI7" s="77">
        <f t="shared" si="43"/>
        <v>0.16323296354992076</v>
      </c>
      <c r="CJ7" s="77">
        <f t="shared" si="44"/>
        <v>0.20246343341031564</v>
      </c>
      <c r="CK7" s="74">
        <v>28</v>
      </c>
      <c r="CL7" s="74">
        <v>20</v>
      </c>
      <c r="CM7" s="82">
        <f t="shared" si="45"/>
        <v>48</v>
      </c>
      <c r="CN7" s="77">
        <f t="shared" si="46"/>
        <v>4.1916167664670656E-2</v>
      </c>
      <c r="CO7" s="77">
        <f t="shared" si="47"/>
        <v>3.1695721077654518E-2</v>
      </c>
      <c r="CP7" s="77">
        <f t="shared" si="48"/>
        <v>3.695150115473441E-2</v>
      </c>
      <c r="CQ7" s="83">
        <v>188</v>
      </c>
      <c r="CR7" s="83">
        <v>123</v>
      </c>
      <c r="CS7" s="82">
        <f t="shared" si="49"/>
        <v>311</v>
      </c>
      <c r="CT7" s="77">
        <f t="shared" si="50"/>
        <v>0.28143712574850299</v>
      </c>
      <c r="CU7" s="77">
        <f t="shared" si="51"/>
        <v>0.19492868462757529</v>
      </c>
      <c r="CV7" s="78">
        <f t="shared" si="52"/>
        <v>0.23941493456505003</v>
      </c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</row>
    <row r="8" spans="1:126" s="2" customFormat="1" ht="18.75" customHeight="1">
      <c r="A8" s="127" t="s">
        <v>26</v>
      </c>
      <c r="B8" s="73">
        <v>350</v>
      </c>
      <c r="C8" s="74">
        <v>286</v>
      </c>
      <c r="D8" s="75">
        <f t="shared" si="0"/>
        <v>636</v>
      </c>
      <c r="E8" s="73">
        <v>153</v>
      </c>
      <c r="F8" s="74">
        <v>116</v>
      </c>
      <c r="G8" s="75">
        <f t="shared" si="1"/>
        <v>269</v>
      </c>
      <c r="H8" s="76">
        <f t="shared" si="53"/>
        <v>0.43714285714285717</v>
      </c>
      <c r="I8" s="77">
        <f t="shared" si="54"/>
        <v>0.40559440559440557</v>
      </c>
      <c r="J8" s="78">
        <f t="shared" si="55"/>
        <v>0.42295597484276731</v>
      </c>
      <c r="K8" s="73">
        <v>90</v>
      </c>
      <c r="L8" s="74">
        <v>70</v>
      </c>
      <c r="M8" s="75">
        <f t="shared" si="2"/>
        <v>160</v>
      </c>
      <c r="N8" s="76">
        <f t="shared" si="56"/>
        <v>0.58823529411764708</v>
      </c>
      <c r="O8" s="77">
        <f t="shared" si="57"/>
        <v>0.60344827586206895</v>
      </c>
      <c r="P8" s="78">
        <f t="shared" si="58"/>
        <v>0.59479553903345728</v>
      </c>
      <c r="Q8" s="73">
        <v>127</v>
      </c>
      <c r="R8" s="74">
        <v>173</v>
      </c>
      <c r="S8" s="75">
        <f t="shared" si="3"/>
        <v>300</v>
      </c>
      <c r="T8" s="79">
        <f>IF(Q8=0,0,Q8/$B8)</f>
        <v>0.36285714285714288</v>
      </c>
      <c r="U8" s="80">
        <f>IF(R8=0,0,R8/$C8)</f>
        <v>0.6048951048951049</v>
      </c>
      <c r="V8" s="81">
        <f>IF(S8=0,0,S8/$D8)</f>
        <v>0.47169811320754718</v>
      </c>
      <c r="W8" s="73">
        <v>294</v>
      </c>
      <c r="X8" s="74">
        <v>208</v>
      </c>
      <c r="Y8" s="75">
        <f t="shared" si="4"/>
        <v>502</v>
      </c>
      <c r="Z8" s="79">
        <f t="shared" si="59"/>
        <v>0.84</v>
      </c>
      <c r="AA8" s="80">
        <f t="shared" si="60"/>
        <v>0.72727272727272729</v>
      </c>
      <c r="AB8" s="81">
        <f t="shared" si="61"/>
        <v>0.78930817610062898</v>
      </c>
      <c r="AC8" s="73">
        <v>7</v>
      </c>
      <c r="AD8" s="74">
        <v>6</v>
      </c>
      <c r="AE8" s="75">
        <f t="shared" si="5"/>
        <v>13</v>
      </c>
      <c r="AF8" s="79">
        <f t="shared" si="6"/>
        <v>0.02</v>
      </c>
      <c r="AG8" s="80">
        <f t="shared" si="7"/>
        <v>2.097902097902098E-2</v>
      </c>
      <c r="AH8" s="81">
        <f t="shared" si="8"/>
        <v>2.0440251572327043E-2</v>
      </c>
      <c r="AI8" s="73">
        <v>428</v>
      </c>
      <c r="AJ8" s="74">
        <v>387</v>
      </c>
      <c r="AK8" s="75">
        <f t="shared" si="9"/>
        <v>815</v>
      </c>
      <c r="AL8" s="79">
        <f t="shared" si="10"/>
        <v>1.2228571428571429</v>
      </c>
      <c r="AM8" s="80">
        <f t="shared" si="11"/>
        <v>1.3531468531468531</v>
      </c>
      <c r="AN8" s="81">
        <f t="shared" si="12"/>
        <v>1.2814465408805031</v>
      </c>
      <c r="AO8" s="73">
        <v>181</v>
      </c>
      <c r="AP8" s="74">
        <v>135</v>
      </c>
      <c r="AQ8" s="75">
        <f t="shared" si="13"/>
        <v>316</v>
      </c>
      <c r="AR8" s="79">
        <f t="shared" si="14"/>
        <v>0.51714285714285713</v>
      </c>
      <c r="AS8" s="80">
        <f t="shared" si="15"/>
        <v>0.47202797202797203</v>
      </c>
      <c r="AT8" s="81">
        <f t="shared" si="16"/>
        <v>0.49685534591194969</v>
      </c>
      <c r="AU8" s="73">
        <v>2</v>
      </c>
      <c r="AV8" s="74">
        <v>4</v>
      </c>
      <c r="AW8" s="82">
        <f t="shared" si="17"/>
        <v>6</v>
      </c>
      <c r="AX8" s="77">
        <f t="shared" si="62"/>
        <v>5.7142857142857143E-3</v>
      </c>
      <c r="AY8" s="77">
        <f t="shared" si="63"/>
        <v>1.3986013986013986E-2</v>
      </c>
      <c r="AZ8" s="77">
        <f t="shared" si="64"/>
        <v>9.433962264150943E-3</v>
      </c>
      <c r="BA8" s="74">
        <v>0</v>
      </c>
      <c r="BB8" s="74">
        <v>1</v>
      </c>
      <c r="BC8" s="82">
        <f t="shared" si="21"/>
        <v>1</v>
      </c>
      <c r="BD8" s="77">
        <f t="shared" si="22"/>
        <v>0</v>
      </c>
      <c r="BE8" s="77">
        <f t="shared" si="23"/>
        <v>3.4965034965034965E-3</v>
      </c>
      <c r="BF8" s="78">
        <f t="shared" si="24"/>
        <v>1.5723270440251573E-3</v>
      </c>
      <c r="BG8" s="73">
        <v>45</v>
      </c>
      <c r="BH8" s="74">
        <v>43</v>
      </c>
      <c r="BI8" s="82">
        <f t="shared" si="25"/>
        <v>88</v>
      </c>
      <c r="BJ8" s="77">
        <f t="shared" si="26"/>
        <v>0.12857142857142856</v>
      </c>
      <c r="BK8" s="77">
        <f t="shared" si="27"/>
        <v>0.15034965034965034</v>
      </c>
      <c r="BL8" s="77">
        <f t="shared" si="28"/>
        <v>0.13836477987421383</v>
      </c>
      <c r="BM8" s="74">
        <v>11</v>
      </c>
      <c r="BN8" s="74">
        <v>11</v>
      </c>
      <c r="BO8" s="82">
        <f t="shared" si="29"/>
        <v>22</v>
      </c>
      <c r="BP8" s="77">
        <f t="shared" si="30"/>
        <v>3.1428571428571431E-2</v>
      </c>
      <c r="BQ8" s="77">
        <f t="shared" si="31"/>
        <v>3.8461538461538464E-2</v>
      </c>
      <c r="BR8" s="78">
        <f t="shared" si="32"/>
        <v>3.4591194968553458E-2</v>
      </c>
      <c r="BS8" s="73">
        <v>96</v>
      </c>
      <c r="BT8" s="74">
        <v>47</v>
      </c>
      <c r="BU8" s="82">
        <f t="shared" si="33"/>
        <v>143</v>
      </c>
      <c r="BV8" s="77">
        <f t="shared" si="34"/>
        <v>0.2742857142857143</v>
      </c>
      <c r="BW8" s="77">
        <f t="shared" si="35"/>
        <v>0.16433566433566432</v>
      </c>
      <c r="BX8" s="77">
        <f t="shared" si="36"/>
        <v>0.22484276729559749</v>
      </c>
      <c r="BY8" s="74">
        <v>19</v>
      </c>
      <c r="BZ8" s="74">
        <v>8</v>
      </c>
      <c r="CA8" s="82">
        <f t="shared" si="37"/>
        <v>27</v>
      </c>
      <c r="CB8" s="77">
        <f t="shared" si="38"/>
        <v>5.4285714285714284E-2</v>
      </c>
      <c r="CC8" s="77">
        <f t="shared" si="39"/>
        <v>2.7972027972027972E-2</v>
      </c>
      <c r="CD8" s="78">
        <f t="shared" si="40"/>
        <v>4.2452830188679243E-2</v>
      </c>
      <c r="CE8" s="73">
        <v>96</v>
      </c>
      <c r="CF8" s="74">
        <v>51</v>
      </c>
      <c r="CG8" s="82">
        <f t="shared" si="41"/>
        <v>147</v>
      </c>
      <c r="CH8" s="77">
        <f t="shared" si="42"/>
        <v>0.2742857142857143</v>
      </c>
      <c r="CI8" s="77">
        <f t="shared" si="43"/>
        <v>0.17832167832167833</v>
      </c>
      <c r="CJ8" s="77">
        <f t="shared" si="44"/>
        <v>0.23113207547169812</v>
      </c>
      <c r="CK8" s="74">
        <v>8</v>
      </c>
      <c r="CL8" s="74">
        <v>4</v>
      </c>
      <c r="CM8" s="82">
        <f t="shared" si="45"/>
        <v>12</v>
      </c>
      <c r="CN8" s="77">
        <f t="shared" si="46"/>
        <v>2.2857142857142857E-2</v>
      </c>
      <c r="CO8" s="77">
        <f t="shared" si="47"/>
        <v>1.3986013986013986E-2</v>
      </c>
      <c r="CP8" s="77">
        <f t="shared" si="48"/>
        <v>1.8867924528301886E-2</v>
      </c>
      <c r="CQ8" s="83">
        <v>104</v>
      </c>
      <c r="CR8" s="83">
        <v>55</v>
      </c>
      <c r="CS8" s="82">
        <f t="shared" si="49"/>
        <v>159</v>
      </c>
      <c r="CT8" s="77">
        <f t="shared" si="50"/>
        <v>0.29714285714285715</v>
      </c>
      <c r="CU8" s="77">
        <f t="shared" si="51"/>
        <v>0.19230769230769232</v>
      </c>
      <c r="CV8" s="78">
        <f t="shared" si="52"/>
        <v>0.25</v>
      </c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</row>
    <row r="9" spans="1:126" s="2" customFormat="1" ht="18.75" customHeight="1">
      <c r="A9" s="127" t="s">
        <v>27</v>
      </c>
      <c r="B9" s="73">
        <v>526</v>
      </c>
      <c r="C9" s="74">
        <v>552</v>
      </c>
      <c r="D9" s="75">
        <f t="shared" si="0"/>
        <v>1078</v>
      </c>
      <c r="E9" s="73">
        <v>176</v>
      </c>
      <c r="F9" s="74">
        <v>208</v>
      </c>
      <c r="G9" s="75">
        <f t="shared" si="1"/>
        <v>384</v>
      </c>
      <c r="H9" s="76">
        <f t="shared" si="53"/>
        <v>0.33460076045627374</v>
      </c>
      <c r="I9" s="77">
        <f t="shared" si="54"/>
        <v>0.37681159420289856</v>
      </c>
      <c r="J9" s="78">
        <f t="shared" si="55"/>
        <v>0.35621521335807049</v>
      </c>
      <c r="K9" s="73">
        <v>120</v>
      </c>
      <c r="L9" s="74">
        <v>145</v>
      </c>
      <c r="M9" s="75">
        <f t="shared" si="2"/>
        <v>265</v>
      </c>
      <c r="N9" s="76">
        <f t="shared" si="56"/>
        <v>0.68181818181818177</v>
      </c>
      <c r="O9" s="77">
        <f t="shared" si="57"/>
        <v>0.69711538461538458</v>
      </c>
      <c r="P9" s="78">
        <f t="shared" si="58"/>
        <v>0.69010416666666663</v>
      </c>
      <c r="Q9" s="73">
        <v>110</v>
      </c>
      <c r="R9" s="74">
        <v>138</v>
      </c>
      <c r="S9" s="75">
        <f t="shared" si="3"/>
        <v>248</v>
      </c>
      <c r="T9" s="79">
        <f>IF(Q9=0,0,Q9/$B9)</f>
        <v>0.20912547528517111</v>
      </c>
      <c r="U9" s="80">
        <f>IF(R9=0,0,R9/$C9)</f>
        <v>0.25</v>
      </c>
      <c r="V9" s="81">
        <f>IF(S9=0,0,S9/$D9)</f>
        <v>0.23005565862708721</v>
      </c>
      <c r="W9" s="73">
        <v>375</v>
      </c>
      <c r="X9" s="74">
        <v>481</v>
      </c>
      <c r="Y9" s="75">
        <f t="shared" si="4"/>
        <v>856</v>
      </c>
      <c r="Z9" s="79">
        <f t="shared" si="59"/>
        <v>0.71292775665399244</v>
      </c>
      <c r="AA9" s="80">
        <f t="shared" si="60"/>
        <v>0.87137681159420288</v>
      </c>
      <c r="AB9" s="81">
        <f t="shared" si="61"/>
        <v>0.79406307977736545</v>
      </c>
      <c r="AC9" s="73">
        <v>1</v>
      </c>
      <c r="AD9" s="74">
        <v>2</v>
      </c>
      <c r="AE9" s="75">
        <f t="shared" si="5"/>
        <v>3</v>
      </c>
      <c r="AF9" s="79">
        <f t="shared" si="6"/>
        <v>1.9011406844106464E-3</v>
      </c>
      <c r="AG9" s="80">
        <f t="shared" si="7"/>
        <v>3.6231884057971015E-3</v>
      </c>
      <c r="AH9" s="81">
        <f t="shared" si="8"/>
        <v>2.7829313543599257E-3</v>
      </c>
      <c r="AI9" s="73">
        <v>486</v>
      </c>
      <c r="AJ9" s="74">
        <v>621</v>
      </c>
      <c r="AK9" s="75">
        <f t="shared" si="9"/>
        <v>1107</v>
      </c>
      <c r="AL9" s="79">
        <f t="shared" si="10"/>
        <v>0.92395437262357416</v>
      </c>
      <c r="AM9" s="80">
        <f t="shared" si="11"/>
        <v>1.125</v>
      </c>
      <c r="AN9" s="81">
        <f t="shared" si="12"/>
        <v>1.0269016697588127</v>
      </c>
      <c r="AO9" s="73">
        <v>267</v>
      </c>
      <c r="AP9" s="74">
        <v>309</v>
      </c>
      <c r="AQ9" s="75">
        <f t="shared" si="13"/>
        <v>576</v>
      </c>
      <c r="AR9" s="79">
        <f t="shared" si="14"/>
        <v>0.50760456273764254</v>
      </c>
      <c r="AS9" s="80">
        <f t="shared" si="15"/>
        <v>0.55978260869565222</v>
      </c>
      <c r="AT9" s="81">
        <f t="shared" si="16"/>
        <v>0.53432282003710574</v>
      </c>
      <c r="AU9" s="73">
        <v>1</v>
      </c>
      <c r="AV9" s="74">
        <v>1</v>
      </c>
      <c r="AW9" s="82">
        <f t="shared" si="17"/>
        <v>2</v>
      </c>
      <c r="AX9" s="77">
        <f t="shared" si="62"/>
        <v>1.9011406844106464E-3</v>
      </c>
      <c r="AY9" s="77">
        <f t="shared" si="63"/>
        <v>1.8115942028985507E-3</v>
      </c>
      <c r="AZ9" s="77">
        <f t="shared" si="64"/>
        <v>1.8552875695732839E-3</v>
      </c>
      <c r="BA9" s="74">
        <v>0</v>
      </c>
      <c r="BB9" s="74">
        <v>0</v>
      </c>
      <c r="BC9" s="82">
        <f t="shared" si="21"/>
        <v>0</v>
      </c>
      <c r="BD9" s="77">
        <f t="shared" si="22"/>
        <v>0</v>
      </c>
      <c r="BE9" s="77">
        <f t="shared" si="23"/>
        <v>0</v>
      </c>
      <c r="BF9" s="78">
        <f t="shared" si="24"/>
        <v>0</v>
      </c>
      <c r="BG9" s="73">
        <v>52</v>
      </c>
      <c r="BH9" s="74">
        <v>83</v>
      </c>
      <c r="BI9" s="82">
        <f t="shared" si="25"/>
        <v>135</v>
      </c>
      <c r="BJ9" s="77">
        <f t="shared" si="26"/>
        <v>9.8859315589353611E-2</v>
      </c>
      <c r="BK9" s="77">
        <f t="shared" si="27"/>
        <v>0.15036231884057971</v>
      </c>
      <c r="BL9" s="77">
        <f t="shared" si="28"/>
        <v>0.12523191094619665</v>
      </c>
      <c r="BM9" s="74">
        <v>18</v>
      </c>
      <c r="BN9" s="74">
        <v>11</v>
      </c>
      <c r="BO9" s="82">
        <f t="shared" si="29"/>
        <v>29</v>
      </c>
      <c r="BP9" s="77">
        <f t="shared" si="30"/>
        <v>3.4220532319391636E-2</v>
      </c>
      <c r="BQ9" s="77">
        <f t="shared" si="31"/>
        <v>1.9927536231884056E-2</v>
      </c>
      <c r="BR9" s="78">
        <f t="shared" si="32"/>
        <v>2.6901669758812616E-2</v>
      </c>
      <c r="BS9" s="73">
        <v>74</v>
      </c>
      <c r="BT9" s="74">
        <v>50</v>
      </c>
      <c r="BU9" s="82">
        <f t="shared" si="33"/>
        <v>124</v>
      </c>
      <c r="BV9" s="77">
        <f t="shared" si="34"/>
        <v>0.14068441064638784</v>
      </c>
      <c r="BW9" s="77">
        <f t="shared" si="35"/>
        <v>9.0579710144927536E-2</v>
      </c>
      <c r="BX9" s="77">
        <f t="shared" si="36"/>
        <v>0.11502782931354361</v>
      </c>
      <c r="BY9" s="74">
        <v>23</v>
      </c>
      <c r="BZ9" s="74">
        <v>21</v>
      </c>
      <c r="CA9" s="82">
        <f t="shared" si="37"/>
        <v>44</v>
      </c>
      <c r="CB9" s="77">
        <f t="shared" si="38"/>
        <v>4.3726235741444866E-2</v>
      </c>
      <c r="CC9" s="77">
        <f t="shared" si="39"/>
        <v>3.8043478260869568E-2</v>
      </c>
      <c r="CD9" s="78">
        <f t="shared" si="40"/>
        <v>4.0816326530612242E-2</v>
      </c>
      <c r="CE9" s="73">
        <v>67</v>
      </c>
      <c r="CF9" s="74">
        <v>43</v>
      </c>
      <c r="CG9" s="82">
        <f t="shared" si="41"/>
        <v>110</v>
      </c>
      <c r="CH9" s="77">
        <f t="shared" si="42"/>
        <v>0.12737642585551331</v>
      </c>
      <c r="CI9" s="77">
        <f t="shared" si="43"/>
        <v>7.789855072463768E-2</v>
      </c>
      <c r="CJ9" s="77">
        <f t="shared" si="44"/>
        <v>0.10204081632653061</v>
      </c>
      <c r="CK9" s="74">
        <v>15</v>
      </c>
      <c r="CL9" s="74">
        <v>14</v>
      </c>
      <c r="CM9" s="82">
        <f t="shared" si="45"/>
        <v>29</v>
      </c>
      <c r="CN9" s="77">
        <f t="shared" si="46"/>
        <v>2.8517110266159697E-2</v>
      </c>
      <c r="CO9" s="77">
        <f t="shared" si="47"/>
        <v>2.5362318840579712E-2</v>
      </c>
      <c r="CP9" s="77">
        <f t="shared" si="48"/>
        <v>2.6901669758812616E-2</v>
      </c>
      <c r="CQ9" s="83">
        <v>82</v>
      </c>
      <c r="CR9" s="83">
        <v>57</v>
      </c>
      <c r="CS9" s="82">
        <f t="shared" si="49"/>
        <v>139</v>
      </c>
      <c r="CT9" s="77">
        <f t="shared" si="50"/>
        <v>0.155893536121673</v>
      </c>
      <c r="CU9" s="77">
        <f t="shared" si="51"/>
        <v>0.10326086956521739</v>
      </c>
      <c r="CV9" s="78">
        <f t="shared" si="52"/>
        <v>0.12894248608534323</v>
      </c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</row>
    <row r="10" spans="1:126" s="2" customFormat="1" ht="18.75" customHeight="1">
      <c r="A10" s="127" t="s">
        <v>28</v>
      </c>
      <c r="B10" s="73">
        <v>427</v>
      </c>
      <c r="C10" s="74">
        <v>459</v>
      </c>
      <c r="D10" s="75">
        <f t="shared" si="0"/>
        <v>886</v>
      </c>
      <c r="E10" s="73">
        <v>106</v>
      </c>
      <c r="F10" s="74">
        <v>95</v>
      </c>
      <c r="G10" s="75">
        <f t="shared" si="1"/>
        <v>201</v>
      </c>
      <c r="H10" s="76">
        <f t="shared" si="53"/>
        <v>0.24824355971896955</v>
      </c>
      <c r="I10" s="77">
        <f t="shared" si="54"/>
        <v>0.20697167755991286</v>
      </c>
      <c r="J10" s="78">
        <f t="shared" si="55"/>
        <v>0.22686230248306999</v>
      </c>
      <c r="K10" s="73">
        <v>57</v>
      </c>
      <c r="L10" s="74">
        <v>54</v>
      </c>
      <c r="M10" s="75">
        <f t="shared" si="2"/>
        <v>111</v>
      </c>
      <c r="N10" s="76">
        <f t="shared" si="56"/>
        <v>0.53773584905660377</v>
      </c>
      <c r="O10" s="77">
        <f t="shared" si="57"/>
        <v>0.56842105263157894</v>
      </c>
      <c r="P10" s="78">
        <f t="shared" si="58"/>
        <v>0.55223880597014929</v>
      </c>
      <c r="Q10" s="73">
        <v>131</v>
      </c>
      <c r="R10" s="74">
        <v>90</v>
      </c>
      <c r="S10" s="75">
        <f t="shared" si="3"/>
        <v>221</v>
      </c>
      <c r="T10" s="79">
        <f t="shared" ref="T10:T27" si="65">IF(Q10=0,0,Q10/$B10)</f>
        <v>0.30679156908665106</v>
      </c>
      <c r="U10" s="80">
        <f t="shared" ref="U10:U27" si="66">IF(R10=0,0,R10/$C10)</f>
        <v>0.19607843137254902</v>
      </c>
      <c r="V10" s="81">
        <f t="shared" ref="V10:V27" si="67">IF(S10=0,0,S10/$D10)</f>
        <v>0.24943566591422123</v>
      </c>
      <c r="W10" s="73">
        <v>186</v>
      </c>
      <c r="X10" s="74">
        <v>244</v>
      </c>
      <c r="Y10" s="75">
        <f t="shared" si="4"/>
        <v>430</v>
      </c>
      <c r="Z10" s="79">
        <f t="shared" si="59"/>
        <v>0.43559718969555034</v>
      </c>
      <c r="AA10" s="80">
        <f t="shared" si="60"/>
        <v>0.53159041394335516</v>
      </c>
      <c r="AB10" s="81">
        <f t="shared" si="61"/>
        <v>0.48532731376975169</v>
      </c>
      <c r="AC10" s="73">
        <v>4</v>
      </c>
      <c r="AD10" s="74">
        <v>0</v>
      </c>
      <c r="AE10" s="75">
        <f t="shared" si="5"/>
        <v>4</v>
      </c>
      <c r="AF10" s="79">
        <f t="shared" si="6"/>
        <v>9.3676814988290398E-3</v>
      </c>
      <c r="AG10" s="80">
        <f t="shared" si="7"/>
        <v>0</v>
      </c>
      <c r="AH10" s="81">
        <f t="shared" si="8"/>
        <v>4.5146726862302479E-3</v>
      </c>
      <c r="AI10" s="73">
        <v>321</v>
      </c>
      <c r="AJ10" s="74">
        <v>292</v>
      </c>
      <c r="AK10" s="75">
        <f t="shared" si="9"/>
        <v>613</v>
      </c>
      <c r="AL10" s="79">
        <f t="shared" si="10"/>
        <v>0.75175644028103039</v>
      </c>
      <c r="AM10" s="80">
        <f t="shared" si="11"/>
        <v>0.63616557734204793</v>
      </c>
      <c r="AN10" s="81">
        <f t="shared" si="12"/>
        <v>0.69187358916478559</v>
      </c>
      <c r="AO10" s="73">
        <v>263</v>
      </c>
      <c r="AP10" s="74">
        <v>207</v>
      </c>
      <c r="AQ10" s="75">
        <f t="shared" si="13"/>
        <v>470</v>
      </c>
      <c r="AR10" s="79">
        <f t="shared" si="14"/>
        <v>0.61592505854800939</v>
      </c>
      <c r="AS10" s="80">
        <f t="shared" si="15"/>
        <v>0.45098039215686275</v>
      </c>
      <c r="AT10" s="81">
        <f t="shared" si="16"/>
        <v>0.53047404063205417</v>
      </c>
      <c r="AU10" s="73">
        <v>8</v>
      </c>
      <c r="AV10" s="74">
        <v>9</v>
      </c>
      <c r="AW10" s="82">
        <f t="shared" si="17"/>
        <v>17</v>
      </c>
      <c r="AX10" s="77">
        <f t="shared" si="62"/>
        <v>1.873536299765808E-2</v>
      </c>
      <c r="AY10" s="77">
        <f t="shared" si="63"/>
        <v>1.9607843137254902E-2</v>
      </c>
      <c r="AZ10" s="77">
        <f t="shared" si="64"/>
        <v>1.9187358916478554E-2</v>
      </c>
      <c r="BA10" s="74">
        <v>2</v>
      </c>
      <c r="BB10" s="74">
        <v>2</v>
      </c>
      <c r="BC10" s="82">
        <f t="shared" si="21"/>
        <v>4</v>
      </c>
      <c r="BD10" s="77">
        <f t="shared" si="22"/>
        <v>4.6838407494145199E-3</v>
      </c>
      <c r="BE10" s="77">
        <f t="shared" si="23"/>
        <v>4.3572984749455342E-3</v>
      </c>
      <c r="BF10" s="78">
        <f t="shared" si="24"/>
        <v>4.5146726862302479E-3</v>
      </c>
      <c r="BG10" s="73">
        <v>108</v>
      </c>
      <c r="BH10" s="74">
        <v>149</v>
      </c>
      <c r="BI10" s="82">
        <f t="shared" si="25"/>
        <v>257</v>
      </c>
      <c r="BJ10" s="77">
        <f t="shared" si="26"/>
        <v>0.25292740046838408</v>
      </c>
      <c r="BK10" s="77">
        <f t="shared" si="27"/>
        <v>0.32461873638344224</v>
      </c>
      <c r="BL10" s="77">
        <f t="shared" si="28"/>
        <v>0.29006772009029347</v>
      </c>
      <c r="BM10" s="74">
        <v>41</v>
      </c>
      <c r="BN10" s="74">
        <v>44</v>
      </c>
      <c r="BO10" s="82">
        <f t="shared" si="29"/>
        <v>85</v>
      </c>
      <c r="BP10" s="77">
        <f t="shared" si="30"/>
        <v>9.6018735362997654E-2</v>
      </c>
      <c r="BQ10" s="77">
        <f t="shared" si="31"/>
        <v>9.586056644880174E-2</v>
      </c>
      <c r="BR10" s="78">
        <f t="shared" si="32"/>
        <v>9.5936794582392779E-2</v>
      </c>
      <c r="BS10" s="73">
        <v>137</v>
      </c>
      <c r="BT10" s="74">
        <v>110</v>
      </c>
      <c r="BU10" s="82">
        <f t="shared" si="33"/>
        <v>247</v>
      </c>
      <c r="BV10" s="77">
        <f t="shared" si="34"/>
        <v>0.32084309133489464</v>
      </c>
      <c r="BW10" s="77">
        <f t="shared" si="35"/>
        <v>0.23965141612200436</v>
      </c>
      <c r="BX10" s="77">
        <f t="shared" si="36"/>
        <v>0.27878103837471785</v>
      </c>
      <c r="BY10" s="74">
        <v>41</v>
      </c>
      <c r="BZ10" s="74">
        <v>27</v>
      </c>
      <c r="CA10" s="82">
        <f t="shared" si="37"/>
        <v>68</v>
      </c>
      <c r="CB10" s="77">
        <f t="shared" si="38"/>
        <v>9.6018735362997654E-2</v>
      </c>
      <c r="CC10" s="77">
        <f t="shared" si="39"/>
        <v>5.8823529411764705E-2</v>
      </c>
      <c r="CD10" s="78">
        <f t="shared" si="40"/>
        <v>7.6749435665914217E-2</v>
      </c>
      <c r="CE10" s="73">
        <v>59</v>
      </c>
      <c r="CF10" s="74">
        <v>59</v>
      </c>
      <c r="CG10" s="82">
        <f t="shared" si="41"/>
        <v>118</v>
      </c>
      <c r="CH10" s="77">
        <f t="shared" si="42"/>
        <v>0.13817330210772832</v>
      </c>
      <c r="CI10" s="77">
        <f t="shared" si="43"/>
        <v>0.12854030501089325</v>
      </c>
      <c r="CJ10" s="77">
        <f t="shared" si="44"/>
        <v>0.13318284424379231</v>
      </c>
      <c r="CK10" s="74">
        <v>34</v>
      </c>
      <c r="CL10" s="74">
        <v>11</v>
      </c>
      <c r="CM10" s="82">
        <f t="shared" si="45"/>
        <v>45</v>
      </c>
      <c r="CN10" s="77">
        <f t="shared" si="46"/>
        <v>7.9625292740046844E-2</v>
      </c>
      <c r="CO10" s="77">
        <f t="shared" si="47"/>
        <v>2.3965141612200435E-2</v>
      </c>
      <c r="CP10" s="77">
        <f t="shared" si="48"/>
        <v>5.0790067720090294E-2</v>
      </c>
      <c r="CQ10" s="83">
        <v>93</v>
      </c>
      <c r="CR10" s="83">
        <v>70</v>
      </c>
      <c r="CS10" s="82">
        <f t="shared" si="49"/>
        <v>163</v>
      </c>
      <c r="CT10" s="77">
        <f t="shared" si="50"/>
        <v>0.21779859484777517</v>
      </c>
      <c r="CU10" s="77">
        <f t="shared" si="51"/>
        <v>0.15250544662309368</v>
      </c>
      <c r="CV10" s="78">
        <f t="shared" si="52"/>
        <v>0.18397291196388263</v>
      </c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</row>
    <row r="11" spans="1:126" s="2" customFormat="1" ht="18.75" customHeight="1">
      <c r="A11" s="127" t="s">
        <v>36</v>
      </c>
      <c r="B11" s="73">
        <v>355</v>
      </c>
      <c r="C11" s="74">
        <v>335</v>
      </c>
      <c r="D11" s="75">
        <f t="shared" si="0"/>
        <v>690</v>
      </c>
      <c r="E11" s="73">
        <v>140</v>
      </c>
      <c r="F11" s="74">
        <v>138</v>
      </c>
      <c r="G11" s="75">
        <f t="shared" si="1"/>
        <v>278</v>
      </c>
      <c r="H11" s="76">
        <f t="shared" si="53"/>
        <v>0.39436619718309857</v>
      </c>
      <c r="I11" s="77">
        <f t="shared" si="54"/>
        <v>0.41194029850746267</v>
      </c>
      <c r="J11" s="78">
        <f t="shared" si="55"/>
        <v>0.40289855072463771</v>
      </c>
      <c r="K11" s="73">
        <v>84</v>
      </c>
      <c r="L11" s="74">
        <v>74</v>
      </c>
      <c r="M11" s="75">
        <f t="shared" si="2"/>
        <v>158</v>
      </c>
      <c r="N11" s="76">
        <f t="shared" si="56"/>
        <v>0.6</v>
      </c>
      <c r="O11" s="77">
        <f t="shared" si="57"/>
        <v>0.53623188405797106</v>
      </c>
      <c r="P11" s="78">
        <f t="shared" si="58"/>
        <v>0.56834532374100721</v>
      </c>
      <c r="Q11" s="73">
        <v>153</v>
      </c>
      <c r="R11" s="74">
        <v>180</v>
      </c>
      <c r="S11" s="75">
        <f t="shared" si="3"/>
        <v>333</v>
      </c>
      <c r="T11" s="79">
        <f t="shared" si="65"/>
        <v>0.43098591549295773</v>
      </c>
      <c r="U11" s="80">
        <f t="shared" si="66"/>
        <v>0.53731343283582089</v>
      </c>
      <c r="V11" s="81">
        <f t="shared" si="67"/>
        <v>0.4826086956521739</v>
      </c>
      <c r="W11" s="73">
        <v>298</v>
      </c>
      <c r="X11" s="74">
        <v>339</v>
      </c>
      <c r="Y11" s="75">
        <f t="shared" si="4"/>
        <v>637</v>
      </c>
      <c r="Z11" s="79">
        <f t="shared" si="59"/>
        <v>0.83943661971830985</v>
      </c>
      <c r="AA11" s="80">
        <f t="shared" si="60"/>
        <v>1.0119402985074626</v>
      </c>
      <c r="AB11" s="81">
        <f t="shared" si="61"/>
        <v>0.92318840579710149</v>
      </c>
      <c r="AC11" s="73">
        <v>3</v>
      </c>
      <c r="AD11" s="74">
        <v>9</v>
      </c>
      <c r="AE11" s="75">
        <f t="shared" si="5"/>
        <v>12</v>
      </c>
      <c r="AF11" s="79">
        <f t="shared" si="6"/>
        <v>8.4507042253521118E-3</v>
      </c>
      <c r="AG11" s="80">
        <f t="shared" si="7"/>
        <v>2.6865671641791045E-2</v>
      </c>
      <c r="AH11" s="81">
        <f t="shared" si="8"/>
        <v>1.7391304347826087E-2</v>
      </c>
      <c r="AI11" s="73">
        <v>454</v>
      </c>
      <c r="AJ11" s="74">
        <v>528</v>
      </c>
      <c r="AK11" s="75">
        <f t="shared" si="9"/>
        <v>982</v>
      </c>
      <c r="AL11" s="79">
        <f t="shared" si="10"/>
        <v>1.2788732394366198</v>
      </c>
      <c r="AM11" s="80">
        <f t="shared" si="11"/>
        <v>1.5761194029850747</v>
      </c>
      <c r="AN11" s="81">
        <f t="shared" si="12"/>
        <v>1.4231884057971014</v>
      </c>
      <c r="AO11" s="73">
        <v>85</v>
      </c>
      <c r="AP11" s="74">
        <v>114</v>
      </c>
      <c r="AQ11" s="75">
        <f t="shared" si="13"/>
        <v>199</v>
      </c>
      <c r="AR11" s="79">
        <f t="shared" si="14"/>
        <v>0.23943661971830985</v>
      </c>
      <c r="AS11" s="80">
        <f t="shared" si="15"/>
        <v>0.34029850746268658</v>
      </c>
      <c r="AT11" s="81">
        <f t="shared" si="16"/>
        <v>0.28840579710144926</v>
      </c>
      <c r="AU11" s="73">
        <v>0</v>
      </c>
      <c r="AV11" s="74">
        <v>0</v>
      </c>
      <c r="AW11" s="82">
        <f t="shared" si="17"/>
        <v>0</v>
      </c>
      <c r="AX11" s="77">
        <f t="shared" si="62"/>
        <v>0</v>
      </c>
      <c r="AY11" s="77">
        <f t="shared" si="63"/>
        <v>0</v>
      </c>
      <c r="AZ11" s="77">
        <f t="shared" si="64"/>
        <v>0</v>
      </c>
      <c r="BA11" s="74">
        <v>0</v>
      </c>
      <c r="BB11" s="74">
        <v>0</v>
      </c>
      <c r="BC11" s="82">
        <f t="shared" si="21"/>
        <v>0</v>
      </c>
      <c r="BD11" s="77">
        <f t="shared" si="22"/>
        <v>0</v>
      </c>
      <c r="BE11" s="77">
        <f t="shared" si="23"/>
        <v>0</v>
      </c>
      <c r="BF11" s="78">
        <f t="shared" si="24"/>
        <v>0</v>
      </c>
      <c r="BG11" s="73">
        <v>19</v>
      </c>
      <c r="BH11" s="74">
        <v>18</v>
      </c>
      <c r="BI11" s="82">
        <f t="shared" si="25"/>
        <v>37</v>
      </c>
      <c r="BJ11" s="77">
        <f t="shared" si="26"/>
        <v>5.3521126760563378E-2</v>
      </c>
      <c r="BK11" s="77">
        <f t="shared" si="27"/>
        <v>5.3731343283582089E-2</v>
      </c>
      <c r="BL11" s="77">
        <f t="shared" si="28"/>
        <v>5.3623188405797099E-2</v>
      </c>
      <c r="BM11" s="74">
        <v>3</v>
      </c>
      <c r="BN11" s="74">
        <v>2</v>
      </c>
      <c r="BO11" s="82">
        <f t="shared" si="29"/>
        <v>5</v>
      </c>
      <c r="BP11" s="77">
        <f t="shared" si="30"/>
        <v>8.4507042253521118E-3</v>
      </c>
      <c r="BQ11" s="77">
        <f t="shared" si="31"/>
        <v>5.9701492537313433E-3</v>
      </c>
      <c r="BR11" s="78">
        <f t="shared" si="32"/>
        <v>7.246376811594203E-3</v>
      </c>
      <c r="BS11" s="73">
        <v>13</v>
      </c>
      <c r="BT11" s="74">
        <v>10</v>
      </c>
      <c r="BU11" s="82">
        <f t="shared" si="33"/>
        <v>23</v>
      </c>
      <c r="BV11" s="77">
        <f t="shared" si="34"/>
        <v>3.6619718309859155E-2</v>
      </c>
      <c r="BW11" s="77">
        <f t="shared" si="35"/>
        <v>2.9850746268656716E-2</v>
      </c>
      <c r="BX11" s="77">
        <f t="shared" si="36"/>
        <v>3.3333333333333333E-2</v>
      </c>
      <c r="BY11" s="74">
        <v>21</v>
      </c>
      <c r="BZ11" s="74">
        <v>20</v>
      </c>
      <c r="CA11" s="82">
        <f t="shared" si="37"/>
        <v>41</v>
      </c>
      <c r="CB11" s="77">
        <f t="shared" si="38"/>
        <v>5.9154929577464786E-2</v>
      </c>
      <c r="CC11" s="77">
        <f t="shared" si="39"/>
        <v>5.9701492537313432E-2</v>
      </c>
      <c r="CD11" s="78">
        <f t="shared" si="40"/>
        <v>5.9420289855072465E-2</v>
      </c>
      <c r="CE11" s="73">
        <v>10</v>
      </c>
      <c r="CF11" s="74">
        <v>11</v>
      </c>
      <c r="CG11" s="82">
        <f t="shared" si="41"/>
        <v>21</v>
      </c>
      <c r="CH11" s="77">
        <f t="shared" si="42"/>
        <v>2.8169014084507043E-2</v>
      </c>
      <c r="CI11" s="77">
        <f t="shared" si="43"/>
        <v>3.2835820895522387E-2</v>
      </c>
      <c r="CJ11" s="77">
        <f t="shared" si="44"/>
        <v>3.0434782608695653E-2</v>
      </c>
      <c r="CK11" s="74">
        <v>0</v>
      </c>
      <c r="CL11" s="74">
        <v>1</v>
      </c>
      <c r="CM11" s="82">
        <f t="shared" si="45"/>
        <v>1</v>
      </c>
      <c r="CN11" s="77">
        <f t="shared" si="46"/>
        <v>0</v>
      </c>
      <c r="CO11" s="77">
        <f t="shared" si="47"/>
        <v>2.9850746268656717E-3</v>
      </c>
      <c r="CP11" s="77">
        <f t="shared" si="48"/>
        <v>1.4492753623188406E-3</v>
      </c>
      <c r="CQ11" s="83">
        <v>10</v>
      </c>
      <c r="CR11" s="83">
        <v>12</v>
      </c>
      <c r="CS11" s="82">
        <f t="shared" si="49"/>
        <v>22</v>
      </c>
      <c r="CT11" s="77">
        <f t="shared" si="50"/>
        <v>2.8169014084507043E-2</v>
      </c>
      <c r="CU11" s="77">
        <f t="shared" si="51"/>
        <v>3.5820895522388062E-2</v>
      </c>
      <c r="CV11" s="78">
        <f t="shared" si="52"/>
        <v>3.1884057971014491E-2</v>
      </c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</row>
    <row r="12" spans="1:126" s="2" customFormat="1" ht="18.75" customHeight="1">
      <c r="A12" s="127" t="s">
        <v>40</v>
      </c>
      <c r="B12" s="73">
        <v>435</v>
      </c>
      <c r="C12" s="74">
        <v>422</v>
      </c>
      <c r="D12" s="75">
        <f t="shared" si="0"/>
        <v>857</v>
      </c>
      <c r="E12" s="73">
        <v>159</v>
      </c>
      <c r="F12" s="74">
        <v>180</v>
      </c>
      <c r="G12" s="75">
        <f t="shared" si="1"/>
        <v>339</v>
      </c>
      <c r="H12" s="76">
        <f t="shared" si="53"/>
        <v>0.36551724137931035</v>
      </c>
      <c r="I12" s="77">
        <f t="shared" si="54"/>
        <v>0.42654028436018959</v>
      </c>
      <c r="J12" s="78">
        <f t="shared" si="55"/>
        <v>0.39556592765460913</v>
      </c>
      <c r="K12" s="73">
        <v>113</v>
      </c>
      <c r="L12" s="74">
        <v>148</v>
      </c>
      <c r="M12" s="75">
        <f t="shared" si="2"/>
        <v>261</v>
      </c>
      <c r="N12" s="76">
        <f t="shared" si="56"/>
        <v>0.71069182389937102</v>
      </c>
      <c r="O12" s="77">
        <f t="shared" si="57"/>
        <v>0.82222222222222219</v>
      </c>
      <c r="P12" s="78">
        <f t="shared" si="58"/>
        <v>0.76991150442477874</v>
      </c>
      <c r="Q12" s="73">
        <v>83</v>
      </c>
      <c r="R12" s="74">
        <v>59</v>
      </c>
      <c r="S12" s="75">
        <f t="shared" si="3"/>
        <v>142</v>
      </c>
      <c r="T12" s="79">
        <f t="shared" si="65"/>
        <v>0.19080459770114944</v>
      </c>
      <c r="U12" s="80">
        <f t="shared" si="66"/>
        <v>0.13981042654028436</v>
      </c>
      <c r="V12" s="81">
        <f t="shared" si="67"/>
        <v>0.16569428238039674</v>
      </c>
      <c r="W12" s="73">
        <v>382</v>
      </c>
      <c r="X12" s="74">
        <v>494</v>
      </c>
      <c r="Y12" s="75">
        <f t="shared" si="4"/>
        <v>876</v>
      </c>
      <c r="Z12" s="79">
        <f t="shared" si="59"/>
        <v>0.8781609195402299</v>
      </c>
      <c r="AA12" s="80">
        <f t="shared" si="60"/>
        <v>1.1706161137440758</v>
      </c>
      <c r="AB12" s="81">
        <f t="shared" si="61"/>
        <v>1.0221703617269544</v>
      </c>
      <c r="AC12" s="73">
        <v>0</v>
      </c>
      <c r="AD12" s="74">
        <v>9</v>
      </c>
      <c r="AE12" s="75">
        <f t="shared" si="5"/>
        <v>9</v>
      </c>
      <c r="AF12" s="79">
        <f t="shared" si="6"/>
        <v>0</v>
      </c>
      <c r="AG12" s="80">
        <f t="shared" si="7"/>
        <v>2.132701421800948E-2</v>
      </c>
      <c r="AH12" s="81">
        <f t="shared" si="8"/>
        <v>1.0501750291715286E-2</v>
      </c>
      <c r="AI12" s="73">
        <v>465</v>
      </c>
      <c r="AJ12" s="74">
        <v>562</v>
      </c>
      <c r="AK12" s="75">
        <f t="shared" si="9"/>
        <v>1027</v>
      </c>
      <c r="AL12" s="79">
        <f t="shared" si="10"/>
        <v>1.0689655172413792</v>
      </c>
      <c r="AM12" s="80">
        <f t="shared" si="11"/>
        <v>1.3317535545023698</v>
      </c>
      <c r="AN12" s="81">
        <f t="shared" si="12"/>
        <v>1.1983663943990666</v>
      </c>
      <c r="AO12" s="73">
        <v>159</v>
      </c>
      <c r="AP12" s="74">
        <v>174</v>
      </c>
      <c r="AQ12" s="75">
        <f t="shared" si="13"/>
        <v>333</v>
      </c>
      <c r="AR12" s="79">
        <f t="shared" si="14"/>
        <v>0.36551724137931035</v>
      </c>
      <c r="AS12" s="80">
        <f t="shared" si="15"/>
        <v>0.41232227488151657</v>
      </c>
      <c r="AT12" s="81">
        <f t="shared" si="16"/>
        <v>0.38856476079346558</v>
      </c>
      <c r="AU12" s="73">
        <v>5</v>
      </c>
      <c r="AV12" s="74">
        <v>13</v>
      </c>
      <c r="AW12" s="82">
        <f t="shared" si="17"/>
        <v>18</v>
      </c>
      <c r="AX12" s="77">
        <f t="shared" si="62"/>
        <v>1.1494252873563218E-2</v>
      </c>
      <c r="AY12" s="77">
        <f t="shared" si="63"/>
        <v>3.0805687203791468E-2</v>
      </c>
      <c r="AZ12" s="77">
        <f t="shared" si="64"/>
        <v>2.1003500583430573E-2</v>
      </c>
      <c r="BA12" s="74">
        <v>3</v>
      </c>
      <c r="BB12" s="74">
        <v>8</v>
      </c>
      <c r="BC12" s="82">
        <f t="shared" si="21"/>
        <v>11</v>
      </c>
      <c r="BD12" s="77">
        <f t="shared" si="22"/>
        <v>6.8965517241379309E-3</v>
      </c>
      <c r="BE12" s="77">
        <f t="shared" si="23"/>
        <v>1.8957345971563982E-2</v>
      </c>
      <c r="BF12" s="78">
        <f t="shared" si="24"/>
        <v>1.2835472578763127E-2</v>
      </c>
      <c r="BG12" s="73">
        <v>49</v>
      </c>
      <c r="BH12" s="74">
        <v>44</v>
      </c>
      <c r="BI12" s="82">
        <f t="shared" si="25"/>
        <v>93</v>
      </c>
      <c r="BJ12" s="77">
        <f t="shared" si="26"/>
        <v>0.11264367816091954</v>
      </c>
      <c r="BK12" s="77">
        <f t="shared" si="27"/>
        <v>0.10426540284360189</v>
      </c>
      <c r="BL12" s="77">
        <f t="shared" si="28"/>
        <v>0.10851808634772463</v>
      </c>
      <c r="BM12" s="74">
        <v>10</v>
      </c>
      <c r="BN12" s="74">
        <v>13</v>
      </c>
      <c r="BO12" s="82">
        <f t="shared" si="29"/>
        <v>23</v>
      </c>
      <c r="BP12" s="77">
        <f t="shared" si="30"/>
        <v>2.2988505747126436E-2</v>
      </c>
      <c r="BQ12" s="77">
        <f t="shared" si="31"/>
        <v>3.0805687203791468E-2</v>
      </c>
      <c r="BR12" s="78">
        <f t="shared" si="32"/>
        <v>2.6837806301050177E-2</v>
      </c>
      <c r="BS12" s="73">
        <v>81</v>
      </c>
      <c r="BT12" s="74">
        <v>41</v>
      </c>
      <c r="BU12" s="82">
        <f t="shared" si="33"/>
        <v>122</v>
      </c>
      <c r="BV12" s="77">
        <f t="shared" si="34"/>
        <v>0.18620689655172415</v>
      </c>
      <c r="BW12" s="77">
        <f t="shared" si="35"/>
        <v>9.7156398104265407E-2</v>
      </c>
      <c r="BX12" s="77">
        <f t="shared" si="36"/>
        <v>0.14235705950991831</v>
      </c>
      <c r="BY12" s="74">
        <v>18</v>
      </c>
      <c r="BZ12" s="74">
        <v>18</v>
      </c>
      <c r="CA12" s="82">
        <f t="shared" si="37"/>
        <v>36</v>
      </c>
      <c r="CB12" s="77">
        <f t="shared" si="38"/>
        <v>4.1379310344827586E-2</v>
      </c>
      <c r="CC12" s="77">
        <f t="shared" si="39"/>
        <v>4.2654028436018961E-2</v>
      </c>
      <c r="CD12" s="78">
        <f t="shared" si="40"/>
        <v>4.2007001166861145E-2</v>
      </c>
      <c r="CE12" s="73">
        <v>68</v>
      </c>
      <c r="CF12" s="74">
        <v>62</v>
      </c>
      <c r="CG12" s="82">
        <f t="shared" si="41"/>
        <v>130</v>
      </c>
      <c r="CH12" s="77">
        <f t="shared" si="42"/>
        <v>0.15632183908045977</v>
      </c>
      <c r="CI12" s="77">
        <f t="shared" si="43"/>
        <v>0.14691943127962084</v>
      </c>
      <c r="CJ12" s="77">
        <f t="shared" si="44"/>
        <v>0.1516919486581097</v>
      </c>
      <c r="CK12" s="74">
        <v>37</v>
      </c>
      <c r="CL12" s="74">
        <v>23</v>
      </c>
      <c r="CM12" s="82">
        <f t="shared" si="45"/>
        <v>60</v>
      </c>
      <c r="CN12" s="77">
        <f t="shared" si="46"/>
        <v>8.5057471264367815E-2</v>
      </c>
      <c r="CO12" s="77">
        <f t="shared" si="47"/>
        <v>5.4502369668246446E-2</v>
      </c>
      <c r="CP12" s="77">
        <f t="shared" si="48"/>
        <v>7.0011668611435235E-2</v>
      </c>
      <c r="CQ12" s="83">
        <v>105</v>
      </c>
      <c r="CR12" s="83">
        <v>85</v>
      </c>
      <c r="CS12" s="82">
        <f t="shared" si="49"/>
        <v>190</v>
      </c>
      <c r="CT12" s="77">
        <f t="shared" si="50"/>
        <v>0.2413793103448276</v>
      </c>
      <c r="CU12" s="77">
        <f t="shared" si="51"/>
        <v>0.2014218009478673</v>
      </c>
      <c r="CV12" s="78">
        <f t="shared" si="52"/>
        <v>0.22170361726954493</v>
      </c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</row>
    <row r="13" spans="1:126" s="2" customFormat="1" ht="18.75" customHeight="1">
      <c r="A13" s="127" t="s">
        <v>38</v>
      </c>
      <c r="B13" s="73">
        <v>236</v>
      </c>
      <c r="C13" s="74">
        <v>200</v>
      </c>
      <c r="D13" s="75">
        <f t="shared" si="0"/>
        <v>436</v>
      </c>
      <c r="E13" s="73">
        <v>81</v>
      </c>
      <c r="F13" s="74">
        <v>69</v>
      </c>
      <c r="G13" s="75">
        <f t="shared" si="1"/>
        <v>150</v>
      </c>
      <c r="H13" s="76">
        <f t="shared" si="53"/>
        <v>0.34322033898305082</v>
      </c>
      <c r="I13" s="77">
        <f t="shared" si="54"/>
        <v>0.34499999999999997</v>
      </c>
      <c r="J13" s="78">
        <f t="shared" si="55"/>
        <v>0.34403669724770641</v>
      </c>
      <c r="K13" s="73">
        <v>48</v>
      </c>
      <c r="L13" s="74">
        <v>42</v>
      </c>
      <c r="M13" s="75">
        <f t="shared" si="2"/>
        <v>90</v>
      </c>
      <c r="N13" s="76">
        <f t="shared" si="56"/>
        <v>0.59259259259259256</v>
      </c>
      <c r="O13" s="77">
        <f t="shared" si="57"/>
        <v>0.60869565217391308</v>
      </c>
      <c r="P13" s="78">
        <f t="shared" si="58"/>
        <v>0.6</v>
      </c>
      <c r="Q13" s="73">
        <v>112</v>
      </c>
      <c r="R13" s="74">
        <v>76</v>
      </c>
      <c r="S13" s="75">
        <f t="shared" si="3"/>
        <v>188</v>
      </c>
      <c r="T13" s="79">
        <f t="shared" si="65"/>
        <v>0.47457627118644069</v>
      </c>
      <c r="U13" s="80">
        <f t="shared" si="66"/>
        <v>0.38</v>
      </c>
      <c r="V13" s="81">
        <f t="shared" si="67"/>
        <v>0.43119266055045874</v>
      </c>
      <c r="W13" s="73">
        <v>125</v>
      </c>
      <c r="X13" s="74">
        <v>150</v>
      </c>
      <c r="Y13" s="75">
        <f t="shared" si="4"/>
        <v>275</v>
      </c>
      <c r="Z13" s="79">
        <f t="shared" si="59"/>
        <v>0.52966101694915257</v>
      </c>
      <c r="AA13" s="80">
        <f t="shared" si="60"/>
        <v>0.75</v>
      </c>
      <c r="AB13" s="81">
        <f t="shared" si="61"/>
        <v>0.63073394495412849</v>
      </c>
      <c r="AC13" s="73">
        <v>0</v>
      </c>
      <c r="AD13" s="74">
        <v>0</v>
      </c>
      <c r="AE13" s="75">
        <f t="shared" si="5"/>
        <v>0</v>
      </c>
      <c r="AF13" s="79">
        <f t="shared" si="6"/>
        <v>0</v>
      </c>
      <c r="AG13" s="80">
        <f t="shared" si="7"/>
        <v>0</v>
      </c>
      <c r="AH13" s="81">
        <f t="shared" si="8"/>
        <v>0</v>
      </c>
      <c r="AI13" s="73">
        <v>305</v>
      </c>
      <c r="AJ13" s="74">
        <v>267</v>
      </c>
      <c r="AK13" s="75">
        <f t="shared" si="9"/>
        <v>572</v>
      </c>
      <c r="AL13" s="79">
        <f t="shared" si="10"/>
        <v>1.2923728813559323</v>
      </c>
      <c r="AM13" s="80">
        <f t="shared" si="11"/>
        <v>1.335</v>
      </c>
      <c r="AN13" s="81">
        <f t="shared" si="12"/>
        <v>1.3119266055045871</v>
      </c>
      <c r="AO13" s="73">
        <v>116</v>
      </c>
      <c r="AP13" s="74">
        <v>144</v>
      </c>
      <c r="AQ13" s="75">
        <f t="shared" si="13"/>
        <v>260</v>
      </c>
      <c r="AR13" s="79">
        <f t="shared" si="14"/>
        <v>0.49152542372881358</v>
      </c>
      <c r="AS13" s="80">
        <f t="shared" si="15"/>
        <v>0.72</v>
      </c>
      <c r="AT13" s="81">
        <f t="shared" si="16"/>
        <v>0.59633027522935778</v>
      </c>
      <c r="AU13" s="73">
        <v>7</v>
      </c>
      <c r="AV13" s="74">
        <v>4</v>
      </c>
      <c r="AW13" s="82">
        <f t="shared" si="17"/>
        <v>11</v>
      </c>
      <c r="AX13" s="77">
        <f t="shared" si="62"/>
        <v>2.9661016949152543E-2</v>
      </c>
      <c r="AY13" s="77">
        <f t="shared" si="63"/>
        <v>0.02</v>
      </c>
      <c r="AZ13" s="77">
        <f t="shared" si="64"/>
        <v>2.5229357798165139E-2</v>
      </c>
      <c r="BA13" s="74">
        <v>1</v>
      </c>
      <c r="BB13" s="74">
        <v>0</v>
      </c>
      <c r="BC13" s="82">
        <f t="shared" si="21"/>
        <v>1</v>
      </c>
      <c r="BD13" s="77">
        <f t="shared" si="22"/>
        <v>4.2372881355932203E-3</v>
      </c>
      <c r="BE13" s="77">
        <f t="shared" si="23"/>
        <v>0</v>
      </c>
      <c r="BF13" s="78">
        <f t="shared" si="24"/>
        <v>2.2935779816513763E-3</v>
      </c>
      <c r="BG13" s="73">
        <v>71</v>
      </c>
      <c r="BH13" s="74">
        <v>55</v>
      </c>
      <c r="BI13" s="82">
        <f t="shared" si="25"/>
        <v>126</v>
      </c>
      <c r="BJ13" s="77">
        <f t="shared" si="26"/>
        <v>0.30084745762711862</v>
      </c>
      <c r="BK13" s="77">
        <f t="shared" si="27"/>
        <v>0.27500000000000002</v>
      </c>
      <c r="BL13" s="77">
        <f t="shared" si="28"/>
        <v>0.28899082568807338</v>
      </c>
      <c r="BM13" s="74">
        <v>21</v>
      </c>
      <c r="BN13" s="74">
        <v>14</v>
      </c>
      <c r="BO13" s="82">
        <f t="shared" si="29"/>
        <v>35</v>
      </c>
      <c r="BP13" s="77">
        <f t="shared" si="30"/>
        <v>8.8983050847457626E-2</v>
      </c>
      <c r="BQ13" s="77">
        <f t="shared" si="31"/>
        <v>7.0000000000000007E-2</v>
      </c>
      <c r="BR13" s="78">
        <f t="shared" si="32"/>
        <v>8.027522935779817E-2</v>
      </c>
      <c r="BS13" s="73">
        <v>72</v>
      </c>
      <c r="BT13" s="74">
        <v>33</v>
      </c>
      <c r="BU13" s="82">
        <f t="shared" si="33"/>
        <v>105</v>
      </c>
      <c r="BV13" s="77">
        <f t="shared" si="34"/>
        <v>0.30508474576271188</v>
      </c>
      <c r="BW13" s="77">
        <f t="shared" si="35"/>
        <v>0.16500000000000001</v>
      </c>
      <c r="BX13" s="77">
        <f t="shared" si="36"/>
        <v>0.24082568807339449</v>
      </c>
      <c r="BY13" s="74">
        <v>13</v>
      </c>
      <c r="BZ13" s="74">
        <v>4</v>
      </c>
      <c r="CA13" s="82">
        <f t="shared" si="37"/>
        <v>17</v>
      </c>
      <c r="CB13" s="77">
        <f t="shared" si="38"/>
        <v>5.5084745762711863E-2</v>
      </c>
      <c r="CC13" s="77">
        <f t="shared" si="39"/>
        <v>0.02</v>
      </c>
      <c r="CD13" s="78">
        <f t="shared" si="40"/>
        <v>3.8990825688073397E-2</v>
      </c>
      <c r="CE13" s="73">
        <v>89</v>
      </c>
      <c r="CF13" s="74">
        <v>35</v>
      </c>
      <c r="CG13" s="82">
        <f t="shared" si="41"/>
        <v>124</v>
      </c>
      <c r="CH13" s="77">
        <f t="shared" si="42"/>
        <v>0.3771186440677966</v>
      </c>
      <c r="CI13" s="77">
        <f t="shared" si="43"/>
        <v>0.17499999999999999</v>
      </c>
      <c r="CJ13" s="77">
        <f t="shared" si="44"/>
        <v>0.28440366972477066</v>
      </c>
      <c r="CK13" s="74">
        <v>12</v>
      </c>
      <c r="CL13" s="74">
        <v>2</v>
      </c>
      <c r="CM13" s="82">
        <f t="shared" si="45"/>
        <v>14</v>
      </c>
      <c r="CN13" s="77">
        <f t="shared" si="46"/>
        <v>5.0847457627118647E-2</v>
      </c>
      <c r="CO13" s="77">
        <f t="shared" si="47"/>
        <v>0.01</v>
      </c>
      <c r="CP13" s="77">
        <f t="shared" si="48"/>
        <v>3.2110091743119268E-2</v>
      </c>
      <c r="CQ13" s="83">
        <v>101</v>
      </c>
      <c r="CR13" s="83">
        <v>37</v>
      </c>
      <c r="CS13" s="82">
        <f t="shared" si="49"/>
        <v>138</v>
      </c>
      <c r="CT13" s="77">
        <f t="shared" si="50"/>
        <v>0.42796610169491528</v>
      </c>
      <c r="CU13" s="77">
        <f t="shared" si="51"/>
        <v>0.185</v>
      </c>
      <c r="CV13" s="78">
        <f t="shared" si="52"/>
        <v>0.3165137614678899</v>
      </c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</row>
    <row r="14" spans="1:126" s="2" customFormat="1" ht="18.75" customHeight="1">
      <c r="A14" s="127" t="s">
        <v>39</v>
      </c>
      <c r="B14" s="73">
        <v>247</v>
      </c>
      <c r="C14" s="74">
        <v>248</v>
      </c>
      <c r="D14" s="75">
        <f t="shared" si="0"/>
        <v>495</v>
      </c>
      <c r="E14" s="73">
        <v>93</v>
      </c>
      <c r="F14" s="74">
        <v>116</v>
      </c>
      <c r="G14" s="75">
        <f t="shared" si="1"/>
        <v>209</v>
      </c>
      <c r="H14" s="76">
        <f t="shared" si="53"/>
        <v>0.37651821862348178</v>
      </c>
      <c r="I14" s="77">
        <f t="shared" si="54"/>
        <v>0.46774193548387094</v>
      </c>
      <c r="J14" s="78">
        <f t="shared" si="55"/>
        <v>0.42222222222222222</v>
      </c>
      <c r="K14" s="73">
        <v>51</v>
      </c>
      <c r="L14" s="74">
        <v>57</v>
      </c>
      <c r="M14" s="75">
        <f t="shared" si="2"/>
        <v>108</v>
      </c>
      <c r="N14" s="76">
        <f t="shared" si="56"/>
        <v>0.54838709677419351</v>
      </c>
      <c r="O14" s="77">
        <f t="shared" si="57"/>
        <v>0.49137931034482757</v>
      </c>
      <c r="P14" s="78">
        <f t="shared" si="58"/>
        <v>0.51674641148325362</v>
      </c>
      <c r="Q14" s="73">
        <v>99</v>
      </c>
      <c r="R14" s="74">
        <v>129</v>
      </c>
      <c r="S14" s="75">
        <f t="shared" si="3"/>
        <v>228</v>
      </c>
      <c r="T14" s="79">
        <f t="shared" si="65"/>
        <v>0.40080971659919029</v>
      </c>
      <c r="U14" s="80">
        <f t="shared" si="66"/>
        <v>0.52016129032258063</v>
      </c>
      <c r="V14" s="81">
        <f t="shared" si="67"/>
        <v>0.46060606060606063</v>
      </c>
      <c r="W14" s="73">
        <v>172</v>
      </c>
      <c r="X14" s="74">
        <v>247</v>
      </c>
      <c r="Y14" s="75">
        <f t="shared" si="4"/>
        <v>419</v>
      </c>
      <c r="Z14" s="79">
        <f t="shared" si="59"/>
        <v>0.69635627530364375</v>
      </c>
      <c r="AA14" s="80">
        <f t="shared" si="60"/>
        <v>0.99596774193548387</v>
      </c>
      <c r="AB14" s="81">
        <f t="shared" si="61"/>
        <v>0.84646464646464648</v>
      </c>
      <c r="AC14" s="73">
        <v>0</v>
      </c>
      <c r="AD14" s="74">
        <v>3</v>
      </c>
      <c r="AE14" s="75">
        <f t="shared" si="5"/>
        <v>3</v>
      </c>
      <c r="AF14" s="79">
        <f t="shared" si="6"/>
        <v>0</v>
      </c>
      <c r="AG14" s="80">
        <f t="shared" si="7"/>
        <v>1.2096774193548387E-2</v>
      </c>
      <c r="AH14" s="81">
        <f t="shared" si="8"/>
        <v>6.0606060606060606E-3</v>
      </c>
      <c r="AI14" s="73">
        <v>271</v>
      </c>
      <c r="AJ14" s="74">
        <v>376</v>
      </c>
      <c r="AK14" s="75">
        <f t="shared" si="9"/>
        <v>647</v>
      </c>
      <c r="AL14" s="79">
        <f t="shared" si="10"/>
        <v>1.097165991902834</v>
      </c>
      <c r="AM14" s="80">
        <f t="shared" si="11"/>
        <v>1.5161290322580645</v>
      </c>
      <c r="AN14" s="81">
        <f t="shared" si="12"/>
        <v>1.307070707070707</v>
      </c>
      <c r="AO14" s="73">
        <v>45</v>
      </c>
      <c r="AP14" s="74">
        <v>81</v>
      </c>
      <c r="AQ14" s="75">
        <f t="shared" si="13"/>
        <v>126</v>
      </c>
      <c r="AR14" s="79">
        <f t="shared" si="14"/>
        <v>0.18218623481781376</v>
      </c>
      <c r="AS14" s="80">
        <f t="shared" si="15"/>
        <v>0.32661290322580644</v>
      </c>
      <c r="AT14" s="81">
        <f t="shared" si="16"/>
        <v>0.25454545454545452</v>
      </c>
      <c r="AU14" s="73">
        <v>1</v>
      </c>
      <c r="AV14" s="74">
        <v>0</v>
      </c>
      <c r="AW14" s="82">
        <f t="shared" si="17"/>
        <v>1</v>
      </c>
      <c r="AX14" s="77">
        <f t="shared" si="62"/>
        <v>4.048582995951417E-3</v>
      </c>
      <c r="AY14" s="77">
        <f t="shared" si="63"/>
        <v>0</v>
      </c>
      <c r="AZ14" s="77">
        <f t="shared" si="64"/>
        <v>2.0202020202020202E-3</v>
      </c>
      <c r="BA14" s="74">
        <v>0</v>
      </c>
      <c r="BB14" s="74">
        <v>0</v>
      </c>
      <c r="BC14" s="82">
        <f t="shared" si="21"/>
        <v>0</v>
      </c>
      <c r="BD14" s="77">
        <f t="shared" si="22"/>
        <v>0</v>
      </c>
      <c r="BE14" s="77">
        <f t="shared" si="23"/>
        <v>0</v>
      </c>
      <c r="BF14" s="78">
        <f t="shared" si="24"/>
        <v>0</v>
      </c>
      <c r="BG14" s="73">
        <v>53</v>
      </c>
      <c r="BH14" s="74">
        <v>45</v>
      </c>
      <c r="BI14" s="82">
        <f t="shared" si="25"/>
        <v>98</v>
      </c>
      <c r="BJ14" s="77">
        <f t="shared" si="26"/>
        <v>0.2145748987854251</v>
      </c>
      <c r="BK14" s="77">
        <f t="shared" si="27"/>
        <v>0.18145161290322581</v>
      </c>
      <c r="BL14" s="77">
        <f t="shared" si="28"/>
        <v>0.19797979797979798</v>
      </c>
      <c r="BM14" s="74">
        <v>40</v>
      </c>
      <c r="BN14" s="74">
        <v>63</v>
      </c>
      <c r="BO14" s="82">
        <f t="shared" si="29"/>
        <v>103</v>
      </c>
      <c r="BP14" s="77">
        <f t="shared" si="30"/>
        <v>0.16194331983805668</v>
      </c>
      <c r="BQ14" s="77">
        <f t="shared" si="31"/>
        <v>0.25403225806451613</v>
      </c>
      <c r="BR14" s="78">
        <f t="shared" si="32"/>
        <v>0.20808080808080809</v>
      </c>
      <c r="BS14" s="73">
        <v>37</v>
      </c>
      <c r="BT14" s="74">
        <v>35</v>
      </c>
      <c r="BU14" s="82">
        <f t="shared" si="33"/>
        <v>72</v>
      </c>
      <c r="BV14" s="77">
        <f t="shared" si="34"/>
        <v>0.14979757085020243</v>
      </c>
      <c r="BW14" s="77">
        <f t="shared" si="35"/>
        <v>0.14112903225806453</v>
      </c>
      <c r="BX14" s="77">
        <f t="shared" si="36"/>
        <v>0.14545454545454545</v>
      </c>
      <c r="BY14" s="74">
        <v>22</v>
      </c>
      <c r="BZ14" s="74">
        <v>14</v>
      </c>
      <c r="CA14" s="82">
        <f t="shared" si="37"/>
        <v>36</v>
      </c>
      <c r="CB14" s="77">
        <f t="shared" si="38"/>
        <v>8.9068825910931168E-2</v>
      </c>
      <c r="CC14" s="77">
        <f t="shared" si="39"/>
        <v>5.6451612903225805E-2</v>
      </c>
      <c r="CD14" s="78">
        <f t="shared" si="40"/>
        <v>7.2727272727272724E-2</v>
      </c>
      <c r="CE14" s="73">
        <v>31</v>
      </c>
      <c r="CF14" s="74">
        <v>25</v>
      </c>
      <c r="CG14" s="82">
        <f t="shared" si="41"/>
        <v>56</v>
      </c>
      <c r="CH14" s="77">
        <f t="shared" si="42"/>
        <v>0.12550607287449392</v>
      </c>
      <c r="CI14" s="77">
        <f t="shared" si="43"/>
        <v>0.10080645161290322</v>
      </c>
      <c r="CJ14" s="77">
        <f t="shared" si="44"/>
        <v>0.11313131313131314</v>
      </c>
      <c r="CK14" s="74">
        <v>36</v>
      </c>
      <c r="CL14" s="74">
        <v>34</v>
      </c>
      <c r="CM14" s="82">
        <f t="shared" si="45"/>
        <v>70</v>
      </c>
      <c r="CN14" s="77">
        <f t="shared" si="46"/>
        <v>0.145748987854251</v>
      </c>
      <c r="CO14" s="77">
        <f t="shared" si="47"/>
        <v>0.13709677419354838</v>
      </c>
      <c r="CP14" s="77">
        <f t="shared" si="48"/>
        <v>0.14141414141414141</v>
      </c>
      <c r="CQ14" s="83">
        <v>67</v>
      </c>
      <c r="CR14" s="83">
        <v>59</v>
      </c>
      <c r="CS14" s="82">
        <f t="shared" si="49"/>
        <v>126</v>
      </c>
      <c r="CT14" s="77">
        <f t="shared" si="50"/>
        <v>0.27125506072874495</v>
      </c>
      <c r="CU14" s="77">
        <f t="shared" si="51"/>
        <v>0.23790322580645162</v>
      </c>
      <c r="CV14" s="78">
        <f t="shared" si="52"/>
        <v>0.25454545454545452</v>
      </c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</row>
    <row r="15" spans="1:126" s="2" customFormat="1" ht="18.75" customHeight="1">
      <c r="A15" s="127" t="s">
        <v>42</v>
      </c>
      <c r="B15" s="73">
        <v>229</v>
      </c>
      <c r="C15" s="74">
        <v>217</v>
      </c>
      <c r="D15" s="75">
        <f t="shared" si="0"/>
        <v>446</v>
      </c>
      <c r="E15" s="73">
        <v>106</v>
      </c>
      <c r="F15" s="74">
        <v>105</v>
      </c>
      <c r="G15" s="75">
        <f t="shared" si="1"/>
        <v>211</v>
      </c>
      <c r="H15" s="76">
        <f t="shared" si="53"/>
        <v>0.46288209606986902</v>
      </c>
      <c r="I15" s="77">
        <f t="shared" si="54"/>
        <v>0.4838709677419355</v>
      </c>
      <c r="J15" s="78">
        <f t="shared" si="55"/>
        <v>0.47309417040358742</v>
      </c>
      <c r="K15" s="73">
        <v>56</v>
      </c>
      <c r="L15" s="74">
        <v>75</v>
      </c>
      <c r="M15" s="75">
        <f t="shared" si="2"/>
        <v>131</v>
      </c>
      <c r="N15" s="76">
        <f t="shared" si="56"/>
        <v>0.52830188679245282</v>
      </c>
      <c r="O15" s="77">
        <f t="shared" si="57"/>
        <v>0.7142857142857143</v>
      </c>
      <c r="P15" s="78">
        <f t="shared" si="58"/>
        <v>0.62085308056872035</v>
      </c>
      <c r="Q15" s="73">
        <v>104</v>
      </c>
      <c r="R15" s="74">
        <v>89</v>
      </c>
      <c r="S15" s="75">
        <f t="shared" si="3"/>
        <v>193</v>
      </c>
      <c r="T15" s="79">
        <f t="shared" si="65"/>
        <v>0.45414847161572053</v>
      </c>
      <c r="U15" s="80">
        <f t="shared" si="66"/>
        <v>0.41013824884792627</v>
      </c>
      <c r="V15" s="81">
        <f t="shared" si="67"/>
        <v>0.43273542600896858</v>
      </c>
      <c r="W15" s="73">
        <v>263</v>
      </c>
      <c r="X15" s="74">
        <v>327</v>
      </c>
      <c r="Y15" s="75">
        <f t="shared" si="4"/>
        <v>590</v>
      </c>
      <c r="Z15" s="79">
        <f t="shared" si="59"/>
        <v>1.1484716157205239</v>
      </c>
      <c r="AA15" s="80">
        <f t="shared" si="60"/>
        <v>1.5069124423963134</v>
      </c>
      <c r="AB15" s="81">
        <f t="shared" si="61"/>
        <v>1.3228699551569507</v>
      </c>
      <c r="AC15" s="73">
        <v>0</v>
      </c>
      <c r="AD15" s="74">
        <v>2</v>
      </c>
      <c r="AE15" s="75">
        <f t="shared" si="5"/>
        <v>2</v>
      </c>
      <c r="AF15" s="79">
        <f t="shared" si="6"/>
        <v>0</v>
      </c>
      <c r="AG15" s="80">
        <f t="shared" si="7"/>
        <v>9.2165898617511521E-3</v>
      </c>
      <c r="AH15" s="81">
        <f t="shared" si="8"/>
        <v>4.4843049327354259E-3</v>
      </c>
      <c r="AI15" s="73">
        <v>366</v>
      </c>
      <c r="AJ15" s="74">
        <v>418</v>
      </c>
      <c r="AK15" s="75">
        <f t="shared" si="9"/>
        <v>784</v>
      </c>
      <c r="AL15" s="79">
        <f t="shared" si="10"/>
        <v>1.5982532751091703</v>
      </c>
      <c r="AM15" s="80">
        <f t="shared" si="11"/>
        <v>1.9262672811059909</v>
      </c>
      <c r="AN15" s="81">
        <f t="shared" si="12"/>
        <v>1.757847533632287</v>
      </c>
      <c r="AO15" s="73">
        <v>89</v>
      </c>
      <c r="AP15" s="74">
        <v>103</v>
      </c>
      <c r="AQ15" s="75">
        <f t="shared" si="13"/>
        <v>192</v>
      </c>
      <c r="AR15" s="79">
        <f t="shared" si="14"/>
        <v>0.388646288209607</v>
      </c>
      <c r="AS15" s="80">
        <f t="shared" si="15"/>
        <v>0.47465437788018433</v>
      </c>
      <c r="AT15" s="81">
        <f t="shared" si="16"/>
        <v>0.43049327354260092</v>
      </c>
      <c r="AU15" s="73">
        <v>1</v>
      </c>
      <c r="AV15" s="74">
        <v>5</v>
      </c>
      <c r="AW15" s="82">
        <f t="shared" si="17"/>
        <v>6</v>
      </c>
      <c r="AX15" s="77">
        <f t="shared" si="62"/>
        <v>4.3668122270742356E-3</v>
      </c>
      <c r="AY15" s="77">
        <f t="shared" si="63"/>
        <v>2.3041474654377881E-2</v>
      </c>
      <c r="AZ15" s="77">
        <f t="shared" si="64"/>
        <v>1.3452914798206279E-2</v>
      </c>
      <c r="BA15" s="74">
        <v>0</v>
      </c>
      <c r="BB15" s="74">
        <v>0</v>
      </c>
      <c r="BC15" s="82">
        <f t="shared" si="21"/>
        <v>0</v>
      </c>
      <c r="BD15" s="77">
        <f t="shared" si="22"/>
        <v>0</v>
      </c>
      <c r="BE15" s="77">
        <f t="shared" si="23"/>
        <v>0</v>
      </c>
      <c r="BF15" s="78">
        <f t="shared" si="24"/>
        <v>0</v>
      </c>
      <c r="BG15" s="73">
        <v>34</v>
      </c>
      <c r="BH15" s="74">
        <v>43</v>
      </c>
      <c r="BI15" s="82">
        <f t="shared" si="25"/>
        <v>77</v>
      </c>
      <c r="BJ15" s="77">
        <f t="shared" si="26"/>
        <v>0.14847161572052403</v>
      </c>
      <c r="BK15" s="77">
        <f t="shared" si="27"/>
        <v>0.19815668202764977</v>
      </c>
      <c r="BL15" s="77">
        <f t="shared" si="28"/>
        <v>0.1726457399103139</v>
      </c>
      <c r="BM15" s="74">
        <v>14</v>
      </c>
      <c r="BN15" s="74">
        <v>14</v>
      </c>
      <c r="BO15" s="82">
        <f t="shared" si="29"/>
        <v>28</v>
      </c>
      <c r="BP15" s="77">
        <f t="shared" si="30"/>
        <v>6.1135371179039298E-2</v>
      </c>
      <c r="BQ15" s="77">
        <f t="shared" si="31"/>
        <v>6.4516129032258063E-2</v>
      </c>
      <c r="BR15" s="78">
        <f t="shared" si="32"/>
        <v>6.2780269058295965E-2</v>
      </c>
      <c r="BS15" s="73">
        <v>16</v>
      </c>
      <c r="BT15" s="74">
        <v>7</v>
      </c>
      <c r="BU15" s="82">
        <f t="shared" si="33"/>
        <v>23</v>
      </c>
      <c r="BV15" s="77">
        <f t="shared" si="34"/>
        <v>6.9868995633187769E-2</v>
      </c>
      <c r="BW15" s="77">
        <f t="shared" si="35"/>
        <v>3.2258064516129031E-2</v>
      </c>
      <c r="BX15" s="77">
        <f t="shared" si="36"/>
        <v>5.1569506726457402E-2</v>
      </c>
      <c r="BY15" s="74">
        <v>7</v>
      </c>
      <c r="BZ15" s="74">
        <v>0</v>
      </c>
      <c r="CA15" s="82">
        <f t="shared" si="37"/>
        <v>7</v>
      </c>
      <c r="CB15" s="77">
        <f t="shared" si="38"/>
        <v>3.0567685589519649E-2</v>
      </c>
      <c r="CC15" s="77">
        <f t="shared" si="39"/>
        <v>0</v>
      </c>
      <c r="CD15" s="78">
        <f t="shared" si="40"/>
        <v>1.5695067264573991E-2</v>
      </c>
      <c r="CE15" s="73">
        <v>25</v>
      </c>
      <c r="CF15" s="74">
        <v>19</v>
      </c>
      <c r="CG15" s="82">
        <f t="shared" si="41"/>
        <v>44</v>
      </c>
      <c r="CH15" s="77">
        <f t="shared" si="42"/>
        <v>0.1091703056768559</v>
      </c>
      <c r="CI15" s="77">
        <f t="shared" si="43"/>
        <v>8.755760368663594E-2</v>
      </c>
      <c r="CJ15" s="77">
        <f t="shared" si="44"/>
        <v>9.8654708520179366E-2</v>
      </c>
      <c r="CK15" s="74">
        <v>9</v>
      </c>
      <c r="CL15" s="74">
        <v>4</v>
      </c>
      <c r="CM15" s="82">
        <f t="shared" si="45"/>
        <v>13</v>
      </c>
      <c r="CN15" s="77">
        <f t="shared" si="46"/>
        <v>3.9301310043668124E-2</v>
      </c>
      <c r="CO15" s="77">
        <f t="shared" si="47"/>
        <v>1.8433179723502304E-2</v>
      </c>
      <c r="CP15" s="77">
        <f t="shared" si="48"/>
        <v>2.914798206278027E-2</v>
      </c>
      <c r="CQ15" s="83">
        <v>34</v>
      </c>
      <c r="CR15" s="83">
        <v>23</v>
      </c>
      <c r="CS15" s="82">
        <f t="shared" si="49"/>
        <v>57</v>
      </c>
      <c r="CT15" s="77">
        <f t="shared" si="50"/>
        <v>0.14847161572052403</v>
      </c>
      <c r="CU15" s="77">
        <f t="shared" si="51"/>
        <v>0.10599078341013825</v>
      </c>
      <c r="CV15" s="78">
        <f t="shared" si="52"/>
        <v>0.12780269058295965</v>
      </c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</row>
    <row r="16" spans="1:126" s="2" customFormat="1" ht="18.75" customHeight="1">
      <c r="A16" s="127" t="s">
        <v>37</v>
      </c>
      <c r="B16" s="73">
        <v>555</v>
      </c>
      <c r="C16" s="74">
        <v>571</v>
      </c>
      <c r="D16" s="75">
        <f t="shared" si="0"/>
        <v>1126</v>
      </c>
      <c r="E16" s="73">
        <v>266</v>
      </c>
      <c r="F16" s="74">
        <v>296</v>
      </c>
      <c r="G16" s="75">
        <f t="shared" si="1"/>
        <v>562</v>
      </c>
      <c r="H16" s="76">
        <f t="shared" si="53"/>
        <v>0.47927927927927927</v>
      </c>
      <c r="I16" s="77">
        <f t="shared" si="54"/>
        <v>0.51838879159369522</v>
      </c>
      <c r="J16" s="78">
        <f t="shared" si="55"/>
        <v>0.4991119005328597</v>
      </c>
      <c r="K16" s="73">
        <v>141</v>
      </c>
      <c r="L16" s="74">
        <v>171</v>
      </c>
      <c r="M16" s="75">
        <f t="shared" si="2"/>
        <v>312</v>
      </c>
      <c r="N16" s="76">
        <f t="shared" si="56"/>
        <v>0.53007518796992481</v>
      </c>
      <c r="O16" s="77">
        <f t="shared" si="57"/>
        <v>0.57770270270270274</v>
      </c>
      <c r="P16" s="78">
        <f t="shared" si="58"/>
        <v>0.55516014234875444</v>
      </c>
      <c r="Q16" s="73">
        <v>274</v>
      </c>
      <c r="R16" s="74">
        <v>269</v>
      </c>
      <c r="S16" s="75">
        <f t="shared" si="3"/>
        <v>543</v>
      </c>
      <c r="T16" s="79">
        <f t="shared" si="65"/>
        <v>0.4936936936936937</v>
      </c>
      <c r="U16" s="80">
        <f t="shared" si="66"/>
        <v>0.47110332749562173</v>
      </c>
      <c r="V16" s="81">
        <f t="shared" si="67"/>
        <v>0.48223801065719363</v>
      </c>
      <c r="W16" s="73">
        <v>542</v>
      </c>
      <c r="X16" s="74">
        <v>768</v>
      </c>
      <c r="Y16" s="75">
        <f t="shared" si="4"/>
        <v>1310</v>
      </c>
      <c r="Z16" s="79">
        <f t="shared" si="59"/>
        <v>0.97657657657657659</v>
      </c>
      <c r="AA16" s="80">
        <f t="shared" si="60"/>
        <v>1.3450087565674256</v>
      </c>
      <c r="AB16" s="81">
        <f t="shared" si="61"/>
        <v>1.1634103019538189</v>
      </c>
      <c r="AC16" s="73">
        <v>6</v>
      </c>
      <c r="AD16" s="74">
        <v>23</v>
      </c>
      <c r="AE16" s="75">
        <f t="shared" si="5"/>
        <v>29</v>
      </c>
      <c r="AF16" s="79">
        <f t="shared" si="6"/>
        <v>1.0810810810810811E-2</v>
      </c>
      <c r="AG16" s="80">
        <f t="shared" si="7"/>
        <v>4.0280210157618214E-2</v>
      </c>
      <c r="AH16" s="81">
        <f t="shared" si="8"/>
        <v>2.5754884547069271E-2</v>
      </c>
      <c r="AI16" s="73">
        <v>822</v>
      </c>
      <c r="AJ16" s="74">
        <v>1060</v>
      </c>
      <c r="AK16" s="75">
        <f t="shared" si="9"/>
        <v>1882</v>
      </c>
      <c r="AL16" s="79">
        <f t="shared" si="10"/>
        <v>1.4810810810810811</v>
      </c>
      <c r="AM16" s="80">
        <f t="shared" si="11"/>
        <v>1.8563922942206654</v>
      </c>
      <c r="AN16" s="81">
        <f t="shared" si="12"/>
        <v>1.6714031971580816</v>
      </c>
      <c r="AO16" s="73">
        <v>460</v>
      </c>
      <c r="AP16" s="74">
        <v>430</v>
      </c>
      <c r="AQ16" s="75">
        <f t="shared" si="13"/>
        <v>890</v>
      </c>
      <c r="AR16" s="79">
        <f t="shared" si="14"/>
        <v>0.8288288288288288</v>
      </c>
      <c r="AS16" s="80">
        <f t="shared" si="15"/>
        <v>0.75306479859894926</v>
      </c>
      <c r="AT16" s="81">
        <f t="shared" si="16"/>
        <v>0.79040852575488452</v>
      </c>
      <c r="AU16" s="73">
        <v>16</v>
      </c>
      <c r="AV16" s="74">
        <v>33</v>
      </c>
      <c r="AW16" s="82">
        <f t="shared" si="17"/>
        <v>49</v>
      </c>
      <c r="AX16" s="77">
        <f t="shared" si="62"/>
        <v>2.8828828828828829E-2</v>
      </c>
      <c r="AY16" s="77">
        <f t="shared" si="63"/>
        <v>5.7793345008756568E-2</v>
      </c>
      <c r="AZ16" s="77">
        <f t="shared" si="64"/>
        <v>4.3516873889875664E-2</v>
      </c>
      <c r="BA16" s="74">
        <v>0</v>
      </c>
      <c r="BB16" s="74">
        <v>5</v>
      </c>
      <c r="BC16" s="82">
        <f t="shared" si="21"/>
        <v>5</v>
      </c>
      <c r="BD16" s="77">
        <f t="shared" si="22"/>
        <v>0</v>
      </c>
      <c r="BE16" s="77">
        <f t="shared" si="23"/>
        <v>8.7565674255691769E-3</v>
      </c>
      <c r="BF16" s="78">
        <f t="shared" si="24"/>
        <v>4.4404973357015983E-3</v>
      </c>
      <c r="BG16" s="73">
        <v>154</v>
      </c>
      <c r="BH16" s="74">
        <v>190</v>
      </c>
      <c r="BI16" s="82">
        <f t="shared" si="25"/>
        <v>344</v>
      </c>
      <c r="BJ16" s="77">
        <f t="shared" si="26"/>
        <v>0.27747747747747747</v>
      </c>
      <c r="BK16" s="77">
        <f t="shared" si="27"/>
        <v>0.33274956217162871</v>
      </c>
      <c r="BL16" s="77">
        <f t="shared" si="28"/>
        <v>0.30550621669626998</v>
      </c>
      <c r="BM16" s="74">
        <v>53</v>
      </c>
      <c r="BN16" s="74">
        <v>62</v>
      </c>
      <c r="BO16" s="82">
        <f t="shared" si="29"/>
        <v>115</v>
      </c>
      <c r="BP16" s="77">
        <f t="shared" si="30"/>
        <v>9.5495495495495492E-2</v>
      </c>
      <c r="BQ16" s="77">
        <f t="shared" si="31"/>
        <v>0.10858143607705779</v>
      </c>
      <c r="BR16" s="78">
        <f t="shared" si="32"/>
        <v>0.10213143872113677</v>
      </c>
      <c r="BS16" s="73">
        <v>109</v>
      </c>
      <c r="BT16" s="74">
        <v>85</v>
      </c>
      <c r="BU16" s="82">
        <f t="shared" si="33"/>
        <v>194</v>
      </c>
      <c r="BV16" s="77">
        <f t="shared" si="34"/>
        <v>0.19639639639639639</v>
      </c>
      <c r="BW16" s="77">
        <f t="shared" si="35"/>
        <v>0.14886164623467601</v>
      </c>
      <c r="BX16" s="77">
        <f t="shared" si="36"/>
        <v>0.17229129662522202</v>
      </c>
      <c r="BY16" s="74">
        <v>35</v>
      </c>
      <c r="BZ16" s="74">
        <v>15</v>
      </c>
      <c r="CA16" s="82">
        <f t="shared" si="37"/>
        <v>50</v>
      </c>
      <c r="CB16" s="77">
        <f t="shared" si="38"/>
        <v>6.3063063063063057E-2</v>
      </c>
      <c r="CC16" s="77">
        <f t="shared" si="39"/>
        <v>2.6269702276707531E-2</v>
      </c>
      <c r="CD16" s="78">
        <f t="shared" si="40"/>
        <v>4.4404973357015987E-2</v>
      </c>
      <c r="CE16" s="73">
        <v>129</v>
      </c>
      <c r="CF16" s="74">
        <v>105</v>
      </c>
      <c r="CG16" s="82">
        <f t="shared" si="41"/>
        <v>234</v>
      </c>
      <c r="CH16" s="77">
        <f t="shared" si="42"/>
        <v>0.23243243243243245</v>
      </c>
      <c r="CI16" s="77">
        <f t="shared" si="43"/>
        <v>0.18388791593695272</v>
      </c>
      <c r="CJ16" s="77">
        <f t="shared" si="44"/>
        <v>0.20781527531083482</v>
      </c>
      <c r="CK16" s="74">
        <v>27</v>
      </c>
      <c r="CL16" s="74">
        <v>20</v>
      </c>
      <c r="CM16" s="82">
        <f t="shared" si="45"/>
        <v>47</v>
      </c>
      <c r="CN16" s="77">
        <f t="shared" si="46"/>
        <v>4.8648648648648651E-2</v>
      </c>
      <c r="CO16" s="77">
        <f t="shared" si="47"/>
        <v>3.5026269702276708E-2</v>
      </c>
      <c r="CP16" s="77">
        <f t="shared" si="48"/>
        <v>4.1740674955595025E-2</v>
      </c>
      <c r="CQ16" s="83">
        <v>156</v>
      </c>
      <c r="CR16" s="83">
        <v>125</v>
      </c>
      <c r="CS16" s="82">
        <f t="shared" si="49"/>
        <v>281</v>
      </c>
      <c r="CT16" s="77">
        <f t="shared" si="50"/>
        <v>0.2810810810810811</v>
      </c>
      <c r="CU16" s="77">
        <f t="shared" si="51"/>
        <v>0.21891418563922943</v>
      </c>
      <c r="CV16" s="78">
        <f t="shared" si="52"/>
        <v>0.24955595026642985</v>
      </c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</row>
    <row r="17" spans="1:126" s="2" customFormat="1" ht="18.75" customHeight="1">
      <c r="A17" s="127" t="s">
        <v>41</v>
      </c>
      <c r="B17" s="73">
        <v>224</v>
      </c>
      <c r="C17" s="74">
        <v>199</v>
      </c>
      <c r="D17" s="75">
        <f t="shared" si="0"/>
        <v>423</v>
      </c>
      <c r="E17" s="73">
        <v>143</v>
      </c>
      <c r="F17" s="74">
        <v>126</v>
      </c>
      <c r="G17" s="75">
        <f t="shared" si="1"/>
        <v>269</v>
      </c>
      <c r="H17" s="76">
        <f t="shared" si="53"/>
        <v>0.6383928571428571</v>
      </c>
      <c r="I17" s="77">
        <f t="shared" si="54"/>
        <v>0.63316582914572861</v>
      </c>
      <c r="J17" s="78">
        <f t="shared" si="55"/>
        <v>0.63593380614657213</v>
      </c>
      <c r="K17" s="73">
        <v>109</v>
      </c>
      <c r="L17" s="74">
        <v>84</v>
      </c>
      <c r="M17" s="75">
        <f t="shared" si="2"/>
        <v>193</v>
      </c>
      <c r="N17" s="76">
        <f t="shared" si="56"/>
        <v>0.76223776223776218</v>
      </c>
      <c r="O17" s="77">
        <f t="shared" si="57"/>
        <v>0.66666666666666663</v>
      </c>
      <c r="P17" s="78">
        <f t="shared" si="58"/>
        <v>0.71747211895910779</v>
      </c>
      <c r="Q17" s="73">
        <v>42</v>
      </c>
      <c r="R17" s="74">
        <v>55</v>
      </c>
      <c r="S17" s="75">
        <f t="shared" si="3"/>
        <v>97</v>
      </c>
      <c r="T17" s="79">
        <f t="shared" si="65"/>
        <v>0.1875</v>
      </c>
      <c r="U17" s="80">
        <f t="shared" si="66"/>
        <v>0.27638190954773867</v>
      </c>
      <c r="V17" s="81">
        <f t="shared" si="67"/>
        <v>0.2293144208037825</v>
      </c>
      <c r="W17" s="73">
        <v>249</v>
      </c>
      <c r="X17" s="74">
        <v>245</v>
      </c>
      <c r="Y17" s="75">
        <f t="shared" si="4"/>
        <v>494</v>
      </c>
      <c r="Z17" s="79">
        <f t="shared" si="59"/>
        <v>1.1116071428571428</v>
      </c>
      <c r="AA17" s="80">
        <f t="shared" si="60"/>
        <v>1.2311557788944723</v>
      </c>
      <c r="AB17" s="81">
        <f t="shared" si="61"/>
        <v>1.1678486997635933</v>
      </c>
      <c r="AC17" s="73">
        <v>3</v>
      </c>
      <c r="AD17" s="74">
        <v>0</v>
      </c>
      <c r="AE17" s="75">
        <f t="shared" si="5"/>
        <v>3</v>
      </c>
      <c r="AF17" s="79">
        <f t="shared" si="6"/>
        <v>1.3392857142857142E-2</v>
      </c>
      <c r="AG17" s="80">
        <f t="shared" si="7"/>
        <v>0</v>
      </c>
      <c r="AH17" s="81">
        <f t="shared" si="8"/>
        <v>7.0921985815602835E-3</v>
      </c>
      <c r="AI17" s="73">
        <v>368</v>
      </c>
      <c r="AJ17" s="74">
        <v>436</v>
      </c>
      <c r="AK17" s="75">
        <f t="shared" si="9"/>
        <v>804</v>
      </c>
      <c r="AL17" s="79">
        <f t="shared" si="10"/>
        <v>1.6428571428571428</v>
      </c>
      <c r="AM17" s="80">
        <f t="shared" si="11"/>
        <v>2.1909547738693469</v>
      </c>
      <c r="AN17" s="81">
        <f t="shared" si="12"/>
        <v>1.9007092198581561</v>
      </c>
      <c r="AO17" s="73">
        <v>198</v>
      </c>
      <c r="AP17" s="74">
        <v>222</v>
      </c>
      <c r="AQ17" s="75">
        <f t="shared" si="13"/>
        <v>420</v>
      </c>
      <c r="AR17" s="79">
        <f t="shared" si="14"/>
        <v>0.8839285714285714</v>
      </c>
      <c r="AS17" s="80">
        <f t="shared" si="15"/>
        <v>1.1155778894472361</v>
      </c>
      <c r="AT17" s="81">
        <f t="shared" si="16"/>
        <v>0.99290780141843971</v>
      </c>
      <c r="AU17" s="73">
        <v>4</v>
      </c>
      <c r="AV17" s="74">
        <v>6</v>
      </c>
      <c r="AW17" s="82">
        <f t="shared" si="17"/>
        <v>10</v>
      </c>
      <c r="AX17" s="77">
        <f t="shared" si="62"/>
        <v>1.7857142857142856E-2</v>
      </c>
      <c r="AY17" s="77">
        <f t="shared" si="63"/>
        <v>3.015075376884422E-2</v>
      </c>
      <c r="AZ17" s="77">
        <f t="shared" si="64"/>
        <v>2.3640661938534278E-2</v>
      </c>
      <c r="BA17" s="74">
        <v>0</v>
      </c>
      <c r="BB17" s="74">
        <v>0</v>
      </c>
      <c r="BC17" s="82">
        <f t="shared" si="21"/>
        <v>0</v>
      </c>
      <c r="BD17" s="77">
        <f t="shared" si="22"/>
        <v>0</v>
      </c>
      <c r="BE17" s="77">
        <f t="shared" si="23"/>
        <v>0</v>
      </c>
      <c r="BF17" s="78">
        <f t="shared" si="24"/>
        <v>0</v>
      </c>
      <c r="BG17" s="73">
        <v>69</v>
      </c>
      <c r="BH17" s="74">
        <v>66</v>
      </c>
      <c r="BI17" s="82">
        <f t="shared" si="25"/>
        <v>135</v>
      </c>
      <c r="BJ17" s="77">
        <f t="shared" si="26"/>
        <v>0.3080357142857143</v>
      </c>
      <c r="BK17" s="77">
        <f t="shared" si="27"/>
        <v>0.33165829145728642</v>
      </c>
      <c r="BL17" s="77">
        <f t="shared" si="28"/>
        <v>0.31914893617021278</v>
      </c>
      <c r="BM17" s="74">
        <v>12</v>
      </c>
      <c r="BN17" s="74">
        <v>12</v>
      </c>
      <c r="BO17" s="82">
        <f t="shared" si="29"/>
        <v>24</v>
      </c>
      <c r="BP17" s="77">
        <f t="shared" si="30"/>
        <v>5.3571428571428568E-2</v>
      </c>
      <c r="BQ17" s="77">
        <f t="shared" si="31"/>
        <v>6.030150753768844E-2</v>
      </c>
      <c r="BR17" s="78">
        <f t="shared" si="32"/>
        <v>5.6737588652482268E-2</v>
      </c>
      <c r="BS17" s="73">
        <v>78</v>
      </c>
      <c r="BT17" s="74">
        <v>62</v>
      </c>
      <c r="BU17" s="82">
        <f t="shared" si="33"/>
        <v>140</v>
      </c>
      <c r="BV17" s="77">
        <f t="shared" si="34"/>
        <v>0.3482142857142857</v>
      </c>
      <c r="BW17" s="77">
        <f t="shared" si="35"/>
        <v>0.31155778894472363</v>
      </c>
      <c r="BX17" s="77">
        <f t="shared" si="36"/>
        <v>0.33096926713947988</v>
      </c>
      <c r="BY17" s="74">
        <v>17</v>
      </c>
      <c r="BZ17" s="74">
        <v>7</v>
      </c>
      <c r="CA17" s="82">
        <f t="shared" si="37"/>
        <v>24</v>
      </c>
      <c r="CB17" s="77">
        <f t="shared" si="38"/>
        <v>7.5892857142857137E-2</v>
      </c>
      <c r="CC17" s="77">
        <f t="shared" si="39"/>
        <v>3.5175879396984924E-2</v>
      </c>
      <c r="CD17" s="78">
        <f t="shared" si="40"/>
        <v>5.6737588652482268E-2</v>
      </c>
      <c r="CE17" s="73">
        <v>68</v>
      </c>
      <c r="CF17" s="74">
        <v>53</v>
      </c>
      <c r="CG17" s="82">
        <f t="shared" si="41"/>
        <v>121</v>
      </c>
      <c r="CH17" s="77">
        <f t="shared" si="42"/>
        <v>0.30357142857142855</v>
      </c>
      <c r="CI17" s="77">
        <f t="shared" si="43"/>
        <v>0.26633165829145727</v>
      </c>
      <c r="CJ17" s="77">
        <f t="shared" si="44"/>
        <v>0.2860520094562648</v>
      </c>
      <c r="CK17" s="74">
        <v>10</v>
      </c>
      <c r="CL17" s="74">
        <v>5</v>
      </c>
      <c r="CM17" s="82">
        <f t="shared" si="45"/>
        <v>15</v>
      </c>
      <c r="CN17" s="77">
        <f t="shared" si="46"/>
        <v>4.4642857142857144E-2</v>
      </c>
      <c r="CO17" s="77">
        <f t="shared" si="47"/>
        <v>2.5125628140703519E-2</v>
      </c>
      <c r="CP17" s="77">
        <f t="shared" si="48"/>
        <v>3.5460992907801421E-2</v>
      </c>
      <c r="CQ17" s="83">
        <v>78</v>
      </c>
      <c r="CR17" s="83">
        <v>58</v>
      </c>
      <c r="CS17" s="82">
        <f t="shared" si="49"/>
        <v>136</v>
      </c>
      <c r="CT17" s="77">
        <f t="shared" si="50"/>
        <v>0.3482142857142857</v>
      </c>
      <c r="CU17" s="77">
        <f t="shared" si="51"/>
        <v>0.29145728643216079</v>
      </c>
      <c r="CV17" s="78">
        <f t="shared" si="52"/>
        <v>0.32151300236406621</v>
      </c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</row>
    <row r="18" spans="1:126" s="2" customFormat="1" ht="18.75" customHeight="1">
      <c r="A18" s="127" t="s">
        <v>29</v>
      </c>
      <c r="B18" s="73">
        <v>86</v>
      </c>
      <c r="C18" s="74">
        <v>99</v>
      </c>
      <c r="D18" s="75">
        <f t="shared" si="0"/>
        <v>185</v>
      </c>
      <c r="E18" s="73">
        <v>38</v>
      </c>
      <c r="F18" s="74">
        <v>46</v>
      </c>
      <c r="G18" s="75">
        <f t="shared" si="1"/>
        <v>84</v>
      </c>
      <c r="H18" s="76">
        <f t="shared" si="53"/>
        <v>0.44186046511627908</v>
      </c>
      <c r="I18" s="77">
        <f t="shared" si="54"/>
        <v>0.46464646464646464</v>
      </c>
      <c r="J18" s="78">
        <f t="shared" si="55"/>
        <v>0.45405405405405408</v>
      </c>
      <c r="K18" s="73">
        <v>18</v>
      </c>
      <c r="L18" s="74">
        <v>25</v>
      </c>
      <c r="M18" s="75">
        <f t="shared" si="2"/>
        <v>43</v>
      </c>
      <c r="N18" s="76">
        <f t="shared" si="56"/>
        <v>0.47368421052631576</v>
      </c>
      <c r="O18" s="77">
        <f t="shared" si="57"/>
        <v>0.54347826086956519</v>
      </c>
      <c r="P18" s="78">
        <f t="shared" si="58"/>
        <v>0.51190476190476186</v>
      </c>
      <c r="Q18" s="73">
        <v>42</v>
      </c>
      <c r="R18" s="74">
        <v>47</v>
      </c>
      <c r="S18" s="75">
        <f t="shared" si="3"/>
        <v>89</v>
      </c>
      <c r="T18" s="79">
        <f t="shared" si="65"/>
        <v>0.48837209302325579</v>
      </c>
      <c r="U18" s="80">
        <f t="shared" si="66"/>
        <v>0.47474747474747475</v>
      </c>
      <c r="V18" s="81">
        <f t="shared" si="67"/>
        <v>0.48108108108108111</v>
      </c>
      <c r="W18" s="73">
        <v>78</v>
      </c>
      <c r="X18" s="74">
        <v>116</v>
      </c>
      <c r="Y18" s="75">
        <f t="shared" si="4"/>
        <v>194</v>
      </c>
      <c r="Z18" s="79">
        <f t="shared" si="59"/>
        <v>0.90697674418604646</v>
      </c>
      <c r="AA18" s="80">
        <f t="shared" si="60"/>
        <v>1.1717171717171717</v>
      </c>
      <c r="AB18" s="81">
        <f t="shared" si="61"/>
        <v>1.0486486486486486</v>
      </c>
      <c r="AC18" s="73">
        <v>4</v>
      </c>
      <c r="AD18" s="74">
        <v>2</v>
      </c>
      <c r="AE18" s="75">
        <f t="shared" si="5"/>
        <v>6</v>
      </c>
      <c r="AF18" s="79">
        <f t="shared" si="6"/>
        <v>4.6511627906976744E-2</v>
      </c>
      <c r="AG18" s="80">
        <f t="shared" si="7"/>
        <v>2.0202020202020204E-2</v>
      </c>
      <c r="AH18" s="81">
        <f t="shared" si="8"/>
        <v>3.2432432432432434E-2</v>
      </c>
      <c r="AI18" s="73">
        <v>124</v>
      </c>
      <c r="AJ18" s="74">
        <v>165</v>
      </c>
      <c r="AK18" s="75">
        <f t="shared" si="9"/>
        <v>289</v>
      </c>
      <c r="AL18" s="79">
        <f t="shared" si="10"/>
        <v>1.441860465116279</v>
      </c>
      <c r="AM18" s="80">
        <f t="shared" si="11"/>
        <v>1.6666666666666667</v>
      </c>
      <c r="AN18" s="81">
        <f t="shared" si="12"/>
        <v>1.5621621621621622</v>
      </c>
      <c r="AO18" s="73">
        <v>35</v>
      </c>
      <c r="AP18" s="74">
        <v>59</v>
      </c>
      <c r="AQ18" s="75">
        <f t="shared" si="13"/>
        <v>94</v>
      </c>
      <c r="AR18" s="79">
        <f t="shared" si="14"/>
        <v>0.40697674418604651</v>
      </c>
      <c r="AS18" s="80">
        <f t="shared" si="15"/>
        <v>0.59595959595959591</v>
      </c>
      <c r="AT18" s="81">
        <f t="shared" si="16"/>
        <v>0.50810810810810814</v>
      </c>
      <c r="AU18" s="73">
        <v>0</v>
      </c>
      <c r="AV18" s="74">
        <v>0</v>
      </c>
      <c r="AW18" s="82">
        <f t="shared" si="17"/>
        <v>0</v>
      </c>
      <c r="AX18" s="77">
        <f t="shared" si="62"/>
        <v>0</v>
      </c>
      <c r="AY18" s="77">
        <f t="shared" si="63"/>
        <v>0</v>
      </c>
      <c r="AZ18" s="77">
        <f t="shared" si="64"/>
        <v>0</v>
      </c>
      <c r="BA18" s="74">
        <v>0</v>
      </c>
      <c r="BB18" s="74">
        <v>0</v>
      </c>
      <c r="BC18" s="82">
        <f t="shared" si="21"/>
        <v>0</v>
      </c>
      <c r="BD18" s="77">
        <f t="shared" si="22"/>
        <v>0</v>
      </c>
      <c r="BE18" s="77">
        <f t="shared" si="23"/>
        <v>0</v>
      </c>
      <c r="BF18" s="78">
        <f t="shared" si="24"/>
        <v>0</v>
      </c>
      <c r="BG18" s="73">
        <v>20</v>
      </c>
      <c r="BH18" s="74">
        <v>37</v>
      </c>
      <c r="BI18" s="82">
        <f t="shared" si="25"/>
        <v>57</v>
      </c>
      <c r="BJ18" s="77">
        <f t="shared" si="26"/>
        <v>0.23255813953488372</v>
      </c>
      <c r="BK18" s="77">
        <f t="shared" si="27"/>
        <v>0.37373737373737376</v>
      </c>
      <c r="BL18" s="77">
        <f t="shared" si="28"/>
        <v>0.30810810810810813</v>
      </c>
      <c r="BM18" s="74">
        <v>0</v>
      </c>
      <c r="BN18" s="74">
        <v>0</v>
      </c>
      <c r="BO18" s="82">
        <f t="shared" si="29"/>
        <v>0</v>
      </c>
      <c r="BP18" s="77">
        <f t="shared" si="30"/>
        <v>0</v>
      </c>
      <c r="BQ18" s="77">
        <f t="shared" si="31"/>
        <v>0</v>
      </c>
      <c r="BR18" s="78">
        <f t="shared" si="32"/>
        <v>0</v>
      </c>
      <c r="BS18" s="73">
        <v>32</v>
      </c>
      <c r="BT18" s="74">
        <v>31</v>
      </c>
      <c r="BU18" s="82">
        <f t="shared" si="33"/>
        <v>63</v>
      </c>
      <c r="BV18" s="77">
        <f t="shared" si="34"/>
        <v>0.37209302325581395</v>
      </c>
      <c r="BW18" s="77">
        <f t="shared" si="35"/>
        <v>0.31313131313131315</v>
      </c>
      <c r="BX18" s="77">
        <f t="shared" si="36"/>
        <v>0.34054054054054056</v>
      </c>
      <c r="BY18" s="74">
        <v>14</v>
      </c>
      <c r="BZ18" s="74">
        <v>6</v>
      </c>
      <c r="CA18" s="82">
        <f t="shared" si="37"/>
        <v>20</v>
      </c>
      <c r="CB18" s="77">
        <f t="shared" si="38"/>
        <v>0.16279069767441862</v>
      </c>
      <c r="CC18" s="77">
        <f t="shared" si="39"/>
        <v>6.0606060606060608E-2</v>
      </c>
      <c r="CD18" s="78">
        <f t="shared" si="40"/>
        <v>0.10810810810810811</v>
      </c>
      <c r="CE18" s="73">
        <v>36</v>
      </c>
      <c r="CF18" s="74">
        <v>34</v>
      </c>
      <c r="CG18" s="82">
        <f t="shared" si="41"/>
        <v>70</v>
      </c>
      <c r="CH18" s="77">
        <f t="shared" si="42"/>
        <v>0.41860465116279072</v>
      </c>
      <c r="CI18" s="77">
        <f t="shared" si="43"/>
        <v>0.34343434343434343</v>
      </c>
      <c r="CJ18" s="77">
        <f t="shared" si="44"/>
        <v>0.3783783783783784</v>
      </c>
      <c r="CK18" s="74">
        <v>10</v>
      </c>
      <c r="CL18" s="74">
        <v>4</v>
      </c>
      <c r="CM18" s="82">
        <f t="shared" si="45"/>
        <v>14</v>
      </c>
      <c r="CN18" s="77">
        <f t="shared" si="46"/>
        <v>0.11627906976744186</v>
      </c>
      <c r="CO18" s="77">
        <f t="shared" si="47"/>
        <v>4.0404040404040407E-2</v>
      </c>
      <c r="CP18" s="77">
        <f t="shared" si="48"/>
        <v>7.567567567567568E-2</v>
      </c>
      <c r="CQ18" s="83">
        <v>46</v>
      </c>
      <c r="CR18" s="83">
        <v>38</v>
      </c>
      <c r="CS18" s="82">
        <f t="shared" si="49"/>
        <v>84</v>
      </c>
      <c r="CT18" s="77">
        <f t="shared" si="50"/>
        <v>0.53488372093023251</v>
      </c>
      <c r="CU18" s="77">
        <f t="shared" si="51"/>
        <v>0.38383838383838381</v>
      </c>
      <c r="CV18" s="78">
        <f t="shared" si="52"/>
        <v>0.45405405405405408</v>
      </c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</row>
    <row r="19" spans="1:126" s="2" customFormat="1" ht="18.75" customHeight="1">
      <c r="A19" s="127" t="s">
        <v>30</v>
      </c>
      <c r="B19" s="73">
        <v>46</v>
      </c>
      <c r="C19" s="74">
        <v>45</v>
      </c>
      <c r="D19" s="75">
        <f t="shared" si="0"/>
        <v>91</v>
      </c>
      <c r="E19" s="73">
        <v>6</v>
      </c>
      <c r="F19" s="74">
        <v>5</v>
      </c>
      <c r="G19" s="75">
        <f t="shared" si="1"/>
        <v>11</v>
      </c>
      <c r="H19" s="76">
        <f t="shared" si="53"/>
        <v>0.13043478260869565</v>
      </c>
      <c r="I19" s="77">
        <f t="shared" si="54"/>
        <v>0.1111111111111111</v>
      </c>
      <c r="J19" s="78">
        <f t="shared" si="55"/>
        <v>0.12087912087912088</v>
      </c>
      <c r="K19" s="73">
        <v>3</v>
      </c>
      <c r="L19" s="74">
        <v>4</v>
      </c>
      <c r="M19" s="75">
        <f t="shared" si="2"/>
        <v>7</v>
      </c>
      <c r="N19" s="76">
        <f t="shared" si="56"/>
        <v>0.5</v>
      </c>
      <c r="O19" s="77">
        <f t="shared" si="57"/>
        <v>0.8</v>
      </c>
      <c r="P19" s="78">
        <f t="shared" si="58"/>
        <v>0.63636363636363635</v>
      </c>
      <c r="Q19" s="73">
        <v>1</v>
      </c>
      <c r="R19" s="74">
        <v>0</v>
      </c>
      <c r="S19" s="75">
        <f t="shared" si="3"/>
        <v>1</v>
      </c>
      <c r="T19" s="79">
        <f t="shared" si="65"/>
        <v>2.1739130434782608E-2</v>
      </c>
      <c r="U19" s="80">
        <f t="shared" si="66"/>
        <v>0</v>
      </c>
      <c r="V19" s="81">
        <f t="shared" si="67"/>
        <v>1.098901098901099E-2</v>
      </c>
      <c r="W19" s="73">
        <v>8</v>
      </c>
      <c r="X19" s="74">
        <v>19</v>
      </c>
      <c r="Y19" s="75">
        <f t="shared" si="4"/>
        <v>27</v>
      </c>
      <c r="Z19" s="79">
        <f t="shared" si="59"/>
        <v>0.17391304347826086</v>
      </c>
      <c r="AA19" s="80">
        <f t="shared" si="60"/>
        <v>0.42222222222222222</v>
      </c>
      <c r="AB19" s="81">
        <f t="shared" si="61"/>
        <v>0.2967032967032967</v>
      </c>
      <c r="AC19" s="73">
        <v>9</v>
      </c>
      <c r="AD19" s="74">
        <v>0</v>
      </c>
      <c r="AE19" s="75">
        <f t="shared" si="5"/>
        <v>9</v>
      </c>
      <c r="AF19" s="79">
        <f t="shared" si="6"/>
        <v>0.19565217391304349</v>
      </c>
      <c r="AG19" s="80">
        <f t="shared" si="7"/>
        <v>0</v>
      </c>
      <c r="AH19" s="81">
        <f t="shared" si="8"/>
        <v>9.8901098901098897E-2</v>
      </c>
      <c r="AI19" s="73">
        <v>18</v>
      </c>
      <c r="AJ19" s="74">
        <v>19</v>
      </c>
      <c r="AK19" s="75">
        <f t="shared" si="9"/>
        <v>37</v>
      </c>
      <c r="AL19" s="79">
        <f t="shared" si="10"/>
        <v>0.39130434782608697</v>
      </c>
      <c r="AM19" s="80">
        <f t="shared" si="11"/>
        <v>0.42222222222222222</v>
      </c>
      <c r="AN19" s="81">
        <f t="shared" si="12"/>
        <v>0.40659340659340659</v>
      </c>
      <c r="AO19" s="73">
        <v>5</v>
      </c>
      <c r="AP19" s="74">
        <v>18</v>
      </c>
      <c r="AQ19" s="75">
        <f t="shared" si="13"/>
        <v>23</v>
      </c>
      <c r="AR19" s="79">
        <f t="shared" si="14"/>
        <v>0.10869565217391304</v>
      </c>
      <c r="AS19" s="80">
        <f t="shared" si="15"/>
        <v>0.4</v>
      </c>
      <c r="AT19" s="81">
        <f t="shared" si="16"/>
        <v>0.25274725274725274</v>
      </c>
      <c r="AU19" s="73">
        <v>0</v>
      </c>
      <c r="AV19" s="74">
        <v>0</v>
      </c>
      <c r="AW19" s="82">
        <f t="shared" si="17"/>
        <v>0</v>
      </c>
      <c r="AX19" s="77">
        <f t="shared" si="62"/>
        <v>0</v>
      </c>
      <c r="AY19" s="77">
        <f t="shared" si="63"/>
        <v>0</v>
      </c>
      <c r="AZ19" s="77">
        <f t="shared" si="64"/>
        <v>0</v>
      </c>
      <c r="BA19" s="74">
        <v>0</v>
      </c>
      <c r="BB19" s="74">
        <v>0</v>
      </c>
      <c r="BC19" s="82">
        <f t="shared" si="21"/>
        <v>0</v>
      </c>
      <c r="BD19" s="77">
        <f t="shared" si="22"/>
        <v>0</v>
      </c>
      <c r="BE19" s="77">
        <f t="shared" si="23"/>
        <v>0</v>
      </c>
      <c r="BF19" s="78">
        <f t="shared" si="24"/>
        <v>0</v>
      </c>
      <c r="BG19" s="73">
        <v>4</v>
      </c>
      <c r="BH19" s="74">
        <v>5</v>
      </c>
      <c r="BI19" s="82">
        <f t="shared" si="25"/>
        <v>9</v>
      </c>
      <c r="BJ19" s="77">
        <f t="shared" si="26"/>
        <v>8.6956521739130432E-2</v>
      </c>
      <c r="BK19" s="77">
        <f t="shared" si="27"/>
        <v>0.1111111111111111</v>
      </c>
      <c r="BL19" s="77">
        <f t="shared" si="28"/>
        <v>9.8901098901098897E-2</v>
      </c>
      <c r="BM19" s="74">
        <v>0</v>
      </c>
      <c r="BN19" s="74">
        <v>0</v>
      </c>
      <c r="BO19" s="82">
        <f t="shared" si="29"/>
        <v>0</v>
      </c>
      <c r="BP19" s="77">
        <f t="shared" si="30"/>
        <v>0</v>
      </c>
      <c r="BQ19" s="77">
        <f t="shared" si="31"/>
        <v>0</v>
      </c>
      <c r="BR19" s="78">
        <f t="shared" si="32"/>
        <v>0</v>
      </c>
      <c r="BS19" s="73">
        <v>8</v>
      </c>
      <c r="BT19" s="74">
        <v>5</v>
      </c>
      <c r="BU19" s="82">
        <f t="shared" si="33"/>
        <v>13</v>
      </c>
      <c r="BV19" s="77">
        <f t="shared" si="34"/>
        <v>0.17391304347826086</v>
      </c>
      <c r="BW19" s="77">
        <f t="shared" si="35"/>
        <v>0.1111111111111111</v>
      </c>
      <c r="BX19" s="77">
        <f t="shared" si="36"/>
        <v>0.14285714285714285</v>
      </c>
      <c r="BY19" s="74">
        <v>5</v>
      </c>
      <c r="BZ19" s="74">
        <v>0</v>
      </c>
      <c r="CA19" s="82">
        <f t="shared" si="37"/>
        <v>5</v>
      </c>
      <c r="CB19" s="77">
        <f t="shared" si="38"/>
        <v>0.10869565217391304</v>
      </c>
      <c r="CC19" s="77">
        <f t="shared" si="39"/>
        <v>0</v>
      </c>
      <c r="CD19" s="78">
        <f t="shared" si="40"/>
        <v>5.4945054945054944E-2</v>
      </c>
      <c r="CE19" s="73">
        <v>13</v>
      </c>
      <c r="CF19" s="74">
        <v>8</v>
      </c>
      <c r="CG19" s="82">
        <f t="shared" si="41"/>
        <v>21</v>
      </c>
      <c r="CH19" s="77">
        <f t="shared" si="42"/>
        <v>0.28260869565217389</v>
      </c>
      <c r="CI19" s="77">
        <f t="shared" si="43"/>
        <v>0.17777777777777778</v>
      </c>
      <c r="CJ19" s="77">
        <f t="shared" si="44"/>
        <v>0.23076923076923078</v>
      </c>
      <c r="CK19" s="74">
        <v>3</v>
      </c>
      <c r="CL19" s="74">
        <v>1</v>
      </c>
      <c r="CM19" s="82">
        <f t="shared" si="45"/>
        <v>4</v>
      </c>
      <c r="CN19" s="77">
        <f t="shared" si="46"/>
        <v>6.5217391304347824E-2</v>
      </c>
      <c r="CO19" s="77">
        <f t="shared" si="47"/>
        <v>2.2222222222222223E-2</v>
      </c>
      <c r="CP19" s="77">
        <f t="shared" si="48"/>
        <v>4.3956043956043959E-2</v>
      </c>
      <c r="CQ19" s="83">
        <v>16</v>
      </c>
      <c r="CR19" s="83">
        <v>9</v>
      </c>
      <c r="CS19" s="82">
        <f t="shared" si="49"/>
        <v>25</v>
      </c>
      <c r="CT19" s="77">
        <f t="shared" si="50"/>
        <v>0.34782608695652173</v>
      </c>
      <c r="CU19" s="77">
        <f t="shared" si="51"/>
        <v>0.2</v>
      </c>
      <c r="CV19" s="78">
        <f t="shared" si="52"/>
        <v>0.27472527472527475</v>
      </c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</row>
    <row r="20" spans="1:126" s="2" customFormat="1" ht="18.75" customHeight="1">
      <c r="A20" s="127" t="s">
        <v>45</v>
      </c>
      <c r="B20" s="73">
        <v>119</v>
      </c>
      <c r="C20" s="74">
        <v>89</v>
      </c>
      <c r="D20" s="75">
        <f t="shared" si="0"/>
        <v>208</v>
      </c>
      <c r="E20" s="73">
        <v>56</v>
      </c>
      <c r="F20" s="74">
        <v>36</v>
      </c>
      <c r="G20" s="75">
        <f t="shared" si="1"/>
        <v>92</v>
      </c>
      <c r="H20" s="76">
        <f t="shared" si="53"/>
        <v>0.47058823529411764</v>
      </c>
      <c r="I20" s="77">
        <f t="shared" si="54"/>
        <v>0.4044943820224719</v>
      </c>
      <c r="J20" s="78">
        <f t="shared" si="55"/>
        <v>0.44230769230769229</v>
      </c>
      <c r="K20" s="73">
        <v>32</v>
      </c>
      <c r="L20" s="74">
        <v>26</v>
      </c>
      <c r="M20" s="75">
        <f t="shared" si="2"/>
        <v>58</v>
      </c>
      <c r="N20" s="76">
        <f t="shared" si="56"/>
        <v>0.5714285714285714</v>
      </c>
      <c r="O20" s="77">
        <f t="shared" si="57"/>
        <v>0.72222222222222221</v>
      </c>
      <c r="P20" s="78">
        <f t="shared" si="58"/>
        <v>0.63043478260869568</v>
      </c>
      <c r="Q20" s="73">
        <v>43</v>
      </c>
      <c r="R20" s="74">
        <v>19</v>
      </c>
      <c r="S20" s="75">
        <f t="shared" si="3"/>
        <v>62</v>
      </c>
      <c r="T20" s="79">
        <f t="shared" si="65"/>
        <v>0.36134453781512604</v>
      </c>
      <c r="U20" s="80">
        <f t="shared" si="66"/>
        <v>0.21348314606741572</v>
      </c>
      <c r="V20" s="81">
        <f t="shared" si="67"/>
        <v>0.29807692307692307</v>
      </c>
      <c r="W20" s="73">
        <v>140</v>
      </c>
      <c r="X20" s="74">
        <v>110</v>
      </c>
      <c r="Y20" s="75">
        <f t="shared" si="4"/>
        <v>250</v>
      </c>
      <c r="Z20" s="79">
        <f t="shared" si="59"/>
        <v>1.1764705882352942</v>
      </c>
      <c r="AA20" s="80">
        <f t="shared" si="60"/>
        <v>1.2359550561797752</v>
      </c>
      <c r="AB20" s="81">
        <f t="shared" si="61"/>
        <v>1.2019230769230769</v>
      </c>
      <c r="AC20" s="73">
        <v>1</v>
      </c>
      <c r="AD20" s="74">
        <v>0</v>
      </c>
      <c r="AE20" s="75">
        <f t="shared" si="5"/>
        <v>1</v>
      </c>
      <c r="AF20" s="79">
        <f t="shared" si="6"/>
        <v>8.4033613445378148E-3</v>
      </c>
      <c r="AG20" s="80">
        <f t="shared" si="7"/>
        <v>0</v>
      </c>
      <c r="AH20" s="81">
        <f t="shared" si="8"/>
        <v>4.807692307692308E-3</v>
      </c>
      <c r="AI20" s="73">
        <v>184</v>
      </c>
      <c r="AJ20" s="74">
        <v>129</v>
      </c>
      <c r="AK20" s="75">
        <f t="shared" si="9"/>
        <v>313</v>
      </c>
      <c r="AL20" s="79">
        <f t="shared" si="10"/>
        <v>1.546218487394958</v>
      </c>
      <c r="AM20" s="80">
        <f t="shared" si="11"/>
        <v>1.449438202247191</v>
      </c>
      <c r="AN20" s="81">
        <f t="shared" si="12"/>
        <v>1.5048076923076923</v>
      </c>
      <c r="AO20" s="73">
        <v>35</v>
      </c>
      <c r="AP20" s="74">
        <v>23</v>
      </c>
      <c r="AQ20" s="75">
        <f t="shared" si="13"/>
        <v>58</v>
      </c>
      <c r="AR20" s="79">
        <f t="shared" si="14"/>
        <v>0.29411764705882354</v>
      </c>
      <c r="AS20" s="80">
        <f t="shared" si="15"/>
        <v>0.25842696629213485</v>
      </c>
      <c r="AT20" s="81">
        <f t="shared" si="16"/>
        <v>0.27884615384615385</v>
      </c>
      <c r="AU20" s="73">
        <v>4</v>
      </c>
      <c r="AV20" s="74">
        <v>9</v>
      </c>
      <c r="AW20" s="82">
        <f t="shared" si="17"/>
        <v>13</v>
      </c>
      <c r="AX20" s="77">
        <f t="shared" si="62"/>
        <v>3.3613445378151259E-2</v>
      </c>
      <c r="AY20" s="77">
        <f t="shared" si="63"/>
        <v>0.10112359550561797</v>
      </c>
      <c r="AZ20" s="77">
        <f t="shared" si="64"/>
        <v>6.25E-2</v>
      </c>
      <c r="BA20" s="74">
        <v>1</v>
      </c>
      <c r="BB20" s="74">
        <v>1</v>
      </c>
      <c r="BC20" s="82">
        <f t="shared" si="21"/>
        <v>2</v>
      </c>
      <c r="BD20" s="77">
        <f t="shared" si="22"/>
        <v>8.4033613445378148E-3</v>
      </c>
      <c r="BE20" s="77">
        <f t="shared" si="23"/>
        <v>1.1235955056179775E-2</v>
      </c>
      <c r="BF20" s="78">
        <f t="shared" si="24"/>
        <v>9.6153846153846159E-3</v>
      </c>
      <c r="BG20" s="73">
        <v>15</v>
      </c>
      <c r="BH20" s="74">
        <v>13</v>
      </c>
      <c r="BI20" s="82">
        <f t="shared" si="25"/>
        <v>28</v>
      </c>
      <c r="BJ20" s="77">
        <f t="shared" si="26"/>
        <v>0.12605042016806722</v>
      </c>
      <c r="BK20" s="77">
        <f t="shared" si="27"/>
        <v>0.14606741573033707</v>
      </c>
      <c r="BL20" s="77">
        <f t="shared" si="28"/>
        <v>0.13461538461538461</v>
      </c>
      <c r="BM20" s="74">
        <v>1</v>
      </c>
      <c r="BN20" s="74">
        <v>2</v>
      </c>
      <c r="BO20" s="82">
        <f t="shared" si="29"/>
        <v>3</v>
      </c>
      <c r="BP20" s="77">
        <f t="shared" si="30"/>
        <v>8.4033613445378148E-3</v>
      </c>
      <c r="BQ20" s="77">
        <f t="shared" si="31"/>
        <v>2.247191011235955E-2</v>
      </c>
      <c r="BR20" s="78">
        <f t="shared" si="32"/>
        <v>1.4423076923076924E-2</v>
      </c>
      <c r="BS20" s="73">
        <v>29</v>
      </c>
      <c r="BT20" s="74">
        <v>12</v>
      </c>
      <c r="BU20" s="82">
        <f t="shared" si="33"/>
        <v>41</v>
      </c>
      <c r="BV20" s="77">
        <f t="shared" si="34"/>
        <v>0.24369747899159663</v>
      </c>
      <c r="BW20" s="77">
        <f t="shared" si="35"/>
        <v>0.1348314606741573</v>
      </c>
      <c r="BX20" s="77">
        <f t="shared" si="36"/>
        <v>0.19711538461538461</v>
      </c>
      <c r="BY20" s="74">
        <v>1</v>
      </c>
      <c r="BZ20" s="74">
        <v>0</v>
      </c>
      <c r="CA20" s="82">
        <f t="shared" si="37"/>
        <v>1</v>
      </c>
      <c r="CB20" s="77">
        <f t="shared" si="38"/>
        <v>8.4033613445378148E-3</v>
      </c>
      <c r="CC20" s="77">
        <f t="shared" si="39"/>
        <v>0</v>
      </c>
      <c r="CD20" s="78">
        <f t="shared" si="40"/>
        <v>4.807692307692308E-3</v>
      </c>
      <c r="CE20" s="73">
        <v>26</v>
      </c>
      <c r="CF20" s="74">
        <v>7</v>
      </c>
      <c r="CG20" s="82">
        <f t="shared" si="41"/>
        <v>33</v>
      </c>
      <c r="CH20" s="77">
        <f t="shared" si="42"/>
        <v>0.21848739495798319</v>
      </c>
      <c r="CI20" s="77">
        <f t="shared" si="43"/>
        <v>7.8651685393258425E-2</v>
      </c>
      <c r="CJ20" s="77">
        <f t="shared" si="44"/>
        <v>0.15865384615384615</v>
      </c>
      <c r="CK20" s="74">
        <v>2</v>
      </c>
      <c r="CL20" s="74">
        <v>1</v>
      </c>
      <c r="CM20" s="82">
        <f t="shared" si="45"/>
        <v>3</v>
      </c>
      <c r="CN20" s="77">
        <f t="shared" si="46"/>
        <v>1.680672268907563E-2</v>
      </c>
      <c r="CO20" s="77">
        <f t="shared" si="47"/>
        <v>1.1235955056179775E-2</v>
      </c>
      <c r="CP20" s="77">
        <f t="shared" si="48"/>
        <v>1.4423076923076924E-2</v>
      </c>
      <c r="CQ20" s="83">
        <v>28</v>
      </c>
      <c r="CR20" s="83">
        <v>8</v>
      </c>
      <c r="CS20" s="82">
        <f t="shared" si="49"/>
        <v>36</v>
      </c>
      <c r="CT20" s="77">
        <f t="shared" si="50"/>
        <v>0.23529411764705882</v>
      </c>
      <c r="CU20" s="77">
        <f t="shared" si="51"/>
        <v>8.98876404494382E-2</v>
      </c>
      <c r="CV20" s="78">
        <f t="shared" si="52"/>
        <v>0.17307692307692307</v>
      </c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</row>
    <row r="21" spans="1:126" s="2" customFormat="1" ht="18.75" customHeight="1">
      <c r="A21" s="127" t="s">
        <v>31</v>
      </c>
      <c r="B21" s="73">
        <v>28</v>
      </c>
      <c r="C21" s="74">
        <v>35</v>
      </c>
      <c r="D21" s="75">
        <f t="shared" si="0"/>
        <v>63</v>
      </c>
      <c r="E21" s="73">
        <v>4</v>
      </c>
      <c r="F21" s="74">
        <v>8</v>
      </c>
      <c r="G21" s="75">
        <f t="shared" si="1"/>
        <v>12</v>
      </c>
      <c r="H21" s="76">
        <f t="shared" si="53"/>
        <v>0.14285714285714285</v>
      </c>
      <c r="I21" s="77">
        <f t="shared" si="54"/>
        <v>0.22857142857142856</v>
      </c>
      <c r="J21" s="78">
        <f t="shared" si="55"/>
        <v>0.19047619047619047</v>
      </c>
      <c r="K21" s="73">
        <v>1</v>
      </c>
      <c r="L21" s="74">
        <v>2</v>
      </c>
      <c r="M21" s="75">
        <f t="shared" si="2"/>
        <v>3</v>
      </c>
      <c r="N21" s="76">
        <f t="shared" si="56"/>
        <v>0.25</v>
      </c>
      <c r="O21" s="77">
        <f t="shared" si="57"/>
        <v>0.25</v>
      </c>
      <c r="P21" s="78">
        <f t="shared" si="58"/>
        <v>0.25</v>
      </c>
      <c r="Q21" s="73">
        <v>8</v>
      </c>
      <c r="R21" s="74">
        <v>16</v>
      </c>
      <c r="S21" s="75">
        <f t="shared" si="3"/>
        <v>24</v>
      </c>
      <c r="T21" s="79">
        <f t="shared" si="65"/>
        <v>0.2857142857142857</v>
      </c>
      <c r="U21" s="80">
        <f t="shared" si="66"/>
        <v>0.45714285714285713</v>
      </c>
      <c r="V21" s="81">
        <f t="shared" si="67"/>
        <v>0.38095238095238093</v>
      </c>
      <c r="W21" s="73">
        <v>10</v>
      </c>
      <c r="X21" s="74">
        <v>5</v>
      </c>
      <c r="Y21" s="75">
        <f t="shared" si="4"/>
        <v>15</v>
      </c>
      <c r="Z21" s="79">
        <f t="shared" si="59"/>
        <v>0.35714285714285715</v>
      </c>
      <c r="AA21" s="80">
        <f t="shared" si="60"/>
        <v>0.14285714285714285</v>
      </c>
      <c r="AB21" s="81">
        <f t="shared" si="61"/>
        <v>0.23809523809523808</v>
      </c>
      <c r="AC21" s="73">
        <v>0</v>
      </c>
      <c r="AD21" s="74">
        <v>0</v>
      </c>
      <c r="AE21" s="75">
        <f t="shared" si="5"/>
        <v>0</v>
      </c>
      <c r="AF21" s="79">
        <f t="shared" si="6"/>
        <v>0</v>
      </c>
      <c r="AG21" s="80">
        <f t="shared" si="7"/>
        <v>0</v>
      </c>
      <c r="AH21" s="81">
        <f t="shared" si="8"/>
        <v>0</v>
      </c>
      <c r="AI21" s="73">
        <v>18</v>
      </c>
      <c r="AJ21" s="74">
        <v>21</v>
      </c>
      <c r="AK21" s="75">
        <f t="shared" si="9"/>
        <v>39</v>
      </c>
      <c r="AL21" s="79">
        <f t="shared" si="10"/>
        <v>0.6428571428571429</v>
      </c>
      <c r="AM21" s="80">
        <f t="shared" si="11"/>
        <v>0.6</v>
      </c>
      <c r="AN21" s="81">
        <f t="shared" si="12"/>
        <v>0.61904761904761907</v>
      </c>
      <c r="AO21" s="73">
        <v>24</v>
      </c>
      <c r="AP21" s="74">
        <v>30</v>
      </c>
      <c r="AQ21" s="75">
        <f t="shared" si="13"/>
        <v>54</v>
      </c>
      <c r="AR21" s="79">
        <f t="shared" si="14"/>
        <v>0.8571428571428571</v>
      </c>
      <c r="AS21" s="80">
        <f t="shared" si="15"/>
        <v>0.8571428571428571</v>
      </c>
      <c r="AT21" s="81">
        <f t="shared" si="16"/>
        <v>0.8571428571428571</v>
      </c>
      <c r="AU21" s="73">
        <v>0</v>
      </c>
      <c r="AV21" s="74">
        <v>0</v>
      </c>
      <c r="AW21" s="82">
        <f t="shared" si="17"/>
        <v>0</v>
      </c>
      <c r="AX21" s="77">
        <f t="shared" si="62"/>
        <v>0</v>
      </c>
      <c r="AY21" s="77">
        <f t="shared" si="63"/>
        <v>0</v>
      </c>
      <c r="AZ21" s="77">
        <f t="shared" si="64"/>
        <v>0</v>
      </c>
      <c r="BA21" s="74">
        <v>0</v>
      </c>
      <c r="BB21" s="74">
        <v>0</v>
      </c>
      <c r="BC21" s="82">
        <f t="shared" si="21"/>
        <v>0</v>
      </c>
      <c r="BD21" s="77">
        <f t="shared" si="22"/>
        <v>0</v>
      </c>
      <c r="BE21" s="77">
        <f t="shared" si="23"/>
        <v>0</v>
      </c>
      <c r="BF21" s="78">
        <f t="shared" si="24"/>
        <v>0</v>
      </c>
      <c r="BG21" s="73">
        <v>1</v>
      </c>
      <c r="BH21" s="74">
        <v>2</v>
      </c>
      <c r="BI21" s="82">
        <f t="shared" si="25"/>
        <v>3</v>
      </c>
      <c r="BJ21" s="77">
        <f t="shared" si="26"/>
        <v>3.5714285714285712E-2</v>
      </c>
      <c r="BK21" s="77">
        <f t="shared" si="27"/>
        <v>5.7142857142857141E-2</v>
      </c>
      <c r="BL21" s="77">
        <f t="shared" si="28"/>
        <v>4.7619047619047616E-2</v>
      </c>
      <c r="BM21" s="74">
        <v>0</v>
      </c>
      <c r="BN21" s="74">
        <v>0</v>
      </c>
      <c r="BO21" s="82">
        <f t="shared" si="29"/>
        <v>0</v>
      </c>
      <c r="BP21" s="77">
        <f t="shared" si="30"/>
        <v>0</v>
      </c>
      <c r="BQ21" s="77">
        <f t="shared" si="31"/>
        <v>0</v>
      </c>
      <c r="BR21" s="78">
        <f t="shared" si="32"/>
        <v>0</v>
      </c>
      <c r="BS21" s="73">
        <v>6</v>
      </c>
      <c r="BT21" s="74">
        <v>10</v>
      </c>
      <c r="BU21" s="82">
        <f t="shared" si="33"/>
        <v>16</v>
      </c>
      <c r="BV21" s="77">
        <f t="shared" si="34"/>
        <v>0.21428571428571427</v>
      </c>
      <c r="BW21" s="77">
        <f t="shared" si="35"/>
        <v>0.2857142857142857</v>
      </c>
      <c r="BX21" s="77">
        <f t="shared" si="36"/>
        <v>0.25396825396825395</v>
      </c>
      <c r="BY21" s="74">
        <v>3</v>
      </c>
      <c r="BZ21" s="74">
        <v>2</v>
      </c>
      <c r="CA21" s="82">
        <f t="shared" si="37"/>
        <v>5</v>
      </c>
      <c r="CB21" s="77">
        <f t="shared" si="38"/>
        <v>0.10714285714285714</v>
      </c>
      <c r="CC21" s="77">
        <f t="shared" si="39"/>
        <v>5.7142857142857141E-2</v>
      </c>
      <c r="CD21" s="78">
        <f t="shared" si="40"/>
        <v>7.9365079365079361E-2</v>
      </c>
      <c r="CE21" s="73">
        <v>5</v>
      </c>
      <c r="CF21" s="74">
        <v>8</v>
      </c>
      <c r="CG21" s="82">
        <f t="shared" si="41"/>
        <v>13</v>
      </c>
      <c r="CH21" s="77">
        <f t="shared" si="42"/>
        <v>0.17857142857142858</v>
      </c>
      <c r="CI21" s="77">
        <f t="shared" si="43"/>
        <v>0.22857142857142856</v>
      </c>
      <c r="CJ21" s="77">
        <f t="shared" si="44"/>
        <v>0.20634920634920634</v>
      </c>
      <c r="CK21" s="74">
        <v>1</v>
      </c>
      <c r="CL21" s="74">
        <v>1</v>
      </c>
      <c r="CM21" s="82">
        <f t="shared" si="45"/>
        <v>2</v>
      </c>
      <c r="CN21" s="77">
        <f t="shared" si="46"/>
        <v>3.5714285714285712E-2</v>
      </c>
      <c r="CO21" s="77">
        <f t="shared" si="47"/>
        <v>2.8571428571428571E-2</v>
      </c>
      <c r="CP21" s="77">
        <f t="shared" si="48"/>
        <v>3.1746031746031744E-2</v>
      </c>
      <c r="CQ21" s="83">
        <v>6</v>
      </c>
      <c r="CR21" s="83">
        <v>9</v>
      </c>
      <c r="CS21" s="82">
        <f t="shared" si="49"/>
        <v>15</v>
      </c>
      <c r="CT21" s="77">
        <f t="shared" si="50"/>
        <v>0.21428571428571427</v>
      </c>
      <c r="CU21" s="77">
        <f t="shared" si="51"/>
        <v>0.25714285714285712</v>
      </c>
      <c r="CV21" s="78">
        <f t="shared" si="52"/>
        <v>0.23809523809523808</v>
      </c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</row>
    <row r="22" spans="1:126" s="2" customFormat="1" ht="18.75" customHeight="1">
      <c r="A22" s="127" t="s">
        <v>32</v>
      </c>
      <c r="B22" s="73">
        <v>37</v>
      </c>
      <c r="C22" s="74">
        <v>37</v>
      </c>
      <c r="D22" s="75">
        <f t="shared" si="0"/>
        <v>74</v>
      </c>
      <c r="E22" s="73">
        <v>9</v>
      </c>
      <c r="F22" s="74">
        <v>18</v>
      </c>
      <c r="G22" s="75">
        <f t="shared" si="1"/>
        <v>27</v>
      </c>
      <c r="H22" s="76">
        <f t="shared" si="53"/>
        <v>0.24324324324324326</v>
      </c>
      <c r="I22" s="77">
        <f t="shared" si="54"/>
        <v>0.48648648648648651</v>
      </c>
      <c r="J22" s="78">
        <f t="shared" si="55"/>
        <v>0.36486486486486486</v>
      </c>
      <c r="K22" s="73">
        <v>5</v>
      </c>
      <c r="L22" s="74">
        <v>8</v>
      </c>
      <c r="M22" s="75">
        <f t="shared" si="2"/>
        <v>13</v>
      </c>
      <c r="N22" s="76">
        <f t="shared" si="56"/>
        <v>0.55555555555555558</v>
      </c>
      <c r="O22" s="77">
        <f t="shared" si="57"/>
        <v>0.44444444444444442</v>
      </c>
      <c r="P22" s="78">
        <f t="shared" si="58"/>
        <v>0.48148148148148145</v>
      </c>
      <c r="Q22" s="73">
        <v>5</v>
      </c>
      <c r="R22" s="74">
        <v>23</v>
      </c>
      <c r="S22" s="75">
        <f t="shared" si="3"/>
        <v>28</v>
      </c>
      <c r="T22" s="79">
        <f t="shared" si="65"/>
        <v>0.13513513513513514</v>
      </c>
      <c r="U22" s="80">
        <f t="shared" si="66"/>
        <v>0.6216216216216216</v>
      </c>
      <c r="V22" s="81">
        <f t="shared" si="67"/>
        <v>0.3783783783783784</v>
      </c>
      <c r="W22" s="73">
        <v>9</v>
      </c>
      <c r="X22" s="74">
        <v>34</v>
      </c>
      <c r="Y22" s="75">
        <f t="shared" si="4"/>
        <v>43</v>
      </c>
      <c r="Z22" s="79">
        <f t="shared" si="59"/>
        <v>0.24324324324324326</v>
      </c>
      <c r="AA22" s="80">
        <f t="shared" si="60"/>
        <v>0.91891891891891897</v>
      </c>
      <c r="AB22" s="81">
        <f t="shared" si="61"/>
        <v>0.58108108108108103</v>
      </c>
      <c r="AC22" s="73">
        <v>0</v>
      </c>
      <c r="AD22" s="74">
        <v>0</v>
      </c>
      <c r="AE22" s="75">
        <f t="shared" si="5"/>
        <v>0</v>
      </c>
      <c r="AF22" s="79">
        <f t="shared" si="6"/>
        <v>0</v>
      </c>
      <c r="AG22" s="80">
        <f t="shared" si="7"/>
        <v>0</v>
      </c>
      <c r="AH22" s="81">
        <f t="shared" si="8"/>
        <v>0</v>
      </c>
      <c r="AI22" s="73">
        <v>14</v>
      </c>
      <c r="AJ22" s="74">
        <v>57</v>
      </c>
      <c r="AK22" s="75">
        <f t="shared" si="9"/>
        <v>71</v>
      </c>
      <c r="AL22" s="79">
        <f t="shared" si="10"/>
        <v>0.3783783783783784</v>
      </c>
      <c r="AM22" s="80">
        <f t="shared" si="11"/>
        <v>1.5405405405405406</v>
      </c>
      <c r="AN22" s="81">
        <f t="shared" si="12"/>
        <v>0.95945945945945943</v>
      </c>
      <c r="AO22" s="73">
        <v>23</v>
      </c>
      <c r="AP22" s="74">
        <v>38</v>
      </c>
      <c r="AQ22" s="75">
        <f t="shared" si="13"/>
        <v>61</v>
      </c>
      <c r="AR22" s="79">
        <f t="shared" si="14"/>
        <v>0.6216216216216216</v>
      </c>
      <c r="AS22" s="80">
        <f t="shared" si="15"/>
        <v>1.027027027027027</v>
      </c>
      <c r="AT22" s="81">
        <f t="shared" si="16"/>
        <v>0.82432432432432434</v>
      </c>
      <c r="AU22" s="73">
        <v>0</v>
      </c>
      <c r="AV22" s="74">
        <v>0</v>
      </c>
      <c r="AW22" s="82">
        <f t="shared" si="17"/>
        <v>0</v>
      </c>
      <c r="AX22" s="77">
        <f t="shared" si="62"/>
        <v>0</v>
      </c>
      <c r="AY22" s="77">
        <f t="shared" si="63"/>
        <v>0</v>
      </c>
      <c r="AZ22" s="77">
        <f t="shared" si="64"/>
        <v>0</v>
      </c>
      <c r="BA22" s="74">
        <v>0</v>
      </c>
      <c r="BB22" s="74">
        <v>0</v>
      </c>
      <c r="BC22" s="82">
        <f t="shared" si="21"/>
        <v>0</v>
      </c>
      <c r="BD22" s="77">
        <f t="shared" si="22"/>
        <v>0</v>
      </c>
      <c r="BE22" s="77">
        <f t="shared" si="23"/>
        <v>0</v>
      </c>
      <c r="BF22" s="78">
        <f t="shared" si="24"/>
        <v>0</v>
      </c>
      <c r="BG22" s="73">
        <v>4</v>
      </c>
      <c r="BH22" s="74">
        <v>1</v>
      </c>
      <c r="BI22" s="82">
        <f t="shared" si="25"/>
        <v>5</v>
      </c>
      <c r="BJ22" s="77">
        <f t="shared" si="26"/>
        <v>0.10810810810810811</v>
      </c>
      <c r="BK22" s="77">
        <f t="shared" si="27"/>
        <v>2.7027027027027029E-2</v>
      </c>
      <c r="BL22" s="77">
        <f t="shared" si="28"/>
        <v>6.7567567567567571E-2</v>
      </c>
      <c r="BM22" s="74">
        <v>0</v>
      </c>
      <c r="BN22" s="74">
        <v>0</v>
      </c>
      <c r="BO22" s="82">
        <f t="shared" si="29"/>
        <v>0</v>
      </c>
      <c r="BP22" s="77">
        <f t="shared" si="30"/>
        <v>0</v>
      </c>
      <c r="BQ22" s="77">
        <f t="shared" si="31"/>
        <v>0</v>
      </c>
      <c r="BR22" s="78">
        <f t="shared" si="32"/>
        <v>0</v>
      </c>
      <c r="BS22" s="73">
        <v>1</v>
      </c>
      <c r="BT22" s="74">
        <v>1</v>
      </c>
      <c r="BU22" s="82">
        <f t="shared" si="33"/>
        <v>2</v>
      </c>
      <c r="BV22" s="77">
        <f t="shared" si="34"/>
        <v>2.7027027027027029E-2</v>
      </c>
      <c r="BW22" s="77">
        <f t="shared" si="35"/>
        <v>2.7027027027027029E-2</v>
      </c>
      <c r="BX22" s="77">
        <f t="shared" si="36"/>
        <v>2.7027027027027029E-2</v>
      </c>
      <c r="BY22" s="74">
        <v>1</v>
      </c>
      <c r="BZ22" s="74">
        <v>0</v>
      </c>
      <c r="CA22" s="82">
        <f t="shared" si="37"/>
        <v>1</v>
      </c>
      <c r="CB22" s="77">
        <f t="shared" si="38"/>
        <v>2.7027027027027029E-2</v>
      </c>
      <c r="CC22" s="77">
        <f t="shared" si="39"/>
        <v>0</v>
      </c>
      <c r="CD22" s="78">
        <f t="shared" si="40"/>
        <v>1.3513513513513514E-2</v>
      </c>
      <c r="CE22" s="73">
        <v>5</v>
      </c>
      <c r="CF22" s="74">
        <v>2</v>
      </c>
      <c r="CG22" s="82">
        <f t="shared" si="41"/>
        <v>7</v>
      </c>
      <c r="CH22" s="77">
        <f t="shared" si="42"/>
        <v>0.13513513513513514</v>
      </c>
      <c r="CI22" s="77">
        <f t="shared" si="43"/>
        <v>5.4054054054054057E-2</v>
      </c>
      <c r="CJ22" s="77">
        <f t="shared" si="44"/>
        <v>9.45945945945946E-2</v>
      </c>
      <c r="CK22" s="74">
        <v>1</v>
      </c>
      <c r="CL22" s="74">
        <v>0</v>
      </c>
      <c r="CM22" s="82">
        <f t="shared" si="45"/>
        <v>1</v>
      </c>
      <c r="CN22" s="77">
        <f t="shared" si="46"/>
        <v>2.7027027027027029E-2</v>
      </c>
      <c r="CO22" s="77">
        <f t="shared" si="47"/>
        <v>0</v>
      </c>
      <c r="CP22" s="77">
        <f t="shared" si="48"/>
        <v>1.3513513513513514E-2</v>
      </c>
      <c r="CQ22" s="83">
        <v>6</v>
      </c>
      <c r="CR22" s="83">
        <v>2</v>
      </c>
      <c r="CS22" s="82">
        <f t="shared" si="49"/>
        <v>8</v>
      </c>
      <c r="CT22" s="77">
        <f t="shared" si="50"/>
        <v>0.16216216216216217</v>
      </c>
      <c r="CU22" s="77">
        <f t="shared" si="51"/>
        <v>5.4054054054054057E-2</v>
      </c>
      <c r="CV22" s="78">
        <f t="shared" si="52"/>
        <v>0.10810810810810811</v>
      </c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</row>
    <row r="23" spans="1:126" s="2" customFormat="1" ht="18.75" customHeight="1">
      <c r="A23" s="128" t="s">
        <v>33</v>
      </c>
      <c r="B23" s="84">
        <v>38</v>
      </c>
      <c r="C23" s="85">
        <v>33</v>
      </c>
      <c r="D23" s="86">
        <f t="shared" si="0"/>
        <v>71</v>
      </c>
      <c r="E23" s="84">
        <v>12</v>
      </c>
      <c r="F23" s="85">
        <v>10</v>
      </c>
      <c r="G23" s="86">
        <f t="shared" si="1"/>
        <v>22</v>
      </c>
      <c r="H23" s="87">
        <f t="shared" si="53"/>
        <v>0.31578947368421051</v>
      </c>
      <c r="I23" s="88">
        <f t="shared" si="54"/>
        <v>0.30303030303030304</v>
      </c>
      <c r="J23" s="89">
        <f t="shared" si="55"/>
        <v>0.30985915492957744</v>
      </c>
      <c r="K23" s="84">
        <v>11</v>
      </c>
      <c r="L23" s="85">
        <v>7</v>
      </c>
      <c r="M23" s="86">
        <f t="shared" si="2"/>
        <v>18</v>
      </c>
      <c r="N23" s="87">
        <f t="shared" si="56"/>
        <v>0.91666666666666663</v>
      </c>
      <c r="O23" s="88">
        <f t="shared" si="57"/>
        <v>0.7</v>
      </c>
      <c r="P23" s="89">
        <f t="shared" si="58"/>
        <v>0.81818181818181823</v>
      </c>
      <c r="Q23" s="84">
        <v>0</v>
      </c>
      <c r="R23" s="85">
        <v>2</v>
      </c>
      <c r="S23" s="86">
        <f t="shared" si="3"/>
        <v>2</v>
      </c>
      <c r="T23" s="90">
        <f t="shared" si="65"/>
        <v>0</v>
      </c>
      <c r="U23" s="91">
        <f t="shared" si="66"/>
        <v>6.0606060606060608E-2</v>
      </c>
      <c r="V23" s="92">
        <f t="shared" si="67"/>
        <v>2.8169014084507043E-2</v>
      </c>
      <c r="W23" s="84">
        <v>20</v>
      </c>
      <c r="X23" s="85">
        <v>16</v>
      </c>
      <c r="Y23" s="86">
        <f t="shared" si="4"/>
        <v>36</v>
      </c>
      <c r="Z23" s="90">
        <f t="shared" si="59"/>
        <v>0.52631578947368418</v>
      </c>
      <c r="AA23" s="91">
        <f t="shared" si="60"/>
        <v>0.48484848484848486</v>
      </c>
      <c r="AB23" s="92">
        <f t="shared" si="61"/>
        <v>0.50704225352112675</v>
      </c>
      <c r="AC23" s="84">
        <v>6</v>
      </c>
      <c r="AD23" s="85">
        <v>2</v>
      </c>
      <c r="AE23" s="86">
        <f t="shared" si="5"/>
        <v>8</v>
      </c>
      <c r="AF23" s="90">
        <f t="shared" si="6"/>
        <v>0.15789473684210525</v>
      </c>
      <c r="AG23" s="91">
        <f t="shared" si="7"/>
        <v>6.0606060606060608E-2</v>
      </c>
      <c r="AH23" s="92">
        <f t="shared" si="8"/>
        <v>0.11267605633802817</v>
      </c>
      <c r="AI23" s="84">
        <v>26</v>
      </c>
      <c r="AJ23" s="85">
        <v>20</v>
      </c>
      <c r="AK23" s="86">
        <f t="shared" si="9"/>
        <v>46</v>
      </c>
      <c r="AL23" s="90">
        <f t="shared" si="10"/>
        <v>0.68421052631578949</v>
      </c>
      <c r="AM23" s="91">
        <f t="shared" si="11"/>
        <v>0.60606060606060608</v>
      </c>
      <c r="AN23" s="92">
        <f t="shared" si="12"/>
        <v>0.647887323943662</v>
      </c>
      <c r="AO23" s="84">
        <v>5</v>
      </c>
      <c r="AP23" s="85">
        <v>1</v>
      </c>
      <c r="AQ23" s="86">
        <f t="shared" si="13"/>
        <v>6</v>
      </c>
      <c r="AR23" s="90">
        <f t="shared" si="14"/>
        <v>0.13157894736842105</v>
      </c>
      <c r="AS23" s="91">
        <f t="shared" si="15"/>
        <v>3.0303030303030304E-2</v>
      </c>
      <c r="AT23" s="92">
        <f t="shared" si="16"/>
        <v>8.4507042253521125E-2</v>
      </c>
      <c r="AU23" s="84">
        <v>0</v>
      </c>
      <c r="AV23" s="85">
        <v>0</v>
      </c>
      <c r="AW23" s="93">
        <f t="shared" si="17"/>
        <v>0</v>
      </c>
      <c r="AX23" s="88">
        <f t="shared" si="62"/>
        <v>0</v>
      </c>
      <c r="AY23" s="88">
        <f t="shared" si="63"/>
        <v>0</v>
      </c>
      <c r="AZ23" s="88">
        <f t="shared" si="64"/>
        <v>0</v>
      </c>
      <c r="BA23" s="85">
        <v>0</v>
      </c>
      <c r="BB23" s="85">
        <v>0</v>
      </c>
      <c r="BC23" s="93">
        <f t="shared" si="21"/>
        <v>0</v>
      </c>
      <c r="BD23" s="88">
        <f t="shared" si="22"/>
        <v>0</v>
      </c>
      <c r="BE23" s="88">
        <f t="shared" si="23"/>
        <v>0</v>
      </c>
      <c r="BF23" s="89">
        <f t="shared" si="24"/>
        <v>0</v>
      </c>
      <c r="BG23" s="84">
        <v>7</v>
      </c>
      <c r="BH23" s="85">
        <v>6</v>
      </c>
      <c r="BI23" s="93">
        <f t="shared" si="25"/>
        <v>13</v>
      </c>
      <c r="BJ23" s="88">
        <f t="shared" si="26"/>
        <v>0.18421052631578946</v>
      </c>
      <c r="BK23" s="88">
        <f t="shared" si="27"/>
        <v>0.18181818181818182</v>
      </c>
      <c r="BL23" s="88">
        <f t="shared" si="28"/>
        <v>0.18309859154929578</v>
      </c>
      <c r="BM23" s="85">
        <v>1</v>
      </c>
      <c r="BN23" s="85">
        <v>2</v>
      </c>
      <c r="BO23" s="93">
        <f t="shared" si="29"/>
        <v>3</v>
      </c>
      <c r="BP23" s="88">
        <f t="shared" si="30"/>
        <v>2.6315789473684209E-2</v>
      </c>
      <c r="BQ23" s="88">
        <f t="shared" si="31"/>
        <v>6.0606060606060608E-2</v>
      </c>
      <c r="BR23" s="89">
        <f t="shared" si="32"/>
        <v>4.2253521126760563E-2</v>
      </c>
      <c r="BS23" s="84">
        <v>15</v>
      </c>
      <c r="BT23" s="85">
        <v>5</v>
      </c>
      <c r="BU23" s="93">
        <f t="shared" si="33"/>
        <v>20</v>
      </c>
      <c r="BV23" s="88">
        <f t="shared" si="34"/>
        <v>0.39473684210526316</v>
      </c>
      <c r="BW23" s="88">
        <f t="shared" si="35"/>
        <v>0.15151515151515152</v>
      </c>
      <c r="BX23" s="88">
        <f t="shared" si="36"/>
        <v>0.28169014084507044</v>
      </c>
      <c r="BY23" s="85">
        <v>5</v>
      </c>
      <c r="BZ23" s="85">
        <v>0</v>
      </c>
      <c r="CA23" s="93">
        <f t="shared" si="37"/>
        <v>5</v>
      </c>
      <c r="CB23" s="88">
        <f t="shared" si="38"/>
        <v>0.13157894736842105</v>
      </c>
      <c r="CC23" s="88">
        <f t="shared" si="39"/>
        <v>0</v>
      </c>
      <c r="CD23" s="89">
        <f t="shared" si="40"/>
        <v>7.0422535211267609E-2</v>
      </c>
      <c r="CE23" s="84">
        <v>13</v>
      </c>
      <c r="CF23" s="85">
        <v>4</v>
      </c>
      <c r="CG23" s="93">
        <f t="shared" si="41"/>
        <v>17</v>
      </c>
      <c r="CH23" s="88">
        <f t="shared" si="42"/>
        <v>0.34210526315789475</v>
      </c>
      <c r="CI23" s="88">
        <f t="shared" si="43"/>
        <v>0.12121212121212122</v>
      </c>
      <c r="CJ23" s="88">
        <f t="shared" si="44"/>
        <v>0.23943661971830985</v>
      </c>
      <c r="CK23" s="85">
        <v>4</v>
      </c>
      <c r="CL23" s="85">
        <v>0</v>
      </c>
      <c r="CM23" s="93">
        <f t="shared" si="45"/>
        <v>4</v>
      </c>
      <c r="CN23" s="88">
        <f t="shared" si="46"/>
        <v>0.10526315789473684</v>
      </c>
      <c r="CO23" s="88">
        <f t="shared" si="47"/>
        <v>0</v>
      </c>
      <c r="CP23" s="88">
        <f t="shared" si="48"/>
        <v>5.6338028169014086E-2</v>
      </c>
      <c r="CQ23" s="94">
        <v>17</v>
      </c>
      <c r="CR23" s="94">
        <v>4</v>
      </c>
      <c r="CS23" s="93">
        <f t="shared" si="49"/>
        <v>21</v>
      </c>
      <c r="CT23" s="88">
        <f t="shared" si="50"/>
        <v>0.44736842105263158</v>
      </c>
      <c r="CU23" s="88">
        <f t="shared" si="51"/>
        <v>0.12121212121212122</v>
      </c>
      <c r="CV23" s="89">
        <f t="shared" si="52"/>
        <v>0.29577464788732394</v>
      </c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</row>
    <row r="24" spans="1:126" s="2" customFormat="1" ht="18.75" customHeight="1">
      <c r="A24" s="129" t="s">
        <v>47</v>
      </c>
      <c r="B24" s="95">
        <f>SUM(B5:B23)</f>
        <v>6709</v>
      </c>
      <c r="C24" s="96">
        <f>SUM(C5:C23)</f>
        <v>6359</v>
      </c>
      <c r="D24" s="97">
        <f t="shared" si="0"/>
        <v>13068</v>
      </c>
      <c r="E24" s="95">
        <f>SUM(E5:E23)</f>
        <v>2580</v>
      </c>
      <c r="F24" s="96">
        <f>SUM(F5:F23)</f>
        <v>2554</v>
      </c>
      <c r="G24" s="97">
        <f t="shared" si="1"/>
        <v>5134</v>
      </c>
      <c r="H24" s="98">
        <f t="shared" si="53"/>
        <v>0.38455805634222684</v>
      </c>
      <c r="I24" s="99">
        <f t="shared" si="54"/>
        <v>0.40163547727630128</v>
      </c>
      <c r="J24" s="100">
        <f t="shared" si="55"/>
        <v>0.39286807468625651</v>
      </c>
      <c r="K24" s="95">
        <f>SUM(K5:K23)</f>
        <v>1594</v>
      </c>
      <c r="L24" s="96">
        <f>SUM(L5:L23)</f>
        <v>1607</v>
      </c>
      <c r="M24" s="97">
        <f t="shared" si="2"/>
        <v>3201</v>
      </c>
      <c r="N24" s="98">
        <f t="shared" si="56"/>
        <v>0.61782945736434114</v>
      </c>
      <c r="O24" s="99">
        <f t="shared" si="57"/>
        <v>0.62920908379013307</v>
      </c>
      <c r="P24" s="100">
        <f t="shared" si="58"/>
        <v>0.62349045578496298</v>
      </c>
      <c r="Q24" s="95">
        <f>SUM(Q5:Q23)</f>
        <v>2323</v>
      </c>
      <c r="R24" s="96">
        <f>SUM(R5:R23)</f>
        <v>2189</v>
      </c>
      <c r="S24" s="97">
        <f t="shared" si="3"/>
        <v>4512</v>
      </c>
      <c r="T24" s="101">
        <f t="shared" si="65"/>
        <v>0.34625130421821432</v>
      </c>
      <c r="U24" s="102">
        <f t="shared" si="66"/>
        <v>0.34423651517534204</v>
      </c>
      <c r="V24" s="103">
        <f t="shared" si="67"/>
        <v>0.34527089072543615</v>
      </c>
      <c r="W24" s="95">
        <f>SUM(W5:W23)</f>
        <v>4976</v>
      </c>
      <c r="X24" s="96">
        <f>SUM(X5:X23)</f>
        <v>5930</v>
      </c>
      <c r="Y24" s="97">
        <f t="shared" si="4"/>
        <v>10906</v>
      </c>
      <c r="Z24" s="101">
        <f t="shared" si="59"/>
        <v>0.74169026680578332</v>
      </c>
      <c r="AA24" s="102">
        <f t="shared" si="60"/>
        <v>0.93253656235257121</v>
      </c>
      <c r="AB24" s="103">
        <f t="shared" si="61"/>
        <v>0.83455769819406178</v>
      </c>
      <c r="AC24" s="95">
        <f>SUM(AC5:AC23)</f>
        <v>91</v>
      </c>
      <c r="AD24" s="96">
        <f>SUM(AD5:AD23)</f>
        <v>152</v>
      </c>
      <c r="AE24" s="97">
        <f t="shared" si="5"/>
        <v>243</v>
      </c>
      <c r="AF24" s="101">
        <f t="shared" si="6"/>
        <v>1.3563869429125056E-2</v>
      </c>
      <c r="AG24" s="102">
        <f t="shared" si="7"/>
        <v>2.3903129422865231E-2</v>
      </c>
      <c r="AH24" s="103">
        <f t="shared" si="8"/>
        <v>1.859504132231405E-2</v>
      </c>
      <c r="AI24" s="95">
        <f>SUM(AI5:AI23)</f>
        <v>7534</v>
      </c>
      <c r="AJ24" s="96">
        <f>SUM(AJ5:AJ23)</f>
        <v>8410</v>
      </c>
      <c r="AK24" s="97">
        <f t="shared" si="9"/>
        <v>15944</v>
      </c>
      <c r="AL24" s="101">
        <f t="shared" si="10"/>
        <v>1.1229691459233866</v>
      </c>
      <c r="AM24" s="102">
        <f t="shared" si="11"/>
        <v>1.322534989778267</v>
      </c>
      <c r="AN24" s="103">
        <f t="shared" si="12"/>
        <v>1.2200795837159473</v>
      </c>
      <c r="AO24" s="95">
        <f>SUM(AO5:AO23)</f>
        <v>3055</v>
      </c>
      <c r="AP24" s="96">
        <f>SUM(AP5:AP23)</f>
        <v>3229</v>
      </c>
      <c r="AQ24" s="97">
        <f t="shared" si="13"/>
        <v>6284</v>
      </c>
      <c r="AR24" s="101">
        <f t="shared" si="14"/>
        <v>0.45535847369205545</v>
      </c>
      <c r="AS24" s="102">
        <f t="shared" si="15"/>
        <v>0.50778424280547252</v>
      </c>
      <c r="AT24" s="103">
        <f t="shared" si="16"/>
        <v>0.48086929905111725</v>
      </c>
      <c r="AU24" s="95">
        <f>SUM(AU5:AU23)</f>
        <v>126</v>
      </c>
      <c r="AV24" s="96">
        <f>SUM(AV5:AV23)</f>
        <v>165</v>
      </c>
      <c r="AW24" s="104">
        <f t="shared" si="17"/>
        <v>291</v>
      </c>
      <c r="AX24" s="99">
        <f t="shared" si="62"/>
        <v>1.8780742286480846E-2</v>
      </c>
      <c r="AY24" s="99">
        <f t="shared" si="63"/>
        <v>2.5947476018241863E-2</v>
      </c>
      <c r="AZ24" s="99">
        <f t="shared" si="64"/>
        <v>2.2268135904499539E-2</v>
      </c>
      <c r="BA24" s="96">
        <f>SUM(BA5:BA23)</f>
        <v>26</v>
      </c>
      <c r="BB24" s="96">
        <f>SUM(BB5:BB23)</f>
        <v>59</v>
      </c>
      <c r="BC24" s="104">
        <f t="shared" si="21"/>
        <v>85</v>
      </c>
      <c r="BD24" s="99">
        <f t="shared" si="22"/>
        <v>3.8753912654643017E-3</v>
      </c>
      <c r="BE24" s="99">
        <f t="shared" si="23"/>
        <v>9.2781883944016361E-3</v>
      </c>
      <c r="BF24" s="100">
        <f t="shared" si="24"/>
        <v>6.5044383226201411E-3</v>
      </c>
      <c r="BG24" s="95">
        <f>SUM(BG5:BG23)</f>
        <v>1308</v>
      </c>
      <c r="BH24" s="96">
        <f>SUM(BH5:BH23)</f>
        <v>1371</v>
      </c>
      <c r="BI24" s="104">
        <f t="shared" si="25"/>
        <v>2679</v>
      </c>
      <c r="BJ24" s="99">
        <f t="shared" si="26"/>
        <v>0.19496199135489642</v>
      </c>
      <c r="BK24" s="99">
        <f t="shared" si="27"/>
        <v>0.21559993709702782</v>
      </c>
      <c r="BL24" s="99">
        <f t="shared" si="28"/>
        <v>0.20500459136822774</v>
      </c>
      <c r="BM24" s="96">
        <f>SUM(BM5:BM23)</f>
        <v>425</v>
      </c>
      <c r="BN24" s="96">
        <f>SUM(BN5:BN23)</f>
        <v>430</v>
      </c>
      <c r="BO24" s="104">
        <f t="shared" si="29"/>
        <v>855</v>
      </c>
      <c r="BP24" s="99">
        <f t="shared" si="30"/>
        <v>6.3347741839320321E-2</v>
      </c>
      <c r="BQ24" s="99">
        <f t="shared" si="31"/>
        <v>6.7620695077842422E-2</v>
      </c>
      <c r="BR24" s="100">
        <f t="shared" si="32"/>
        <v>6.5426997245179058E-2</v>
      </c>
      <c r="BS24" s="95">
        <f>SUM(BS5:BS23)</f>
        <v>1379</v>
      </c>
      <c r="BT24" s="96">
        <f>SUM(BT5:BT23)</f>
        <v>990</v>
      </c>
      <c r="BU24" s="104">
        <f t="shared" si="33"/>
        <v>2369</v>
      </c>
      <c r="BV24" s="99">
        <f t="shared" si="34"/>
        <v>0.20554479057981814</v>
      </c>
      <c r="BW24" s="99">
        <f t="shared" si="35"/>
        <v>0.15568485610945118</v>
      </c>
      <c r="BX24" s="99">
        <f t="shared" si="36"/>
        <v>0.18128252219161309</v>
      </c>
      <c r="BY24" s="96">
        <f>SUM(BY5:BY23)</f>
        <v>409</v>
      </c>
      <c r="BZ24" s="96">
        <f>SUM(BZ5:BZ23)</f>
        <v>253</v>
      </c>
      <c r="CA24" s="104">
        <f t="shared" si="37"/>
        <v>662</v>
      </c>
      <c r="CB24" s="99">
        <f t="shared" si="38"/>
        <v>6.0962885675957666E-2</v>
      </c>
      <c r="CC24" s="99">
        <f t="shared" si="39"/>
        <v>3.978612989463752E-2</v>
      </c>
      <c r="CD24" s="100">
        <f t="shared" si="40"/>
        <v>5.0658096112641569E-2</v>
      </c>
      <c r="CE24" s="95">
        <f>SUM(CE5:CE23)</f>
        <v>1302</v>
      </c>
      <c r="CF24" s="96">
        <f>SUM(CF5:CF23)</f>
        <v>909</v>
      </c>
      <c r="CG24" s="104">
        <f t="shared" si="41"/>
        <v>2211</v>
      </c>
      <c r="CH24" s="99">
        <f t="shared" si="42"/>
        <v>0.19406767029363542</v>
      </c>
      <c r="CI24" s="99">
        <f t="shared" si="43"/>
        <v>0.14294700424595061</v>
      </c>
      <c r="CJ24" s="99">
        <f t="shared" si="44"/>
        <v>0.1691919191919192</v>
      </c>
      <c r="CK24" s="96">
        <f>SUM(CK5:CK23)</f>
        <v>401</v>
      </c>
      <c r="CL24" s="96">
        <f>SUM(CL5:CL23)</f>
        <v>233</v>
      </c>
      <c r="CM24" s="104">
        <f t="shared" si="45"/>
        <v>634</v>
      </c>
      <c r="CN24" s="99">
        <f t="shared" si="46"/>
        <v>5.9770457594276342E-2</v>
      </c>
      <c r="CO24" s="99">
        <f t="shared" si="47"/>
        <v>3.6640981286365781E-2</v>
      </c>
      <c r="CP24" s="99">
        <f t="shared" si="48"/>
        <v>4.8515457606366698E-2</v>
      </c>
      <c r="CQ24" s="96">
        <f>SUM(CQ5:CQ23)</f>
        <v>1703</v>
      </c>
      <c r="CR24" s="96">
        <f>SUM(CR5:CR23)</f>
        <v>1142</v>
      </c>
      <c r="CS24" s="104">
        <f t="shared" si="49"/>
        <v>2845</v>
      </c>
      <c r="CT24" s="99">
        <f t="shared" si="50"/>
        <v>0.25383812788791177</v>
      </c>
      <c r="CU24" s="99">
        <f t="shared" si="51"/>
        <v>0.17958798553231639</v>
      </c>
      <c r="CV24" s="100">
        <f t="shared" si="52"/>
        <v>0.21770737679828589</v>
      </c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</row>
    <row r="25" spans="1:126" s="2" customFormat="1" ht="18.75" customHeight="1">
      <c r="A25" s="129" t="s">
        <v>56</v>
      </c>
      <c r="B25" s="95">
        <v>521</v>
      </c>
      <c r="C25" s="96">
        <v>479</v>
      </c>
      <c r="D25" s="97">
        <f t="shared" si="0"/>
        <v>1000</v>
      </c>
      <c r="E25" s="95">
        <v>139</v>
      </c>
      <c r="F25" s="96">
        <v>130</v>
      </c>
      <c r="G25" s="97">
        <f t="shared" si="1"/>
        <v>269</v>
      </c>
      <c r="H25" s="98">
        <f t="shared" ref="H25" si="68">IF(E25=0,0,E25/$B25)</f>
        <v>0.2667946257197697</v>
      </c>
      <c r="I25" s="99">
        <f t="shared" ref="I25" si="69">IF(F25=0,0,F25/$C25)</f>
        <v>0.27139874739039666</v>
      </c>
      <c r="J25" s="100">
        <f t="shared" ref="J25" si="70">IF(G25=0,0,G25/$D25)</f>
        <v>0.26900000000000002</v>
      </c>
      <c r="K25" s="95">
        <v>97</v>
      </c>
      <c r="L25" s="96">
        <v>92</v>
      </c>
      <c r="M25" s="97">
        <f t="shared" si="2"/>
        <v>189</v>
      </c>
      <c r="N25" s="98">
        <f t="shared" ref="N25" si="71">IF(K25=0,0,K25/E25)</f>
        <v>0.69784172661870503</v>
      </c>
      <c r="O25" s="99">
        <f t="shared" ref="O25" si="72">IF(L25=0,0,L25/F25)</f>
        <v>0.70769230769230773</v>
      </c>
      <c r="P25" s="100">
        <f t="shared" ref="P25" si="73">IF(M25=0,0,M25/G25)</f>
        <v>0.70260223048327142</v>
      </c>
      <c r="Q25" s="95">
        <v>66</v>
      </c>
      <c r="R25" s="96">
        <v>54</v>
      </c>
      <c r="S25" s="97">
        <f t="shared" si="3"/>
        <v>120</v>
      </c>
      <c r="T25" s="101">
        <f t="shared" ref="T25" si="74">IF(Q25=0,0,Q25/$B25)</f>
        <v>0.12667946257197696</v>
      </c>
      <c r="U25" s="102">
        <f t="shared" ref="U25" si="75">IF(R25=0,0,R25/$C25)</f>
        <v>0.11273486430062631</v>
      </c>
      <c r="V25" s="103">
        <f t="shared" ref="V25" si="76">IF(S25=0,0,S25/$D25)</f>
        <v>0.12</v>
      </c>
      <c r="W25" s="95">
        <v>296</v>
      </c>
      <c r="X25" s="96">
        <v>266</v>
      </c>
      <c r="Y25" s="97">
        <f t="shared" si="4"/>
        <v>562</v>
      </c>
      <c r="Z25" s="101">
        <f t="shared" ref="Z25" si="77">IF(W25=0,0,W25/$B25)</f>
        <v>0.56813819577735125</v>
      </c>
      <c r="AA25" s="102">
        <f t="shared" ref="AA25" si="78">IF(X25=0,0,X25/$C25)</f>
        <v>0.55532359081419624</v>
      </c>
      <c r="AB25" s="103">
        <f t="shared" ref="AB25" si="79">IF(Y25=0,0,Y25/$D25)</f>
        <v>0.56200000000000006</v>
      </c>
      <c r="AC25" s="95">
        <v>12</v>
      </c>
      <c r="AD25" s="96">
        <v>16</v>
      </c>
      <c r="AE25" s="97">
        <f t="shared" si="5"/>
        <v>28</v>
      </c>
      <c r="AF25" s="101">
        <f t="shared" ref="AF25" si="80">IF(AC25=0,0,AC25/$B25)</f>
        <v>2.3032629558541268E-2</v>
      </c>
      <c r="AG25" s="102">
        <f t="shared" ref="AG25" si="81">IF(AD25=0,0,AD25/$C25)</f>
        <v>3.3402922755741124E-2</v>
      </c>
      <c r="AH25" s="103">
        <f t="shared" ref="AH25" si="82">IF(AE25=0,0,AE25/$D25)</f>
        <v>2.8000000000000001E-2</v>
      </c>
      <c r="AI25" s="95">
        <v>353</v>
      </c>
      <c r="AJ25" s="96">
        <v>302</v>
      </c>
      <c r="AK25" s="97">
        <f t="shared" si="9"/>
        <v>655</v>
      </c>
      <c r="AL25" s="101">
        <f t="shared" ref="AL25" si="83">IF(AI25=0,0,AI25/$B25)</f>
        <v>0.67754318618042231</v>
      </c>
      <c r="AM25" s="102">
        <f t="shared" ref="AM25" si="84">IF(AJ25=0,0,AJ25/$C25)</f>
        <v>0.63048016701461373</v>
      </c>
      <c r="AN25" s="103">
        <f t="shared" ref="AN25" si="85">IF(AK25=0,0,AK25/$D25)</f>
        <v>0.65500000000000003</v>
      </c>
      <c r="AO25" s="95">
        <v>114</v>
      </c>
      <c r="AP25" s="96">
        <v>160</v>
      </c>
      <c r="AQ25" s="97">
        <f t="shared" si="13"/>
        <v>274</v>
      </c>
      <c r="AR25" s="101">
        <f t="shared" ref="AR25" si="86">IF(AO25=0,0,AO25/$B25)</f>
        <v>0.21880998080614203</v>
      </c>
      <c r="AS25" s="102">
        <f t="shared" ref="AS25" si="87">IF(AP25=0,0,AP25/$C25)</f>
        <v>0.33402922755741127</v>
      </c>
      <c r="AT25" s="103">
        <f t="shared" ref="AT25" si="88">IF(AQ25=0,0,AQ25/$D25)</f>
        <v>0.27400000000000002</v>
      </c>
      <c r="AU25" s="95">
        <v>45</v>
      </c>
      <c r="AV25" s="96">
        <v>33</v>
      </c>
      <c r="AW25" s="104">
        <f t="shared" si="17"/>
        <v>78</v>
      </c>
      <c r="AX25" s="99">
        <f t="shared" ref="AX25" si="89">IF(AU25=0,0,AU25/$B25)</f>
        <v>8.6372360844529747E-2</v>
      </c>
      <c r="AY25" s="99">
        <f t="shared" ref="AY25" si="90">IF(AV25=0,0,AV25/$C25)</f>
        <v>6.889352818371608E-2</v>
      </c>
      <c r="AZ25" s="99">
        <f t="shared" ref="AZ25" si="91">IF(AW25=0,0,AW25/$D25)</f>
        <v>7.8E-2</v>
      </c>
      <c r="BA25" s="96">
        <v>3</v>
      </c>
      <c r="BB25" s="96">
        <v>2</v>
      </c>
      <c r="BC25" s="104">
        <f t="shared" si="21"/>
        <v>5</v>
      </c>
      <c r="BD25" s="99">
        <f t="shared" ref="BD25" si="92">IF(BA25=0,0,BA25/$B25)</f>
        <v>5.7581573896353169E-3</v>
      </c>
      <c r="BE25" s="99">
        <f t="shared" ref="BE25" si="93">IF(BB25=0,0,BB25/$C25)</f>
        <v>4.1753653444676405E-3</v>
      </c>
      <c r="BF25" s="100">
        <f t="shared" ref="BF25" si="94">IF(BC25=0,0,BC25/$D25)</f>
        <v>5.0000000000000001E-3</v>
      </c>
      <c r="BG25" s="95">
        <v>63</v>
      </c>
      <c r="BH25" s="96">
        <v>80</v>
      </c>
      <c r="BI25" s="104">
        <f t="shared" si="25"/>
        <v>143</v>
      </c>
      <c r="BJ25" s="99">
        <f t="shared" ref="BJ25" si="95">IF(BG25=0,0,BG25/$B25)</f>
        <v>0.12092130518234165</v>
      </c>
      <c r="BK25" s="99">
        <f t="shared" ref="BK25" si="96">IF(BH25=0,0,BH25/$C25)</f>
        <v>0.16701461377870563</v>
      </c>
      <c r="BL25" s="99">
        <f t="shared" ref="BL25" si="97">IF(BI25=0,0,BI25/$D25)</f>
        <v>0.14299999999999999</v>
      </c>
      <c r="BM25" s="96">
        <v>49</v>
      </c>
      <c r="BN25" s="96">
        <v>23</v>
      </c>
      <c r="BO25" s="104">
        <f t="shared" si="29"/>
        <v>72</v>
      </c>
      <c r="BP25" s="99">
        <f t="shared" ref="BP25" si="98">IF(BM25=0,0,BM25/$B25)</f>
        <v>9.4049904030710174E-2</v>
      </c>
      <c r="BQ25" s="99">
        <f t="shared" ref="BQ25" si="99">IF(BN25=0,0,BN25/$C25)</f>
        <v>4.8016701461377868E-2</v>
      </c>
      <c r="BR25" s="100">
        <f t="shared" ref="BR25" si="100">IF(BO25=0,0,BO25/$D25)</f>
        <v>7.1999999999999995E-2</v>
      </c>
      <c r="BS25" s="95">
        <v>75</v>
      </c>
      <c r="BT25" s="96">
        <v>36</v>
      </c>
      <c r="BU25" s="104">
        <f t="shared" si="33"/>
        <v>111</v>
      </c>
      <c r="BV25" s="99">
        <f t="shared" ref="BV25" si="101">IF(BS25=0,0,BS25/$B25)</f>
        <v>0.14395393474088292</v>
      </c>
      <c r="BW25" s="99">
        <f t="shared" ref="BW25" si="102">IF(BT25=0,0,BT25/$C25)</f>
        <v>7.5156576200417533E-2</v>
      </c>
      <c r="BX25" s="99">
        <f t="shared" ref="BX25" si="103">IF(BU25=0,0,BU25/$D25)</f>
        <v>0.111</v>
      </c>
      <c r="BY25" s="96">
        <v>17</v>
      </c>
      <c r="BZ25" s="96">
        <v>1</v>
      </c>
      <c r="CA25" s="104">
        <f t="shared" si="37"/>
        <v>18</v>
      </c>
      <c r="CB25" s="99">
        <f t="shared" ref="CB25" si="104">IF(BY25=0,0,BY25/$B25)</f>
        <v>3.2629558541266791E-2</v>
      </c>
      <c r="CC25" s="99">
        <f t="shared" ref="CC25" si="105">IF(BZ25=0,0,BZ25/$C25)</f>
        <v>2.0876826722338203E-3</v>
      </c>
      <c r="CD25" s="100">
        <f t="shared" ref="CD25" si="106">IF(CA25=0,0,CA25/$D25)</f>
        <v>1.7999999999999999E-2</v>
      </c>
      <c r="CE25" s="95">
        <v>88</v>
      </c>
      <c r="CF25" s="96">
        <v>43</v>
      </c>
      <c r="CG25" s="104">
        <f t="shared" si="41"/>
        <v>131</v>
      </c>
      <c r="CH25" s="99">
        <f t="shared" ref="CH25" si="107">IF(CE25=0,0,CE25/$B25)</f>
        <v>0.16890595009596929</v>
      </c>
      <c r="CI25" s="99">
        <f t="shared" ref="CI25" si="108">IF(CF25=0,0,CF25/$C25)</f>
        <v>8.9770354906054284E-2</v>
      </c>
      <c r="CJ25" s="99">
        <f t="shared" ref="CJ25" si="109">IF(CG25=0,0,CG25/$D25)</f>
        <v>0.13100000000000001</v>
      </c>
      <c r="CK25" s="96">
        <v>13</v>
      </c>
      <c r="CL25" s="96">
        <v>5</v>
      </c>
      <c r="CM25" s="104">
        <f t="shared" si="45"/>
        <v>18</v>
      </c>
      <c r="CN25" s="99">
        <f t="shared" ref="CN25" si="110">IF(CK25=0,0,CK25/$B25)</f>
        <v>2.4952015355086371E-2</v>
      </c>
      <c r="CO25" s="99">
        <f t="shared" ref="CO25" si="111">IF(CL25=0,0,CL25/$C25)</f>
        <v>1.0438413361169102E-2</v>
      </c>
      <c r="CP25" s="99">
        <f t="shared" ref="CP25" si="112">IF(CM25=0,0,CM25/$D25)</f>
        <v>1.7999999999999999E-2</v>
      </c>
      <c r="CQ25" s="96">
        <v>101</v>
      </c>
      <c r="CR25" s="96">
        <v>48</v>
      </c>
      <c r="CS25" s="104">
        <f t="shared" si="49"/>
        <v>149</v>
      </c>
      <c r="CT25" s="99">
        <f t="shared" ref="CT25" si="113">IF(CQ25=0,0,CQ25/$B25)</f>
        <v>0.19385796545105566</v>
      </c>
      <c r="CU25" s="99">
        <f t="shared" ref="CU25" si="114">IF(CR25=0,0,CR25/$C25)</f>
        <v>0.10020876826722339</v>
      </c>
      <c r="CV25" s="100">
        <f t="shared" ref="CV25" si="115">IF(CS25=0,0,CS25/$D25)</f>
        <v>0.14899999999999999</v>
      </c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</row>
    <row r="26" spans="1:126" s="2" customFormat="1" ht="18.75" customHeight="1" thickBot="1">
      <c r="A26" s="130" t="s">
        <v>48</v>
      </c>
      <c r="B26" s="105">
        <v>115</v>
      </c>
      <c r="C26" s="106">
        <v>56</v>
      </c>
      <c r="D26" s="107">
        <f t="shared" si="0"/>
        <v>171</v>
      </c>
      <c r="E26" s="105">
        <v>38</v>
      </c>
      <c r="F26" s="106">
        <v>18</v>
      </c>
      <c r="G26" s="107">
        <f t="shared" si="1"/>
        <v>56</v>
      </c>
      <c r="H26" s="108">
        <f t="shared" si="53"/>
        <v>0.33043478260869563</v>
      </c>
      <c r="I26" s="109">
        <f t="shared" si="54"/>
        <v>0.32142857142857145</v>
      </c>
      <c r="J26" s="110">
        <f t="shared" si="55"/>
        <v>0.32748538011695905</v>
      </c>
      <c r="K26" s="105">
        <v>13</v>
      </c>
      <c r="L26" s="106">
        <v>12</v>
      </c>
      <c r="M26" s="107">
        <f t="shared" si="2"/>
        <v>25</v>
      </c>
      <c r="N26" s="108">
        <f t="shared" si="56"/>
        <v>0.34210526315789475</v>
      </c>
      <c r="O26" s="109">
        <f t="shared" si="57"/>
        <v>0.66666666666666663</v>
      </c>
      <c r="P26" s="110">
        <f t="shared" si="58"/>
        <v>0.44642857142857145</v>
      </c>
      <c r="Q26" s="105">
        <v>64</v>
      </c>
      <c r="R26" s="106">
        <v>22</v>
      </c>
      <c r="S26" s="107">
        <f t="shared" si="3"/>
        <v>86</v>
      </c>
      <c r="T26" s="111">
        <f t="shared" si="65"/>
        <v>0.55652173913043479</v>
      </c>
      <c r="U26" s="112">
        <f t="shared" si="66"/>
        <v>0.39285714285714285</v>
      </c>
      <c r="V26" s="113">
        <f t="shared" si="67"/>
        <v>0.50292397660818711</v>
      </c>
      <c r="W26" s="105">
        <v>57</v>
      </c>
      <c r="X26" s="106">
        <v>50</v>
      </c>
      <c r="Y26" s="107">
        <f t="shared" si="4"/>
        <v>107</v>
      </c>
      <c r="Z26" s="111">
        <f t="shared" si="59"/>
        <v>0.4956521739130435</v>
      </c>
      <c r="AA26" s="112">
        <f t="shared" si="60"/>
        <v>0.8928571428571429</v>
      </c>
      <c r="AB26" s="113">
        <f t="shared" si="61"/>
        <v>0.6257309941520468</v>
      </c>
      <c r="AC26" s="105">
        <v>7</v>
      </c>
      <c r="AD26" s="106">
        <v>2</v>
      </c>
      <c r="AE26" s="107">
        <f t="shared" si="5"/>
        <v>9</v>
      </c>
      <c r="AF26" s="111">
        <f t="shared" si="6"/>
        <v>6.0869565217391307E-2</v>
      </c>
      <c r="AG26" s="112">
        <f t="shared" si="7"/>
        <v>3.5714285714285712E-2</v>
      </c>
      <c r="AH26" s="113">
        <f t="shared" si="8"/>
        <v>5.2631578947368418E-2</v>
      </c>
      <c r="AI26" s="105">
        <v>127</v>
      </c>
      <c r="AJ26" s="106">
        <v>68</v>
      </c>
      <c r="AK26" s="107">
        <f t="shared" si="9"/>
        <v>195</v>
      </c>
      <c r="AL26" s="111">
        <f t="shared" si="10"/>
        <v>1.1043478260869566</v>
      </c>
      <c r="AM26" s="112">
        <f t="shared" si="11"/>
        <v>1.2142857142857142</v>
      </c>
      <c r="AN26" s="113">
        <f t="shared" si="12"/>
        <v>1.1403508771929824</v>
      </c>
      <c r="AO26" s="105">
        <v>43</v>
      </c>
      <c r="AP26" s="106">
        <v>5</v>
      </c>
      <c r="AQ26" s="107">
        <f t="shared" si="13"/>
        <v>48</v>
      </c>
      <c r="AR26" s="111">
        <f t="shared" si="14"/>
        <v>0.37391304347826088</v>
      </c>
      <c r="AS26" s="112">
        <f t="shared" si="15"/>
        <v>8.9285714285714288E-2</v>
      </c>
      <c r="AT26" s="113">
        <f t="shared" si="16"/>
        <v>0.2807017543859649</v>
      </c>
      <c r="AU26" s="105">
        <v>0</v>
      </c>
      <c r="AV26" s="106">
        <v>4</v>
      </c>
      <c r="AW26" s="114">
        <f t="shared" si="17"/>
        <v>4</v>
      </c>
      <c r="AX26" s="109">
        <f t="shared" si="62"/>
        <v>0</v>
      </c>
      <c r="AY26" s="109">
        <f t="shared" si="63"/>
        <v>7.1428571428571425E-2</v>
      </c>
      <c r="AZ26" s="109">
        <f t="shared" si="64"/>
        <v>2.3391812865497075E-2</v>
      </c>
      <c r="BA26" s="106">
        <v>0</v>
      </c>
      <c r="BB26" s="106">
        <v>0</v>
      </c>
      <c r="BC26" s="114">
        <f t="shared" si="21"/>
        <v>0</v>
      </c>
      <c r="BD26" s="109">
        <f t="shared" si="22"/>
        <v>0</v>
      </c>
      <c r="BE26" s="109">
        <f t="shared" si="23"/>
        <v>0</v>
      </c>
      <c r="BF26" s="110">
        <f t="shared" si="24"/>
        <v>0</v>
      </c>
      <c r="BG26" s="105">
        <v>17</v>
      </c>
      <c r="BH26" s="106">
        <v>9</v>
      </c>
      <c r="BI26" s="114">
        <f t="shared" si="25"/>
        <v>26</v>
      </c>
      <c r="BJ26" s="109">
        <f t="shared" si="26"/>
        <v>0.14782608695652175</v>
      </c>
      <c r="BK26" s="109">
        <f t="shared" si="27"/>
        <v>0.16071428571428573</v>
      </c>
      <c r="BL26" s="109">
        <f t="shared" si="28"/>
        <v>0.15204678362573099</v>
      </c>
      <c r="BM26" s="106">
        <v>10</v>
      </c>
      <c r="BN26" s="106">
        <v>7</v>
      </c>
      <c r="BO26" s="114">
        <f t="shared" si="29"/>
        <v>17</v>
      </c>
      <c r="BP26" s="109">
        <f t="shared" si="30"/>
        <v>8.6956521739130432E-2</v>
      </c>
      <c r="BQ26" s="109">
        <f t="shared" si="31"/>
        <v>0.125</v>
      </c>
      <c r="BR26" s="110">
        <f t="shared" si="32"/>
        <v>9.9415204678362568E-2</v>
      </c>
      <c r="BS26" s="105">
        <v>26</v>
      </c>
      <c r="BT26" s="106">
        <v>11</v>
      </c>
      <c r="BU26" s="114">
        <f t="shared" si="33"/>
        <v>37</v>
      </c>
      <c r="BV26" s="109">
        <f t="shared" si="34"/>
        <v>0.22608695652173913</v>
      </c>
      <c r="BW26" s="109">
        <f t="shared" si="35"/>
        <v>0.19642857142857142</v>
      </c>
      <c r="BX26" s="109">
        <f t="shared" si="36"/>
        <v>0.21637426900584794</v>
      </c>
      <c r="BY26" s="106">
        <v>14</v>
      </c>
      <c r="BZ26" s="106">
        <v>4</v>
      </c>
      <c r="CA26" s="114">
        <f t="shared" si="37"/>
        <v>18</v>
      </c>
      <c r="CB26" s="109">
        <f t="shared" si="38"/>
        <v>0.12173913043478261</v>
      </c>
      <c r="CC26" s="109">
        <f t="shared" si="39"/>
        <v>7.1428571428571425E-2</v>
      </c>
      <c r="CD26" s="110">
        <f t="shared" si="40"/>
        <v>0.10526315789473684</v>
      </c>
      <c r="CE26" s="105">
        <v>24</v>
      </c>
      <c r="CF26" s="106">
        <v>11</v>
      </c>
      <c r="CG26" s="114">
        <f t="shared" si="41"/>
        <v>35</v>
      </c>
      <c r="CH26" s="109">
        <f t="shared" si="42"/>
        <v>0.20869565217391303</v>
      </c>
      <c r="CI26" s="109">
        <f t="shared" si="43"/>
        <v>0.19642857142857142</v>
      </c>
      <c r="CJ26" s="109">
        <f t="shared" si="44"/>
        <v>0.2046783625730994</v>
      </c>
      <c r="CK26" s="106">
        <v>7</v>
      </c>
      <c r="CL26" s="106">
        <v>2</v>
      </c>
      <c r="CM26" s="114">
        <f t="shared" si="45"/>
        <v>9</v>
      </c>
      <c r="CN26" s="109">
        <f t="shared" si="46"/>
        <v>6.0869565217391307E-2</v>
      </c>
      <c r="CO26" s="109">
        <f t="shared" si="47"/>
        <v>3.5714285714285712E-2</v>
      </c>
      <c r="CP26" s="109">
        <f t="shared" si="48"/>
        <v>5.2631578947368418E-2</v>
      </c>
      <c r="CQ26" s="115">
        <v>31</v>
      </c>
      <c r="CR26" s="115">
        <v>13</v>
      </c>
      <c r="CS26" s="114">
        <f t="shared" si="49"/>
        <v>44</v>
      </c>
      <c r="CT26" s="109">
        <f t="shared" si="50"/>
        <v>0.26956521739130435</v>
      </c>
      <c r="CU26" s="109">
        <f t="shared" si="51"/>
        <v>0.23214285714285715</v>
      </c>
      <c r="CV26" s="110">
        <f t="shared" si="52"/>
        <v>0.25730994152046782</v>
      </c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</row>
    <row r="27" spans="1:126" s="2" customFormat="1" ht="18.75" customHeight="1" thickTop="1">
      <c r="A27" s="131" t="s">
        <v>46</v>
      </c>
      <c r="B27" s="116">
        <f>SUM(B24:B26)</f>
        <v>7345</v>
      </c>
      <c r="C27" s="117">
        <f>SUM(C24:C26)</f>
        <v>6894</v>
      </c>
      <c r="D27" s="118">
        <f t="shared" si="0"/>
        <v>14239</v>
      </c>
      <c r="E27" s="116">
        <f>SUM(E24:E26)</f>
        <v>2757</v>
      </c>
      <c r="F27" s="117">
        <f>SUM(F24:F26)</f>
        <v>2702</v>
      </c>
      <c r="G27" s="118">
        <f t="shared" si="1"/>
        <v>5459</v>
      </c>
      <c r="H27" s="119">
        <f t="shared" si="53"/>
        <v>0.37535738597685503</v>
      </c>
      <c r="I27" s="120">
        <f t="shared" si="54"/>
        <v>0.39193501595590369</v>
      </c>
      <c r="J27" s="121">
        <f t="shared" si="55"/>
        <v>0.38338366458318701</v>
      </c>
      <c r="K27" s="116">
        <f>SUM(K24:K26)</f>
        <v>1704</v>
      </c>
      <c r="L27" s="117">
        <f>SUM(L24:L26)</f>
        <v>1711</v>
      </c>
      <c r="M27" s="118">
        <f t="shared" si="2"/>
        <v>3415</v>
      </c>
      <c r="N27" s="119">
        <f t="shared" si="56"/>
        <v>0.61806311207834608</v>
      </c>
      <c r="O27" s="120">
        <f t="shared" si="57"/>
        <v>0.63323464100666171</v>
      </c>
      <c r="P27" s="121">
        <f t="shared" si="58"/>
        <v>0.625572449166514</v>
      </c>
      <c r="Q27" s="116">
        <f>SUM(Q24:Q26)</f>
        <v>2453</v>
      </c>
      <c r="R27" s="117">
        <f>SUM(R24:R26)</f>
        <v>2265</v>
      </c>
      <c r="S27" s="118">
        <f t="shared" si="3"/>
        <v>4718</v>
      </c>
      <c r="T27" s="122">
        <f t="shared" si="65"/>
        <v>0.33396868618107556</v>
      </c>
      <c r="U27" s="123">
        <f t="shared" si="66"/>
        <v>0.32854656222802436</v>
      </c>
      <c r="V27" s="124">
        <f t="shared" si="67"/>
        <v>0.33134349322283868</v>
      </c>
      <c r="W27" s="116">
        <f>SUM(W24:W26)</f>
        <v>5329</v>
      </c>
      <c r="X27" s="117">
        <f>SUM(X24:X26)</f>
        <v>6246</v>
      </c>
      <c r="Y27" s="118">
        <f t="shared" si="4"/>
        <v>11575</v>
      </c>
      <c r="Z27" s="122">
        <f t="shared" si="59"/>
        <v>0.72552756977535737</v>
      </c>
      <c r="AA27" s="123">
        <f t="shared" si="60"/>
        <v>0.90600522193211486</v>
      </c>
      <c r="AB27" s="124">
        <f t="shared" si="61"/>
        <v>0.81290820984619705</v>
      </c>
      <c r="AC27" s="116">
        <f>SUM(AC24:AC26)</f>
        <v>110</v>
      </c>
      <c r="AD27" s="117">
        <f>SUM(AD24:AD26)</f>
        <v>170</v>
      </c>
      <c r="AE27" s="118">
        <f t="shared" si="5"/>
        <v>280</v>
      </c>
      <c r="AF27" s="122">
        <f t="shared" si="6"/>
        <v>1.4976174268209666E-2</v>
      </c>
      <c r="AG27" s="123">
        <f t="shared" si="7"/>
        <v>2.465912387583406E-2</v>
      </c>
      <c r="AH27" s="124">
        <f t="shared" si="8"/>
        <v>1.9664302268417727E-2</v>
      </c>
      <c r="AI27" s="116">
        <f>SUM(AI24:AI26)</f>
        <v>8014</v>
      </c>
      <c r="AJ27" s="117">
        <f>SUM(AJ24:AJ26)</f>
        <v>8780</v>
      </c>
      <c r="AK27" s="118">
        <f t="shared" si="9"/>
        <v>16794</v>
      </c>
      <c r="AL27" s="122">
        <f t="shared" si="10"/>
        <v>1.0910823689584752</v>
      </c>
      <c r="AM27" s="123">
        <f t="shared" si="11"/>
        <v>1.2735712213519002</v>
      </c>
      <c r="AN27" s="124">
        <f t="shared" si="12"/>
        <v>1.1794367581993117</v>
      </c>
      <c r="AO27" s="116">
        <f>SUM(AO24:AO26)</f>
        <v>3212</v>
      </c>
      <c r="AP27" s="117">
        <f>SUM(AP24:AP26)</f>
        <v>3394</v>
      </c>
      <c r="AQ27" s="118">
        <f t="shared" si="13"/>
        <v>6606</v>
      </c>
      <c r="AR27" s="122">
        <f t="shared" si="14"/>
        <v>0.43730428863172227</v>
      </c>
      <c r="AS27" s="123">
        <f t="shared" si="15"/>
        <v>0.4923121554975341</v>
      </c>
      <c r="AT27" s="124">
        <f t="shared" si="16"/>
        <v>0.46393707423274105</v>
      </c>
      <c r="AU27" s="116">
        <f>SUM(AU24:AU26)</f>
        <v>171</v>
      </c>
      <c r="AV27" s="117">
        <f>SUM(AV24:AV26)</f>
        <v>202</v>
      </c>
      <c r="AW27" s="125">
        <f t="shared" si="17"/>
        <v>373</v>
      </c>
      <c r="AX27" s="120">
        <f t="shared" si="62"/>
        <v>2.3281143635125935E-2</v>
      </c>
      <c r="AY27" s="120">
        <f t="shared" si="63"/>
        <v>2.9300841311285176E-2</v>
      </c>
      <c r="AZ27" s="120">
        <f t="shared" si="64"/>
        <v>2.6195659807570756E-2</v>
      </c>
      <c r="BA27" s="117">
        <f>SUM(BA24:BA26)</f>
        <v>29</v>
      </c>
      <c r="BB27" s="117">
        <f>SUM(BB24:BB26)</f>
        <v>61</v>
      </c>
      <c r="BC27" s="125">
        <f t="shared" si="21"/>
        <v>90</v>
      </c>
      <c r="BD27" s="120">
        <f t="shared" si="22"/>
        <v>3.9482641252552757E-3</v>
      </c>
      <c r="BE27" s="120">
        <f t="shared" si="23"/>
        <v>8.8482738613286909E-3</v>
      </c>
      <c r="BF27" s="121">
        <f t="shared" si="24"/>
        <v>6.3206685862771264E-3</v>
      </c>
      <c r="BG27" s="116">
        <f>SUM(BG24:BG26)</f>
        <v>1388</v>
      </c>
      <c r="BH27" s="117">
        <f>SUM(BH24:BH26)</f>
        <v>1460</v>
      </c>
      <c r="BI27" s="125">
        <f t="shared" si="25"/>
        <v>2848</v>
      </c>
      <c r="BJ27" s="120">
        <f t="shared" si="26"/>
        <v>0.18897208985704561</v>
      </c>
      <c r="BK27" s="120">
        <f t="shared" si="27"/>
        <v>0.2117783579924572</v>
      </c>
      <c r="BL27" s="120">
        <f t="shared" si="28"/>
        <v>0.20001404593019173</v>
      </c>
      <c r="BM27" s="117">
        <f>SUM(BM24:BM26)</f>
        <v>484</v>
      </c>
      <c r="BN27" s="117">
        <f>SUM(BN24:BN26)</f>
        <v>460</v>
      </c>
      <c r="BO27" s="125">
        <f t="shared" si="29"/>
        <v>944</v>
      </c>
      <c r="BP27" s="120">
        <f t="shared" si="30"/>
        <v>6.5895166780122527E-2</v>
      </c>
      <c r="BQ27" s="120">
        <f t="shared" si="31"/>
        <v>6.67246881346098E-2</v>
      </c>
      <c r="BR27" s="121">
        <f t="shared" si="32"/>
        <v>6.6296790504951186E-2</v>
      </c>
      <c r="BS27" s="116">
        <f>SUM(BS24:BS26)</f>
        <v>1480</v>
      </c>
      <c r="BT27" s="117">
        <f>SUM(BT24:BT26)</f>
        <v>1037</v>
      </c>
      <c r="BU27" s="125">
        <f t="shared" si="33"/>
        <v>2517</v>
      </c>
      <c r="BV27" s="120">
        <f t="shared" si="34"/>
        <v>0.20149761742682096</v>
      </c>
      <c r="BW27" s="120">
        <f t="shared" si="35"/>
        <v>0.15042065564258775</v>
      </c>
      <c r="BX27" s="120">
        <f t="shared" si="36"/>
        <v>0.17676803146288364</v>
      </c>
      <c r="BY27" s="117">
        <f>SUM(BY24:BY26)</f>
        <v>440</v>
      </c>
      <c r="BZ27" s="117">
        <f>SUM(BZ24:BZ26)</f>
        <v>258</v>
      </c>
      <c r="CA27" s="125">
        <f t="shared" si="37"/>
        <v>698</v>
      </c>
      <c r="CB27" s="120">
        <f t="shared" si="38"/>
        <v>5.9904697072838665E-2</v>
      </c>
      <c r="CC27" s="120">
        <f t="shared" si="39"/>
        <v>3.7423846823324627E-2</v>
      </c>
      <c r="CD27" s="121">
        <f t="shared" si="40"/>
        <v>4.9020296369127046E-2</v>
      </c>
      <c r="CE27" s="116">
        <f>SUM(CE24:CE26)</f>
        <v>1414</v>
      </c>
      <c r="CF27" s="117">
        <f>SUM(CF24:CF26)</f>
        <v>963</v>
      </c>
      <c r="CG27" s="125">
        <f t="shared" si="41"/>
        <v>2377</v>
      </c>
      <c r="CH27" s="120">
        <f t="shared" si="42"/>
        <v>0.19251191286589517</v>
      </c>
      <c r="CI27" s="120">
        <f t="shared" si="43"/>
        <v>0.13968668407310705</v>
      </c>
      <c r="CJ27" s="120">
        <f t="shared" si="44"/>
        <v>0.16693588032867476</v>
      </c>
      <c r="CK27" s="117">
        <f>SUM(CK24:CK26)</f>
        <v>421</v>
      </c>
      <c r="CL27" s="117">
        <f>SUM(CL24:CL26)</f>
        <v>240</v>
      </c>
      <c r="CM27" s="125">
        <f t="shared" si="45"/>
        <v>661</v>
      </c>
      <c r="CN27" s="120">
        <f t="shared" si="46"/>
        <v>5.7317903335602452E-2</v>
      </c>
      <c r="CO27" s="120">
        <f t="shared" si="47"/>
        <v>3.4812880765883375E-2</v>
      </c>
      <c r="CP27" s="120">
        <f t="shared" si="48"/>
        <v>4.6421799283657562E-2</v>
      </c>
      <c r="CQ27" s="117">
        <f>SUM(CQ24:CQ26)</f>
        <v>1835</v>
      </c>
      <c r="CR27" s="117">
        <f>SUM(CR24:CR26)</f>
        <v>1203</v>
      </c>
      <c r="CS27" s="125">
        <f t="shared" si="49"/>
        <v>3038</v>
      </c>
      <c r="CT27" s="120">
        <f t="shared" si="50"/>
        <v>0.24982981620149761</v>
      </c>
      <c r="CU27" s="120">
        <f t="shared" si="51"/>
        <v>0.17449956483899043</v>
      </c>
      <c r="CV27" s="121">
        <f t="shared" si="52"/>
        <v>0.21335767961233232</v>
      </c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</row>
    <row r="28" spans="1:126" s="1" customFormat="1" ht="9" customHeight="1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5"/>
      <c r="U28" s="5"/>
      <c r="V28" s="5"/>
      <c r="W28" s="4"/>
      <c r="X28" s="4"/>
      <c r="Y28" s="4"/>
      <c r="Z28" s="5"/>
      <c r="AA28" s="5"/>
      <c r="AB28" s="5"/>
      <c r="AC28" s="4"/>
      <c r="AD28" s="4"/>
      <c r="AE28" s="4"/>
      <c r="AF28" s="5"/>
      <c r="AG28" s="5"/>
      <c r="AH28" s="5"/>
      <c r="AI28" s="4"/>
      <c r="AJ28" s="4"/>
      <c r="AK28" s="4"/>
      <c r="AL28" s="5"/>
      <c r="AM28" s="5"/>
      <c r="AN28" s="5"/>
      <c r="AO28" s="4"/>
      <c r="AP28" s="4"/>
      <c r="AQ28" s="4"/>
      <c r="AR28" s="5"/>
      <c r="AS28" s="5"/>
      <c r="AT28" s="5"/>
      <c r="AU28" s="4"/>
      <c r="AV28" s="4"/>
      <c r="AW28" s="4"/>
      <c r="AX28" s="6"/>
      <c r="AY28" s="6"/>
      <c r="AZ28" s="6"/>
      <c r="BA28" s="4"/>
      <c r="BB28" s="4"/>
      <c r="BC28" s="4"/>
      <c r="BD28" s="6"/>
      <c r="BE28" s="6"/>
      <c r="BF28" s="14"/>
      <c r="BG28" s="4"/>
      <c r="BH28" s="4"/>
      <c r="BI28" s="4"/>
      <c r="BJ28" s="6"/>
      <c r="BK28" s="6"/>
      <c r="BL28" s="6"/>
      <c r="BM28" s="4"/>
      <c r="BN28" s="4"/>
      <c r="BO28" s="4"/>
      <c r="BP28" s="6"/>
      <c r="BQ28" s="6"/>
      <c r="BR28" s="14"/>
      <c r="BS28" s="4"/>
      <c r="BT28" s="4"/>
      <c r="BU28" s="4"/>
      <c r="BV28" s="6"/>
      <c r="BW28" s="6"/>
      <c r="BX28" s="6"/>
      <c r="BY28" s="4"/>
      <c r="BZ28" s="4"/>
      <c r="CA28" s="4"/>
      <c r="CB28" s="6"/>
      <c r="CC28" s="6"/>
      <c r="CD28" s="6"/>
      <c r="CE28" s="4"/>
      <c r="CF28" s="4"/>
      <c r="CG28" s="4"/>
      <c r="CH28" s="6"/>
      <c r="CI28" s="6"/>
      <c r="CJ28" s="6"/>
      <c r="CK28" s="4"/>
      <c r="CL28" s="4"/>
      <c r="CM28" s="4"/>
      <c r="CN28" s="7"/>
      <c r="CO28" s="7"/>
      <c r="CP28" s="7"/>
      <c r="CQ28" s="4"/>
    </row>
    <row r="32" spans="1:126" ht="9" customHeight="1">
      <c r="A32" s="38" t="s">
        <v>72</v>
      </c>
      <c r="B32" s="39">
        <f>B5</f>
        <v>1536</v>
      </c>
      <c r="C32" s="39">
        <f>C5</f>
        <v>1405</v>
      </c>
      <c r="D32" s="39">
        <f>D5</f>
        <v>2941</v>
      </c>
      <c r="E32" s="39"/>
      <c r="F32" s="39"/>
      <c r="G32" s="39">
        <f>G5</f>
        <v>967</v>
      </c>
      <c r="H32" s="39"/>
      <c r="I32" s="39"/>
      <c r="J32" s="40">
        <f t="shared" ref="J32:J39" si="116">IF(G32=0,0,G32/$D32)</f>
        <v>0.32879972798367901</v>
      </c>
      <c r="K32" s="39"/>
      <c r="L32" s="39"/>
      <c r="M32" s="39"/>
      <c r="N32" s="39"/>
      <c r="O32" s="39"/>
      <c r="P32" s="39"/>
      <c r="Q32" s="39"/>
      <c r="R32" s="39"/>
      <c r="T32" s="41"/>
      <c r="U32" s="41"/>
      <c r="V32" s="41"/>
      <c r="W32" s="39"/>
      <c r="X32" s="39"/>
      <c r="Y32" s="39"/>
      <c r="Z32" s="41"/>
      <c r="AA32" s="41"/>
      <c r="AB32" s="41"/>
      <c r="AC32" s="39"/>
      <c r="AD32" s="39"/>
      <c r="AE32" s="39"/>
      <c r="AF32" s="41"/>
      <c r="AG32" s="41"/>
      <c r="AH32" s="41"/>
      <c r="AI32" s="39"/>
      <c r="AJ32" s="39"/>
      <c r="AK32" s="39">
        <f>AK5</f>
        <v>2753</v>
      </c>
      <c r="AL32" s="41"/>
      <c r="AM32" s="41"/>
      <c r="AN32" s="41">
        <f t="shared" ref="AN32:AN39" si="117">IF(AK32=0,0,AK32/$D32)</f>
        <v>0.93607616456987419</v>
      </c>
      <c r="AO32" s="39"/>
      <c r="AP32" s="39"/>
      <c r="AQ32" s="39"/>
      <c r="AR32" s="41"/>
      <c r="AS32" s="41"/>
      <c r="AT32" s="41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>
        <f>CG5</f>
        <v>420</v>
      </c>
      <c r="CH32" s="39"/>
      <c r="CI32" s="39"/>
      <c r="CJ32" s="39"/>
      <c r="CK32" s="39"/>
      <c r="CL32" s="39"/>
      <c r="CM32" s="39">
        <f>CM5</f>
        <v>211</v>
      </c>
      <c r="CN32" s="39"/>
      <c r="CO32" s="39"/>
      <c r="CP32" s="39"/>
      <c r="CS32" s="42"/>
      <c r="CV32" s="42">
        <f>(CG32+CM32)/D32</f>
        <v>0.21455287317239036</v>
      </c>
    </row>
    <row r="33" spans="1:100" ht="9" customHeight="1">
      <c r="A33" s="38" t="s">
        <v>73</v>
      </c>
      <c r="B33" s="39">
        <f>B9+B10+B11+B13</f>
        <v>1544</v>
      </c>
      <c r="C33" s="39">
        <f>C9+C10+C11+C13</f>
        <v>1546</v>
      </c>
      <c r="D33" s="39">
        <f>D9+D10+D11+D13</f>
        <v>3090</v>
      </c>
      <c r="E33" s="39"/>
      <c r="F33" s="39"/>
      <c r="G33" s="39">
        <f>G9+G10+G11+G13</f>
        <v>1013</v>
      </c>
      <c r="H33" s="39"/>
      <c r="I33" s="39"/>
      <c r="J33" s="40">
        <f t="shared" si="116"/>
        <v>0.32783171521035598</v>
      </c>
      <c r="K33" s="39"/>
      <c r="L33" s="39"/>
      <c r="M33" s="39"/>
      <c r="N33" s="39"/>
      <c r="O33" s="39"/>
      <c r="P33" s="39"/>
      <c r="Q33" s="39"/>
      <c r="R33" s="39"/>
      <c r="T33" s="41"/>
      <c r="U33" s="41"/>
      <c r="V33" s="41"/>
      <c r="W33" s="39"/>
      <c r="X33" s="39"/>
      <c r="Y33" s="39"/>
      <c r="Z33" s="41"/>
      <c r="AA33" s="41"/>
      <c r="AB33" s="41"/>
      <c r="AC33" s="39"/>
      <c r="AD33" s="39"/>
      <c r="AE33" s="39"/>
      <c r="AF33" s="41"/>
      <c r="AG33" s="41"/>
      <c r="AH33" s="41"/>
      <c r="AI33" s="39"/>
      <c r="AJ33" s="39"/>
      <c r="AK33" s="39">
        <f>AK9+AK10+AK11+AK13</f>
        <v>3274</v>
      </c>
      <c r="AL33" s="41"/>
      <c r="AM33" s="41"/>
      <c r="AN33" s="41">
        <f t="shared" si="117"/>
        <v>1.059546925566343</v>
      </c>
      <c r="AO33" s="39"/>
      <c r="AP33" s="39"/>
      <c r="AQ33" s="39"/>
      <c r="AR33" s="41"/>
      <c r="AS33" s="41"/>
      <c r="AT33" s="41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>
        <f>CG9+CG10+CG11+CG13</f>
        <v>373</v>
      </c>
      <c r="CH33" s="39"/>
      <c r="CI33" s="39"/>
      <c r="CJ33" s="39"/>
      <c r="CK33" s="39"/>
      <c r="CL33" s="39"/>
      <c r="CM33" s="39">
        <f>CM9+CM10+CM11+CM13</f>
        <v>89</v>
      </c>
      <c r="CN33" s="39"/>
      <c r="CO33" s="39"/>
      <c r="CP33" s="39"/>
      <c r="CS33" s="42"/>
      <c r="CV33" s="42">
        <f t="shared" ref="CV33:CV39" si="118">(CG33+CM33)/D33</f>
        <v>0.14951456310679612</v>
      </c>
    </row>
    <row r="34" spans="1:100" ht="9" customHeight="1">
      <c r="A34" s="38" t="s">
        <v>74</v>
      </c>
      <c r="B34" s="39">
        <f>B12+B14</f>
        <v>682</v>
      </c>
      <c r="C34" s="39">
        <f>C12+C14</f>
        <v>670</v>
      </c>
      <c r="D34" s="39">
        <f>D12+D14</f>
        <v>1352</v>
      </c>
      <c r="E34" s="39"/>
      <c r="F34" s="39"/>
      <c r="G34" s="39">
        <f>G12+G14</f>
        <v>548</v>
      </c>
      <c r="H34" s="39"/>
      <c r="I34" s="39"/>
      <c r="J34" s="40">
        <f t="shared" si="116"/>
        <v>0.40532544378698226</v>
      </c>
      <c r="K34" s="39"/>
      <c r="L34" s="39"/>
      <c r="M34" s="39"/>
      <c r="N34" s="39"/>
      <c r="O34" s="39"/>
      <c r="P34" s="39"/>
      <c r="Q34" s="39"/>
      <c r="R34" s="39"/>
      <c r="T34" s="41"/>
      <c r="U34" s="41"/>
      <c r="V34" s="41"/>
      <c r="W34" s="39"/>
      <c r="X34" s="39"/>
      <c r="Y34" s="39"/>
      <c r="Z34" s="41"/>
      <c r="AA34" s="41"/>
      <c r="AB34" s="41"/>
      <c r="AC34" s="39"/>
      <c r="AD34" s="39"/>
      <c r="AE34" s="39"/>
      <c r="AF34" s="41"/>
      <c r="AG34" s="41"/>
      <c r="AH34" s="41"/>
      <c r="AI34" s="39"/>
      <c r="AJ34" s="39"/>
      <c r="AK34" s="39">
        <f>AK12+AK14</f>
        <v>1674</v>
      </c>
      <c r="AL34" s="41"/>
      <c r="AM34" s="41"/>
      <c r="AN34" s="41">
        <f t="shared" si="117"/>
        <v>1.2381656804733727</v>
      </c>
      <c r="AO34" s="39"/>
      <c r="AP34" s="39"/>
      <c r="AQ34" s="39"/>
      <c r="AR34" s="41"/>
      <c r="AS34" s="41"/>
      <c r="AT34" s="41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>
        <f>CG12+CG14</f>
        <v>186</v>
      </c>
      <c r="CH34" s="39"/>
      <c r="CI34" s="39"/>
      <c r="CJ34" s="39"/>
      <c r="CK34" s="39"/>
      <c r="CL34" s="39"/>
      <c r="CM34" s="39">
        <f>CM12+CM14</f>
        <v>130</v>
      </c>
      <c r="CN34" s="39"/>
      <c r="CO34" s="39"/>
      <c r="CP34" s="39"/>
      <c r="CS34" s="42"/>
      <c r="CV34" s="42">
        <f t="shared" si="118"/>
        <v>0.23372781065088757</v>
      </c>
    </row>
    <row r="35" spans="1:100" ht="9" customHeight="1">
      <c r="A35" s="38" t="s">
        <v>75</v>
      </c>
      <c r="B35" s="39">
        <f>B8+B16+B18+B19</f>
        <v>1037</v>
      </c>
      <c r="C35" s="39">
        <f>C8+C16+C18+C19</f>
        <v>1001</v>
      </c>
      <c r="D35" s="39">
        <f>D8+D16+D18+D19</f>
        <v>2038</v>
      </c>
      <c r="E35" s="39"/>
      <c r="F35" s="39"/>
      <c r="G35" s="39">
        <f>G8+G16+G18+G19</f>
        <v>926</v>
      </c>
      <c r="H35" s="39"/>
      <c r="I35" s="39"/>
      <c r="J35" s="40">
        <f t="shared" si="116"/>
        <v>0.45436702649656524</v>
      </c>
      <c r="K35" s="39"/>
      <c r="L35" s="39"/>
      <c r="M35" s="39"/>
      <c r="N35" s="39"/>
      <c r="O35" s="39"/>
      <c r="P35" s="39"/>
      <c r="Q35" s="39"/>
      <c r="R35" s="39"/>
      <c r="T35" s="41"/>
      <c r="U35" s="41"/>
      <c r="V35" s="41"/>
      <c r="W35" s="39"/>
      <c r="X35" s="39"/>
      <c r="Y35" s="39"/>
      <c r="Z35" s="41"/>
      <c r="AA35" s="41"/>
      <c r="AB35" s="41"/>
      <c r="AC35" s="39"/>
      <c r="AD35" s="39"/>
      <c r="AE35" s="39"/>
      <c r="AF35" s="41"/>
      <c r="AG35" s="41"/>
      <c r="AH35" s="41"/>
      <c r="AI35" s="39"/>
      <c r="AJ35" s="39"/>
      <c r="AK35" s="39">
        <f>AK8+AK16+AK18+AK19</f>
        <v>3023</v>
      </c>
      <c r="AL35" s="41"/>
      <c r="AM35" s="41"/>
      <c r="AN35" s="41">
        <f t="shared" si="117"/>
        <v>1.4833169774288517</v>
      </c>
      <c r="AO35" s="39"/>
      <c r="AP35" s="39"/>
      <c r="AQ35" s="39"/>
      <c r="AR35" s="41"/>
      <c r="AS35" s="41"/>
      <c r="AT35" s="41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>
        <f>CG8+CG16+CG18+CG19</f>
        <v>472</v>
      </c>
      <c r="CH35" s="39"/>
      <c r="CI35" s="39"/>
      <c r="CJ35" s="39"/>
      <c r="CK35" s="39"/>
      <c r="CL35" s="39"/>
      <c r="CM35" s="39">
        <f>CM8+CM16+CM18+CM19</f>
        <v>77</v>
      </c>
      <c r="CN35" s="39"/>
      <c r="CO35" s="39"/>
      <c r="CP35" s="39"/>
      <c r="CS35" s="42"/>
      <c r="CV35" s="42">
        <f t="shared" si="118"/>
        <v>0.26938174681059862</v>
      </c>
    </row>
    <row r="36" spans="1:100" ht="9" customHeight="1">
      <c r="A36" s="38" t="s">
        <v>76</v>
      </c>
      <c r="B36" s="39">
        <f>B6+B20+B21+B22+B23</f>
        <v>789</v>
      </c>
      <c r="C36" s="39">
        <f>C6+C20+C21+C22+C23</f>
        <v>690</v>
      </c>
      <c r="D36" s="39">
        <f>D6+D20+D21+D22+D23</f>
        <v>1479</v>
      </c>
      <c r="E36" s="39"/>
      <c r="F36" s="39"/>
      <c r="G36" s="39">
        <f>G6+G20+G21+G22+G23</f>
        <v>564</v>
      </c>
      <c r="H36" s="39"/>
      <c r="I36" s="39"/>
      <c r="J36" s="40">
        <f t="shared" si="116"/>
        <v>0.38133874239350912</v>
      </c>
      <c r="K36" s="39"/>
      <c r="L36" s="39"/>
      <c r="M36" s="39"/>
      <c r="N36" s="39"/>
      <c r="O36" s="39"/>
      <c r="P36" s="39"/>
      <c r="Q36" s="39"/>
      <c r="R36" s="39"/>
      <c r="T36" s="41"/>
      <c r="U36" s="41"/>
      <c r="V36" s="41"/>
      <c r="W36" s="39"/>
      <c r="X36" s="39"/>
      <c r="Y36" s="39"/>
      <c r="Z36" s="41"/>
      <c r="AA36" s="41"/>
      <c r="AB36" s="41"/>
      <c r="AC36" s="39"/>
      <c r="AD36" s="39"/>
      <c r="AE36" s="39"/>
      <c r="AF36" s="41"/>
      <c r="AG36" s="41"/>
      <c r="AH36" s="41"/>
      <c r="AI36" s="39"/>
      <c r="AJ36" s="39"/>
      <c r="AK36" s="39">
        <f>AK6+AK20+AK21+AK22+AK23</f>
        <v>1649</v>
      </c>
      <c r="AL36" s="41"/>
      <c r="AM36" s="41"/>
      <c r="AN36" s="41">
        <f t="shared" si="117"/>
        <v>1.1149425287356323</v>
      </c>
      <c r="AO36" s="39"/>
      <c r="AP36" s="39"/>
      <c r="AQ36" s="39"/>
      <c r="AR36" s="41"/>
      <c r="AS36" s="41"/>
      <c r="AT36" s="41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>
        <f>CG6+CG20+CG21+CG22+CG23</f>
        <v>332</v>
      </c>
      <c r="CH36" s="39"/>
      <c r="CI36" s="39"/>
      <c r="CJ36" s="39"/>
      <c r="CK36" s="39"/>
      <c r="CL36" s="39"/>
      <c r="CM36" s="39">
        <f>CM6+CM20+CM21+CM22+CM23</f>
        <v>51</v>
      </c>
      <c r="CN36" s="39"/>
      <c r="CO36" s="39"/>
      <c r="CP36" s="39"/>
      <c r="CS36" s="42"/>
      <c r="CV36" s="42">
        <f t="shared" si="118"/>
        <v>0.25895875591615958</v>
      </c>
    </row>
    <row r="37" spans="1:100" ht="9" customHeight="1">
      <c r="A37" s="38" t="s">
        <v>77</v>
      </c>
      <c r="B37" s="39">
        <f>B7+B17</f>
        <v>892</v>
      </c>
      <c r="C37" s="39">
        <f>C7+C17</f>
        <v>830</v>
      </c>
      <c r="D37" s="39">
        <f>D7+D17</f>
        <v>1722</v>
      </c>
      <c r="E37" s="39"/>
      <c r="F37" s="39"/>
      <c r="G37" s="39">
        <f>G7+G17</f>
        <v>905</v>
      </c>
      <c r="H37" s="39"/>
      <c r="I37" s="39"/>
      <c r="J37" s="40">
        <f t="shared" si="116"/>
        <v>0.52555168408826947</v>
      </c>
      <c r="K37" s="39"/>
      <c r="L37" s="39"/>
      <c r="M37" s="39"/>
      <c r="N37" s="39"/>
      <c r="O37" s="39"/>
      <c r="P37" s="39"/>
      <c r="Q37" s="39"/>
      <c r="R37" s="39"/>
      <c r="T37" s="41"/>
      <c r="U37" s="41"/>
      <c r="V37" s="41"/>
      <c r="W37" s="39"/>
      <c r="X37" s="39"/>
      <c r="Y37" s="39"/>
      <c r="Z37" s="41"/>
      <c r="AA37" s="41"/>
      <c r="AB37" s="41"/>
      <c r="AC37" s="39"/>
      <c r="AD37" s="39"/>
      <c r="AE37" s="39"/>
      <c r="AF37" s="41"/>
      <c r="AG37" s="41"/>
      <c r="AH37" s="41"/>
      <c r="AI37" s="39"/>
      <c r="AJ37" s="39"/>
      <c r="AK37" s="39">
        <f>AK7+AK17</f>
        <v>2787</v>
      </c>
      <c r="AL37" s="41"/>
      <c r="AM37" s="41"/>
      <c r="AN37" s="41">
        <f t="shared" si="117"/>
        <v>1.6184668989547037</v>
      </c>
      <c r="AO37" s="39"/>
      <c r="AP37" s="39"/>
      <c r="AQ37" s="39"/>
      <c r="AR37" s="41"/>
      <c r="AS37" s="41"/>
      <c r="AT37" s="41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>
        <f>CG7+CG17</f>
        <v>384</v>
      </c>
      <c r="CH37" s="39"/>
      <c r="CI37" s="39"/>
      <c r="CJ37" s="39"/>
      <c r="CK37" s="39"/>
      <c r="CL37" s="39"/>
      <c r="CM37" s="39">
        <f>CM7+CM17</f>
        <v>63</v>
      </c>
      <c r="CN37" s="39"/>
      <c r="CO37" s="39"/>
      <c r="CP37" s="39"/>
      <c r="CS37" s="42"/>
      <c r="CV37" s="42">
        <f t="shared" si="118"/>
        <v>0.25958188153310102</v>
      </c>
    </row>
    <row r="38" spans="1:100" ht="9" customHeight="1">
      <c r="A38" s="38" t="s">
        <v>78</v>
      </c>
      <c r="B38" s="39">
        <f>B15</f>
        <v>229</v>
      </c>
      <c r="C38" s="39">
        <f>C15</f>
        <v>217</v>
      </c>
      <c r="D38" s="39">
        <f>D15</f>
        <v>446</v>
      </c>
      <c r="E38" s="39"/>
      <c r="F38" s="39"/>
      <c r="G38" s="39">
        <f>G15</f>
        <v>211</v>
      </c>
      <c r="H38" s="39"/>
      <c r="I38" s="39"/>
      <c r="J38" s="40">
        <f t="shared" si="116"/>
        <v>0.47309417040358742</v>
      </c>
      <c r="K38" s="39"/>
      <c r="L38" s="39"/>
      <c r="M38" s="39"/>
      <c r="N38" s="39"/>
      <c r="O38" s="39"/>
      <c r="P38" s="39"/>
      <c r="Q38" s="39"/>
      <c r="R38" s="39"/>
      <c r="T38" s="41"/>
      <c r="U38" s="41"/>
      <c r="V38" s="41"/>
      <c r="W38" s="39"/>
      <c r="X38" s="39"/>
      <c r="Y38" s="39"/>
      <c r="Z38" s="41"/>
      <c r="AA38" s="41"/>
      <c r="AB38" s="41"/>
      <c r="AC38" s="39"/>
      <c r="AD38" s="39"/>
      <c r="AE38" s="39"/>
      <c r="AF38" s="41"/>
      <c r="AG38" s="41"/>
      <c r="AH38" s="41"/>
      <c r="AI38" s="39"/>
      <c r="AJ38" s="39"/>
      <c r="AK38" s="39">
        <f>AK15</f>
        <v>784</v>
      </c>
      <c r="AL38" s="41"/>
      <c r="AM38" s="41"/>
      <c r="AN38" s="41">
        <f t="shared" si="117"/>
        <v>1.757847533632287</v>
      </c>
      <c r="AO38" s="39"/>
      <c r="AP38" s="39"/>
      <c r="AQ38" s="39"/>
      <c r="AR38" s="41"/>
      <c r="AS38" s="41"/>
      <c r="AT38" s="41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>
        <f>CG15</f>
        <v>44</v>
      </c>
      <c r="CH38" s="39"/>
      <c r="CI38" s="39"/>
      <c r="CJ38" s="39"/>
      <c r="CK38" s="39"/>
      <c r="CL38" s="39"/>
      <c r="CM38" s="39">
        <f>CM15</f>
        <v>13</v>
      </c>
      <c r="CN38" s="39"/>
      <c r="CO38" s="39"/>
      <c r="CP38" s="39"/>
      <c r="CS38" s="42"/>
      <c r="CV38" s="42">
        <f t="shared" si="118"/>
        <v>0.12780269058295965</v>
      </c>
    </row>
    <row r="39" spans="1:100" ht="9" customHeight="1">
      <c r="A39" s="38" t="s">
        <v>70</v>
      </c>
      <c r="B39" s="39">
        <f>SUM(B32:B38)</f>
        <v>6709</v>
      </c>
      <c r="C39" s="39">
        <f>SUM(C32:C38)</f>
        <v>6359</v>
      </c>
      <c r="D39" s="39">
        <f>SUM(D32:D38)</f>
        <v>13068</v>
      </c>
      <c r="E39" s="39"/>
      <c r="F39" s="39"/>
      <c r="G39" s="39">
        <f>SUM(G32:G38)</f>
        <v>5134</v>
      </c>
      <c r="H39" s="39"/>
      <c r="I39" s="39"/>
      <c r="J39" s="40">
        <f t="shared" si="116"/>
        <v>0.39286807468625651</v>
      </c>
      <c r="K39" s="39"/>
      <c r="L39" s="39"/>
      <c r="M39" s="39"/>
      <c r="N39" s="39"/>
      <c r="O39" s="39"/>
      <c r="P39" s="39"/>
      <c r="Q39" s="39"/>
      <c r="R39" s="39"/>
      <c r="T39" s="41"/>
      <c r="U39" s="41"/>
      <c r="V39" s="41"/>
      <c r="W39" s="39"/>
      <c r="X39" s="39"/>
      <c r="Y39" s="39"/>
      <c r="Z39" s="41"/>
      <c r="AA39" s="41"/>
      <c r="AB39" s="41"/>
      <c r="AC39" s="39"/>
      <c r="AD39" s="39"/>
      <c r="AE39" s="39"/>
      <c r="AF39" s="41"/>
      <c r="AG39" s="41"/>
      <c r="AH39" s="41"/>
      <c r="AI39" s="39"/>
      <c r="AJ39" s="39"/>
      <c r="AK39" s="39">
        <f>SUM(AK32:AK38)</f>
        <v>15944</v>
      </c>
      <c r="AL39" s="41"/>
      <c r="AM39" s="41"/>
      <c r="AN39" s="41">
        <f t="shared" si="117"/>
        <v>1.2200795837159473</v>
      </c>
      <c r="AO39" s="39"/>
      <c r="AP39" s="39"/>
      <c r="AQ39" s="39"/>
      <c r="AR39" s="41"/>
      <c r="AS39" s="41"/>
      <c r="AT39" s="41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>
        <f>SUM(CG32:CG38)</f>
        <v>2211</v>
      </c>
      <c r="CH39" s="39"/>
      <c r="CI39" s="39"/>
      <c r="CJ39" s="39"/>
      <c r="CK39" s="39"/>
      <c r="CL39" s="39"/>
      <c r="CM39" s="39">
        <f>SUM(CM32:CM38)</f>
        <v>634</v>
      </c>
      <c r="CN39" s="39"/>
      <c r="CO39" s="39"/>
      <c r="CP39" s="39"/>
      <c r="CS39" s="42"/>
      <c r="CV39" s="42">
        <f t="shared" si="118"/>
        <v>0.21770737679828589</v>
      </c>
    </row>
  </sheetData>
  <mergeCells count="83">
    <mergeCell ref="B3:B4"/>
    <mergeCell ref="C3:C4"/>
    <mergeCell ref="D3:D4"/>
    <mergeCell ref="E3:E4"/>
    <mergeCell ref="J3:J4"/>
    <mergeCell ref="K3:K4"/>
    <mergeCell ref="L3:L4"/>
    <mergeCell ref="M3:M4"/>
    <mergeCell ref="F3:F4"/>
    <mergeCell ref="G3:G4"/>
    <mergeCell ref="H3:H4"/>
    <mergeCell ref="I3:I4"/>
    <mergeCell ref="R3:R4"/>
    <mergeCell ref="S3:S4"/>
    <mergeCell ref="T3:T4"/>
    <mergeCell ref="U3:U4"/>
    <mergeCell ref="N3:N4"/>
    <mergeCell ref="O3:O4"/>
    <mergeCell ref="P3:P4"/>
    <mergeCell ref="Q3:Q4"/>
    <mergeCell ref="Z3:Z4"/>
    <mergeCell ref="AA3:AA4"/>
    <mergeCell ref="AB3:AB4"/>
    <mergeCell ref="AC3:AC4"/>
    <mergeCell ref="V3:V4"/>
    <mergeCell ref="W3:W4"/>
    <mergeCell ref="X3:X4"/>
    <mergeCell ref="Y3:Y4"/>
    <mergeCell ref="AJ3:AJ4"/>
    <mergeCell ref="AK3:AK4"/>
    <mergeCell ref="AD3:AD4"/>
    <mergeCell ref="AE3:AE4"/>
    <mergeCell ref="AF3:AF4"/>
    <mergeCell ref="AG3:AG4"/>
    <mergeCell ref="A3:A4"/>
    <mergeCell ref="AT3:AT4"/>
    <mergeCell ref="T2:V2"/>
    <mergeCell ref="Z2:AB2"/>
    <mergeCell ref="AF2:AH2"/>
    <mergeCell ref="AR2:AT2"/>
    <mergeCell ref="AP3:AP4"/>
    <mergeCell ref="AQ3:AQ4"/>
    <mergeCell ref="AR3:AR4"/>
    <mergeCell ref="AS3:AS4"/>
    <mergeCell ref="AL3:AL4"/>
    <mergeCell ref="AM3:AM4"/>
    <mergeCell ref="AN3:AN4"/>
    <mergeCell ref="AO3:AO4"/>
    <mergeCell ref="AH3:AH4"/>
    <mergeCell ref="AI3:AI4"/>
    <mergeCell ref="B2:D2"/>
    <mergeCell ref="E2:G2"/>
    <mergeCell ref="H2:J2"/>
    <mergeCell ref="K2:M2"/>
    <mergeCell ref="Q2:S2"/>
    <mergeCell ref="N2:P2"/>
    <mergeCell ref="W2:Y2"/>
    <mergeCell ref="AC2:AE2"/>
    <mergeCell ref="AI2:AK2"/>
    <mergeCell ref="AL2:AN2"/>
    <mergeCell ref="AO2:AQ2"/>
    <mergeCell ref="AU2:BF2"/>
    <mergeCell ref="BG2:BR2"/>
    <mergeCell ref="BG3:BI3"/>
    <mergeCell ref="BJ3:BL3"/>
    <mergeCell ref="BM3:BO3"/>
    <mergeCell ref="BP3:BR3"/>
    <mergeCell ref="BD3:BF3"/>
    <mergeCell ref="BA3:BC3"/>
    <mergeCell ref="AX3:AZ3"/>
    <mergeCell ref="AU3:AW3"/>
    <mergeCell ref="BS2:CD2"/>
    <mergeCell ref="BS3:BU3"/>
    <mergeCell ref="BV3:BX3"/>
    <mergeCell ref="BY3:CA3"/>
    <mergeCell ref="CB3:CD3"/>
    <mergeCell ref="CE2:CV2"/>
    <mergeCell ref="CE3:CG3"/>
    <mergeCell ref="CH3:CJ3"/>
    <mergeCell ref="CK3:CM3"/>
    <mergeCell ref="CN3:CP3"/>
    <mergeCell ref="CQ3:CS3"/>
    <mergeCell ref="CT3:CV3"/>
  </mergeCells>
  <phoneticPr fontId="2"/>
  <printOptions horizontalCentered="1" gridLinesSet="0"/>
  <pageMargins left="0.43307086614173229" right="0.23622047244094491" top="0.70866141732283472" bottom="0.39370078740157483" header="0.39370078740157483" footer="0.35433070866141736"/>
  <pageSetup paperSize="9" orientation="landscape" r:id="rId1"/>
  <headerFooter alignWithMargins="0"/>
  <colBreaks count="3" manualBreakCount="3">
    <brk id="22" max="26" man="1"/>
    <brk id="46" max="26" man="1"/>
    <brk id="70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一人平均う歯数 </vt:lpstr>
      <vt:lpstr>有病者率</vt:lpstr>
      <vt:lpstr>中学校（3年）</vt:lpstr>
      <vt:lpstr>'一人平均う歯数 '!Print_Area</vt:lpstr>
      <vt:lpstr>'中学校（3年）'!Print_Area</vt:lpstr>
      <vt:lpstr>有病者率!Print_Area</vt:lpstr>
      <vt:lpstr>'中学校（3年）'!Print_Titles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若栗　真太郎</dc:creator>
  <cp:lastModifiedBy>w</cp:lastModifiedBy>
  <cp:lastPrinted>2018-04-30T05:57:30Z</cp:lastPrinted>
  <dcterms:created xsi:type="dcterms:W3CDTF">2002-05-14T00:48:31Z</dcterms:created>
  <dcterms:modified xsi:type="dcterms:W3CDTF">2018-04-30T07:10:35Z</dcterms:modified>
</cp:coreProperties>
</file>