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5060" windowHeight="8535" activeTab="0"/>
  </bookViews>
  <sheets>
    <sheet name="旧市町村区分" sheetId="1" r:id="rId1"/>
    <sheet name="19市町" sheetId="2" r:id="rId2"/>
  </sheets>
  <definedNames/>
  <calcPr fullCalcOnLoad="1"/>
</workbook>
</file>

<file path=xl/sharedStrings.xml><?xml version="1.0" encoding="utf-8"?>
<sst xmlns="http://schemas.openxmlformats.org/spreadsheetml/2006/main" count="153" uniqueCount="97">
  <si>
    <t>対象児数</t>
  </si>
  <si>
    <t>受診児数</t>
  </si>
  <si>
    <t>受診率</t>
  </si>
  <si>
    <t>フッ素塗布</t>
  </si>
  <si>
    <t>むし歯罹患状況</t>
  </si>
  <si>
    <t>要観察歯</t>
  </si>
  <si>
    <t>咬合異常</t>
  </si>
  <si>
    <t>口腔軟組織疾患</t>
  </si>
  <si>
    <t>その他の要指導</t>
  </si>
  <si>
    <t>要フォロー</t>
  </si>
  <si>
    <t>むし歯のない者</t>
  </si>
  <si>
    <t>むし歯のある者</t>
  </si>
  <si>
    <t>未処置歯数</t>
  </si>
  <si>
    <t>処置歯数</t>
  </si>
  <si>
    <t>総数</t>
  </si>
  <si>
    <t>一人平均むし歯数</t>
  </si>
  <si>
    <t>反対咬合</t>
  </si>
  <si>
    <t>上顎前突</t>
  </si>
  <si>
    <t>開咬</t>
  </si>
  <si>
    <t>そう生</t>
  </si>
  <si>
    <t>正中離開</t>
  </si>
  <si>
    <t>その他</t>
  </si>
  <si>
    <t>計</t>
  </si>
  <si>
    <t>吸指癖</t>
  </si>
  <si>
    <t>歯列等</t>
  </si>
  <si>
    <t>他</t>
  </si>
  <si>
    <t>Ｏ１型</t>
  </si>
  <si>
    <t>Ｏ２型</t>
  </si>
  <si>
    <t>O不明</t>
  </si>
  <si>
    <t>A型</t>
  </si>
  <si>
    <t>B型</t>
  </si>
  <si>
    <t>C型</t>
  </si>
  <si>
    <t>不明</t>
  </si>
  <si>
    <t>罹患率</t>
  </si>
  <si>
    <t>未処置Ｃのある者</t>
  </si>
  <si>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</si>
  <si>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</si>
  <si>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</si>
  <si>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</si>
  <si>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</si>
  <si>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</si>
  <si>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</si>
  <si>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</si>
  <si>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</si>
  <si>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</si>
  <si>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</si>
  <si>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</si>
  <si>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</si>
  <si>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</si>
  <si>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</si>
  <si>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</si>
  <si>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</si>
  <si>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</si>
  <si>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</si>
  <si>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</si>
  <si>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</si>
  <si>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</si>
  <si>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</si>
  <si>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</si>
  <si>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</si>
  <si>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</si>
  <si>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</si>
  <si>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</si>
  <si>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</si>
  <si>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県</t>
  </si>
  <si>
    <t>むし歯数</t>
  </si>
  <si>
    <t>Ｌ</t>
  </si>
  <si>
    <t>Ｓ</t>
  </si>
  <si>
    <t>なし</t>
  </si>
  <si>
    <t>近江八幡市</t>
  </si>
  <si>
    <t>市町村</t>
  </si>
  <si>
    <t>Ｌ</t>
  </si>
  <si>
    <t>Ｓ</t>
  </si>
  <si>
    <t>なし</t>
  </si>
  <si>
    <t>近江八幡市</t>
  </si>
  <si>
    <t>旧八日市市</t>
  </si>
  <si>
    <t>旧蒲生町</t>
  </si>
  <si>
    <t>旧五個荘町</t>
  </si>
  <si>
    <t>旧能登川町</t>
  </si>
  <si>
    <t>旧永源寺町</t>
  </si>
  <si>
    <t>旧愛東町</t>
  </si>
  <si>
    <t>旧湖東町</t>
  </si>
  <si>
    <t>口腔軟組織    疾患</t>
  </si>
  <si>
    <t>旧愛知川町</t>
  </si>
  <si>
    <t>旧秦荘町</t>
  </si>
  <si>
    <t>旧長浜市</t>
  </si>
  <si>
    <t>旧浅井町</t>
  </si>
  <si>
    <t>旧びわ町</t>
  </si>
  <si>
    <t>旧安土町</t>
  </si>
  <si>
    <t>旧近江八幡市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</si>
  <si>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</si>
  <si>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</si>
  <si>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</si>
  <si>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</si>
  <si>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</si>
  <si>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</si>
  <si>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むし歯数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</si>
</sst>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00;[Red]\-#,##0.000"/>
    <numFmt numFmtId="179" formatCode="0.0_);[Red]\(0.0\)"/>
    <numFmt numFmtId="180" formatCode="0.0%"/>
    <numFmt numFmtId="181" formatCode="0.0_ "/>
    <numFmt numFmtId="182" formatCode="0.00_);[Red]\(0.00\)"/>
    <numFmt numFmtId="183" formatCode="#,##0.0_ "/>
    <numFmt numFmtId="184" formatCode="#,##0.00_ "/>
  </numFmts>
  <fonts count="6"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textRotation="255" wrapText="1"/>
    </xf>
    <xf numFmtId="176" fontId="4" fillId="0" borderId="2" xfId="0" applyNumberFormat="1" applyFont="1" applyFill="1" applyBorder="1" applyAlignment="1">
      <alignment horizontal="center" textRotation="255" wrapText="1"/>
    </xf>
    <xf numFmtId="0" fontId="4" fillId="0" borderId="2" xfId="0" applyFont="1" applyFill="1" applyBorder="1" applyAlignment="1">
      <alignment horizontal="center" textRotation="255"/>
    </xf>
    <xf numFmtId="0" fontId="4" fillId="0" borderId="3" xfId="0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83" fontId="4" fillId="0" borderId="2" xfId="0" applyNumberFormat="1" applyFont="1" applyFill="1" applyBorder="1" applyAlignment="1">
      <alignment horizontal="right" vertical="center"/>
    </xf>
    <xf numFmtId="184" fontId="4" fillId="0" borderId="2" xfId="16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center" textRotation="255" wrapText="1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82" fontId="4" fillId="2" borderId="8" xfId="0" applyNumberFormat="1" applyFont="1" applyFill="1" applyBorder="1" applyAlignment="1">
      <alignment horizontal="right" vertical="center"/>
    </xf>
    <xf numFmtId="182" fontId="4" fillId="2" borderId="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182" fontId="4" fillId="2" borderId="11" xfId="0" applyNumberFormat="1" applyFont="1" applyFill="1" applyBorder="1" applyAlignment="1">
      <alignment horizontal="right" vertical="center"/>
    </xf>
    <xf numFmtId="182" fontId="4" fillId="2" borderId="8" xfId="16" applyNumberFormat="1" applyFont="1" applyFill="1" applyBorder="1" applyAlignment="1">
      <alignment horizontal="right" vertical="center"/>
    </xf>
    <xf numFmtId="182" fontId="4" fillId="2" borderId="6" xfId="16" applyNumberFormat="1" applyFont="1" applyFill="1" applyBorder="1" applyAlignment="1">
      <alignment horizontal="right" vertical="center"/>
    </xf>
    <xf numFmtId="181" fontId="4" fillId="2" borderId="6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textRotation="255"/>
    </xf>
    <xf numFmtId="0" fontId="4" fillId="0" borderId="14" xfId="0" applyFont="1" applyFill="1" applyBorder="1" applyAlignment="1">
      <alignment horizontal="center" wrapText="1"/>
    </xf>
    <xf numFmtId="182" fontId="3" fillId="2" borderId="6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82" fontId="4" fillId="2" borderId="2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 shrinkToFit="1"/>
    </xf>
    <xf numFmtId="3" fontId="4" fillId="0" borderId="18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 shrinkToFit="1"/>
    </xf>
    <xf numFmtId="177" fontId="4" fillId="4" borderId="20" xfId="0" applyNumberFormat="1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textRotation="255" wrapText="1"/>
    </xf>
    <xf numFmtId="176" fontId="3" fillId="0" borderId="10" xfId="0" applyNumberFormat="1" applyFont="1" applyFill="1" applyBorder="1" applyAlignment="1">
      <alignment horizontal="center" textRotation="255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shrinkToFit="1"/>
    </xf>
    <xf numFmtId="182" fontId="4" fillId="2" borderId="9" xfId="16" applyNumberFormat="1" applyFont="1" applyFill="1" applyBorder="1" applyAlignment="1">
      <alignment horizontal="right" vertical="center"/>
    </xf>
    <xf numFmtId="182" fontId="4" fillId="2" borderId="7" xfId="16" applyNumberFormat="1" applyFont="1" applyFill="1" applyBorder="1" applyAlignment="1">
      <alignment horizontal="right" vertical="center"/>
    </xf>
    <xf numFmtId="182" fontId="4" fillId="2" borderId="12" xfId="16" applyNumberFormat="1" applyFont="1" applyFill="1" applyBorder="1" applyAlignment="1">
      <alignment horizontal="right" vertical="center"/>
    </xf>
    <xf numFmtId="182" fontId="4" fillId="2" borderId="10" xfId="16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right" vertical="center" shrinkToFit="1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textRotation="255"/>
    </xf>
    <xf numFmtId="0" fontId="4" fillId="0" borderId="36" xfId="0" applyFont="1" applyFill="1" applyBorder="1" applyAlignment="1">
      <alignment horizontal="center" textRotation="255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2" borderId="38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3" borderId="40" xfId="0" applyNumberFormat="1" applyFont="1" applyFill="1" applyBorder="1" applyAlignment="1">
      <alignment horizontal="right" vertical="center" shrinkToFit="1"/>
    </xf>
    <xf numFmtId="181" fontId="4" fillId="2" borderId="20" xfId="0" applyNumberFormat="1" applyFont="1" applyFill="1" applyBorder="1" applyAlignment="1">
      <alignment vertical="center"/>
    </xf>
    <xf numFmtId="181" fontId="4" fillId="2" borderId="21" xfId="0" applyNumberFormat="1" applyFont="1" applyFill="1" applyBorder="1" applyAlignment="1">
      <alignment vertical="center"/>
    </xf>
    <xf numFmtId="181" fontId="4" fillId="2" borderId="22" xfId="0" applyNumberFormat="1" applyFont="1" applyFill="1" applyBorder="1" applyAlignment="1">
      <alignment vertical="center"/>
    </xf>
    <xf numFmtId="181" fontId="4" fillId="2" borderId="23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textRotation="255" wrapText="1"/>
    </xf>
    <xf numFmtId="3" fontId="4" fillId="5" borderId="15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3" fontId="5" fillId="3" borderId="32" xfId="0" applyNumberFormat="1" applyFont="1" applyFill="1" applyBorder="1" applyAlignment="1">
      <alignment horizontal="right" vertical="center" shrinkToFit="1"/>
    </xf>
    <xf numFmtId="3" fontId="4" fillId="6" borderId="15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255" wrapText="1"/>
    </xf>
    <xf numFmtId="40" fontId="4" fillId="0" borderId="2" xfId="16" applyNumberFormat="1" applyFont="1" applyFill="1" applyBorder="1" applyAlignment="1">
      <alignment horizontal="center" textRotation="255" wrapText="1"/>
    </xf>
    <xf numFmtId="0" fontId="4" fillId="0" borderId="43" xfId="0" applyFont="1" applyFill="1" applyBorder="1" applyAlignment="1">
      <alignment horizontal="center" textRotation="255" wrapText="1"/>
    </xf>
    <xf numFmtId="0" fontId="4" fillId="0" borderId="44" xfId="0" applyFont="1" applyFill="1" applyBorder="1" applyAlignment="1">
      <alignment horizontal="center" textRotation="255" wrapText="1"/>
    </xf>
    <xf numFmtId="0" fontId="4" fillId="0" borderId="45" xfId="0" applyFont="1" applyFill="1" applyBorder="1" applyAlignment="1">
      <alignment horizontal="center" textRotation="255" wrapText="1"/>
    </xf>
    <xf numFmtId="0" fontId="4" fillId="0" borderId="19" xfId="0" applyFont="1" applyFill="1" applyBorder="1" applyAlignment="1">
      <alignment horizontal="center" textRotation="255" wrapText="1"/>
    </xf>
    <xf numFmtId="0" fontId="4" fillId="0" borderId="27" xfId="0" applyFont="1" applyFill="1" applyBorder="1" applyAlignment="1">
      <alignment horizontal="center" textRotation="255" wrapText="1"/>
    </xf>
    <xf numFmtId="176" fontId="4" fillId="0" borderId="23" xfId="0" applyNumberFormat="1" applyFont="1" applyFill="1" applyBorder="1" applyAlignment="1">
      <alignment horizontal="center" textRotation="255" wrapText="1"/>
    </xf>
    <xf numFmtId="0" fontId="4" fillId="0" borderId="32" xfId="0" applyFont="1" applyFill="1" applyBorder="1" applyAlignment="1">
      <alignment horizontal="center" textRotation="255" wrapText="1"/>
    </xf>
    <xf numFmtId="0" fontId="4" fillId="0" borderId="4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255" wrapText="1"/>
    </xf>
    <xf numFmtId="0" fontId="4" fillId="0" borderId="2" xfId="0" applyFont="1" applyFill="1" applyBorder="1" applyAlignment="1">
      <alignment horizontal="center" textRotation="255"/>
    </xf>
    <xf numFmtId="0" fontId="4" fillId="0" borderId="10" xfId="0" applyFont="1" applyFill="1" applyBorder="1" applyAlignment="1">
      <alignment horizontal="center" textRotation="255"/>
    </xf>
    <xf numFmtId="0" fontId="4" fillId="0" borderId="40" xfId="0" applyFont="1" applyFill="1" applyBorder="1" applyAlignment="1">
      <alignment horizontal="center" textRotation="255" wrapText="1"/>
    </xf>
    <xf numFmtId="0" fontId="4" fillId="0" borderId="1" xfId="0" applyFont="1" applyFill="1" applyBorder="1" applyAlignment="1">
      <alignment horizontal="center" textRotation="255" wrapText="1"/>
    </xf>
    <xf numFmtId="40" fontId="4" fillId="0" borderId="10" xfId="16" applyNumberFormat="1" applyFont="1" applyFill="1" applyBorder="1" applyAlignment="1">
      <alignment horizontal="center" textRotation="255" wrapText="1"/>
    </xf>
    <xf numFmtId="0" fontId="4" fillId="0" borderId="33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textRotation="255"/>
    </xf>
    <xf numFmtId="0" fontId="4" fillId="0" borderId="4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textRotation="255" wrapText="1"/>
    </xf>
    <xf numFmtId="0" fontId="4" fillId="0" borderId="49" xfId="0" applyFont="1" applyFill="1" applyBorder="1" applyAlignment="1">
      <alignment horizontal="center" textRotation="255" wrapText="1"/>
    </xf>
    <xf numFmtId="0" fontId="4" fillId="0" borderId="35" xfId="0" applyFont="1" applyFill="1" applyBorder="1" applyAlignment="1">
      <alignment horizontal="center" textRotation="255" wrapText="1"/>
    </xf>
    <xf numFmtId="176" fontId="4" fillId="0" borderId="2" xfId="0" applyNumberFormat="1" applyFont="1" applyFill="1" applyBorder="1" applyAlignment="1">
      <alignment horizontal="center" textRotation="255" wrapText="1"/>
    </xf>
    <xf numFmtId="0" fontId="4" fillId="0" borderId="2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42</xdr:row>
      <xdr:rowOff>9525</xdr:rowOff>
    </xdr:from>
    <xdr:to>
      <xdr:col>13</xdr:col>
      <xdr:colOff>333375</xdr:colOff>
      <xdr:row>49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133725" y="7677150"/>
          <a:ext cx="2571750" cy="714375"/>
        </a:xfrm>
        <a:prstGeom prst="wedgeRectCallout">
          <a:avLst>
            <a:gd name="adj1" fmla="val 0"/>
            <a:gd name="adj2" fmla="val -10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
「旧市町村区分」に入力
　　　↓
自動で「１９市町」に数値が入る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60" sqref="P60"/>
    </sheetView>
  </sheetViews>
  <sheetFormatPr defaultColWidth="9.00390625" defaultRowHeight="7.5" customHeight="1"/>
  <cols>
    <col min="1" max="1" width="11.125" style="1" customWidth="1"/>
    <col min="2" max="3" width="6.00390625" style="1" customWidth="1"/>
    <col min="4" max="4" width="5.625" style="14" customWidth="1"/>
    <col min="5" max="5" width="6.00390625" style="1" customWidth="1"/>
    <col min="6" max="6" width="6.125" style="1" customWidth="1"/>
    <col min="7" max="7" width="5.00390625" style="1" customWidth="1"/>
    <col min="8" max="9" width="4.125" style="1" customWidth="1"/>
    <col min="10" max="12" width="3.625" style="1" customWidth="1"/>
    <col min="13" max="13" width="4.125" style="1" customWidth="1"/>
    <col min="14" max="14" width="6.00390625" style="14" customWidth="1"/>
    <col min="15" max="15" width="4.375" style="14" customWidth="1"/>
    <col min="16" max="16" width="5.875" style="1" customWidth="1"/>
    <col min="17" max="17" width="3.375" style="1" customWidth="1"/>
    <col min="18" max="18" width="5.875" style="1" customWidth="1"/>
    <col min="19" max="19" width="6.125" style="1" customWidth="1"/>
    <col min="20" max="20" width="5.125" style="1" customWidth="1"/>
    <col min="21" max="24" width="3.875" style="1" customWidth="1"/>
    <col min="25" max="25" width="3.375" style="1" customWidth="1"/>
    <col min="26" max="26" width="4.125" style="1" customWidth="1"/>
    <col min="27" max="27" width="5.625" style="1" customWidth="1"/>
    <col min="28" max="28" width="4.125" style="1" customWidth="1"/>
    <col min="29" max="29" width="2.875" style="1" customWidth="1"/>
    <col min="30" max="30" width="5.875" style="1" customWidth="1"/>
    <col min="31" max="31" width="5.625" style="1" customWidth="1"/>
    <col min="32" max="32" width="4.50390625" style="1" customWidth="1"/>
    <col min="33" max="33" width="5.625" style="1" customWidth="1"/>
    <col min="34" max="34" width="4.875" style="1" customWidth="1"/>
    <col min="35" max="41" width="3.50390625" style="1" customWidth="1"/>
    <col min="42" max="54" width="2.625" style="1" customWidth="1"/>
    <col min="55" max="70" width="14.125" style="1" customWidth="1"/>
    <col min="71" max="16384" width="14.125" style="2" customWidth="1"/>
  </cols>
  <sheetData>
    <row r="1" spans="1:70" s="9" customFormat="1" ht="10.5" customHeight="1">
      <c r="A1" s="113" t="s">
        <v>70</v>
      </c>
      <c r="B1" s="116" t="s">
        <v>0</v>
      </c>
      <c r="C1" s="117" t="s">
        <v>1</v>
      </c>
      <c r="D1" s="118" t="s">
        <v>2</v>
      </c>
      <c r="E1" s="119" t="s">
        <v>3</v>
      </c>
      <c r="F1" s="120" t="s">
        <v>4</v>
      </c>
      <c r="G1" s="121"/>
      <c r="H1" s="121"/>
      <c r="I1" s="121"/>
      <c r="J1" s="121"/>
      <c r="K1" s="121"/>
      <c r="L1" s="121"/>
      <c r="M1" s="121"/>
      <c r="N1" s="121"/>
      <c r="O1" s="122"/>
      <c r="P1" s="120" t="s">
        <v>65</v>
      </c>
      <c r="Q1" s="121"/>
      <c r="R1" s="121"/>
      <c r="S1" s="122"/>
      <c r="T1" s="119" t="s">
        <v>5</v>
      </c>
      <c r="U1" s="120" t="s">
        <v>6</v>
      </c>
      <c r="V1" s="121"/>
      <c r="W1" s="121"/>
      <c r="X1" s="121"/>
      <c r="Y1" s="121"/>
      <c r="Z1" s="121"/>
      <c r="AA1" s="122"/>
      <c r="AB1" s="129" t="s">
        <v>7</v>
      </c>
      <c r="AC1" s="130"/>
      <c r="AD1" s="131"/>
      <c r="AE1" s="133" t="s">
        <v>8</v>
      </c>
      <c r="AF1" s="134"/>
      <c r="AG1" s="135"/>
      <c r="AH1" s="126" t="s">
        <v>9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9" customFormat="1" ht="11.25" customHeight="1">
      <c r="A2" s="114"/>
      <c r="B2" s="116"/>
      <c r="C2" s="117"/>
      <c r="D2" s="118"/>
      <c r="E2" s="119"/>
      <c r="F2" s="120" t="s">
        <v>10</v>
      </c>
      <c r="G2" s="121"/>
      <c r="H2" s="121"/>
      <c r="I2" s="120" t="s">
        <v>11</v>
      </c>
      <c r="J2" s="121"/>
      <c r="K2" s="121"/>
      <c r="L2" s="121"/>
      <c r="M2" s="121"/>
      <c r="N2" s="121"/>
      <c r="O2" s="122"/>
      <c r="P2" s="127" t="s">
        <v>12</v>
      </c>
      <c r="Q2" s="123" t="s">
        <v>13</v>
      </c>
      <c r="R2" s="123" t="s">
        <v>14</v>
      </c>
      <c r="S2" s="128" t="s">
        <v>15</v>
      </c>
      <c r="T2" s="119"/>
      <c r="U2" s="127" t="s">
        <v>16</v>
      </c>
      <c r="V2" s="123" t="s">
        <v>17</v>
      </c>
      <c r="W2" s="123" t="s">
        <v>18</v>
      </c>
      <c r="X2" s="123" t="s">
        <v>19</v>
      </c>
      <c r="Y2" s="123" t="s">
        <v>20</v>
      </c>
      <c r="Z2" s="124" t="s">
        <v>21</v>
      </c>
      <c r="AA2" s="125" t="s">
        <v>22</v>
      </c>
      <c r="AB2" s="90"/>
      <c r="AC2" s="46"/>
      <c r="AD2" s="91"/>
      <c r="AE2" s="132" t="s">
        <v>23</v>
      </c>
      <c r="AF2" s="124" t="s">
        <v>24</v>
      </c>
      <c r="AG2" s="125" t="s">
        <v>25</v>
      </c>
      <c r="AH2" s="12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s="10" customFormat="1" ht="40.5" customHeight="1">
      <c r="A3" s="115"/>
      <c r="B3" s="116"/>
      <c r="C3" s="117"/>
      <c r="D3" s="118"/>
      <c r="E3" s="119"/>
      <c r="F3" s="71" t="s">
        <v>26</v>
      </c>
      <c r="G3" s="15" t="s">
        <v>27</v>
      </c>
      <c r="H3" s="103" t="s">
        <v>28</v>
      </c>
      <c r="I3" s="71" t="s">
        <v>29</v>
      </c>
      <c r="J3" s="15" t="s">
        <v>30</v>
      </c>
      <c r="K3" s="15" t="s">
        <v>31</v>
      </c>
      <c r="L3" s="15" t="s">
        <v>32</v>
      </c>
      <c r="M3" s="15" t="s">
        <v>22</v>
      </c>
      <c r="N3" s="16" t="s">
        <v>33</v>
      </c>
      <c r="O3" s="72" t="s">
        <v>34</v>
      </c>
      <c r="P3" s="127"/>
      <c r="Q3" s="123"/>
      <c r="R3" s="123"/>
      <c r="S3" s="128"/>
      <c r="T3" s="119"/>
      <c r="U3" s="127"/>
      <c r="V3" s="123"/>
      <c r="W3" s="123"/>
      <c r="X3" s="123"/>
      <c r="Y3" s="123"/>
      <c r="Z3" s="124"/>
      <c r="AA3" s="125"/>
      <c r="AB3" s="92" t="s">
        <v>66</v>
      </c>
      <c r="AC3" s="45" t="s">
        <v>67</v>
      </c>
      <c r="AD3" s="93" t="s">
        <v>68</v>
      </c>
      <c r="AE3" s="132"/>
      <c r="AF3" s="124"/>
      <c r="AG3" s="125"/>
      <c r="AH3" s="126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s="3" customFormat="1" ht="10.5" customHeight="1">
      <c r="A4" s="60" t="s">
        <v>35</v>
      </c>
      <c r="B4" s="58">
        <v>3112</v>
      </c>
      <c r="C4" s="66">
        <v>2934</v>
      </c>
      <c r="D4" s="99">
        <f aca="true" t="shared" si="0" ref="D4:D26">C4/B4*100</f>
        <v>94.280205655527</v>
      </c>
      <c r="E4" s="82">
        <v>2934</v>
      </c>
      <c r="F4" s="73">
        <v>2166</v>
      </c>
      <c r="G4" s="25">
        <v>697</v>
      </c>
      <c r="H4" s="66">
        <v>0</v>
      </c>
      <c r="I4" s="73">
        <v>60</v>
      </c>
      <c r="J4" s="25">
        <v>11</v>
      </c>
      <c r="K4" s="25">
        <v>0</v>
      </c>
      <c r="L4" s="25">
        <v>0</v>
      </c>
      <c r="M4" s="36">
        <f aca="true" t="shared" si="1" ref="M4:M26">SUM(I4:L4)</f>
        <v>71</v>
      </c>
      <c r="N4" s="37">
        <f aca="true" t="shared" si="2" ref="N4:N26">M4/C4*100</f>
        <v>2.419904567143831</v>
      </c>
      <c r="O4" s="26">
        <v>72</v>
      </c>
      <c r="P4" s="73">
        <v>202</v>
      </c>
      <c r="Q4" s="25">
        <v>33</v>
      </c>
      <c r="R4" s="53">
        <f>SUM(P4:Q4)</f>
        <v>235</v>
      </c>
      <c r="S4" s="78">
        <f aca="true" t="shared" si="3" ref="S4:S26">R4/C4</f>
        <v>0.08009543285616905</v>
      </c>
      <c r="T4" s="82">
        <v>716</v>
      </c>
      <c r="U4" s="73">
        <v>111</v>
      </c>
      <c r="V4" s="25">
        <v>94</v>
      </c>
      <c r="W4" s="25">
        <v>28</v>
      </c>
      <c r="X4" s="25">
        <v>50</v>
      </c>
      <c r="Y4" s="25">
        <v>2</v>
      </c>
      <c r="Z4" s="25">
        <v>7</v>
      </c>
      <c r="AA4" s="87">
        <f aca="true" t="shared" si="4" ref="AA4:AA26">SUM(U4:Z4)</f>
        <v>292</v>
      </c>
      <c r="AB4" s="73">
        <v>0</v>
      </c>
      <c r="AC4" s="25">
        <v>0</v>
      </c>
      <c r="AD4" s="26">
        <v>2934</v>
      </c>
      <c r="AE4" s="73">
        <v>0</v>
      </c>
      <c r="AF4" s="25">
        <v>0</v>
      </c>
      <c r="AG4" s="26">
        <v>0</v>
      </c>
      <c r="AH4" s="94">
        <v>0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4" customFormat="1" ht="10.5" customHeight="1">
      <c r="A5" s="61" t="s">
        <v>39</v>
      </c>
      <c r="B5" s="50">
        <v>1326</v>
      </c>
      <c r="C5" s="67">
        <v>1262</v>
      </c>
      <c r="D5" s="100">
        <f t="shared" si="0"/>
        <v>95.1734539969834</v>
      </c>
      <c r="E5" s="83">
        <v>1257</v>
      </c>
      <c r="F5" s="74">
        <v>1172</v>
      </c>
      <c r="G5" s="23">
        <v>72</v>
      </c>
      <c r="H5" s="67">
        <v>0</v>
      </c>
      <c r="I5" s="74">
        <v>16</v>
      </c>
      <c r="J5" s="23">
        <v>2</v>
      </c>
      <c r="K5" s="23">
        <v>0</v>
      </c>
      <c r="L5" s="23">
        <v>0</v>
      </c>
      <c r="M5" s="36">
        <f t="shared" si="1"/>
        <v>18</v>
      </c>
      <c r="N5" s="38">
        <f t="shared" si="2"/>
        <v>1.4263074484944533</v>
      </c>
      <c r="O5" s="24">
        <v>18</v>
      </c>
      <c r="P5" s="74">
        <v>39</v>
      </c>
      <c r="Q5" s="23">
        <v>5</v>
      </c>
      <c r="R5" s="36">
        <f aca="true" t="shared" si="5" ref="R5:R53">SUM(P5:Q5)</f>
        <v>44</v>
      </c>
      <c r="S5" s="79">
        <f t="shared" si="3"/>
        <v>0.03486529318541997</v>
      </c>
      <c r="T5" s="83">
        <v>66</v>
      </c>
      <c r="U5" s="74">
        <v>42</v>
      </c>
      <c r="V5" s="23">
        <v>13</v>
      </c>
      <c r="W5" s="23">
        <v>1</v>
      </c>
      <c r="X5" s="23">
        <v>17</v>
      </c>
      <c r="Y5" s="23">
        <v>0</v>
      </c>
      <c r="Z5" s="23">
        <v>547</v>
      </c>
      <c r="AA5" s="48">
        <f t="shared" si="4"/>
        <v>620</v>
      </c>
      <c r="AB5" s="74">
        <v>46</v>
      </c>
      <c r="AC5" s="23">
        <v>0</v>
      </c>
      <c r="AD5" s="24">
        <v>1216</v>
      </c>
      <c r="AE5" s="74">
        <v>131</v>
      </c>
      <c r="AF5" s="23">
        <v>87</v>
      </c>
      <c r="AG5" s="24">
        <v>343</v>
      </c>
      <c r="AH5" s="95">
        <v>0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s="4" customFormat="1" ht="10.5" customHeight="1">
      <c r="A6" s="61" t="s">
        <v>40</v>
      </c>
      <c r="B6" s="50">
        <v>893</v>
      </c>
      <c r="C6" s="67">
        <v>863</v>
      </c>
      <c r="D6" s="100">
        <f t="shared" si="0"/>
        <v>96.64053751399776</v>
      </c>
      <c r="E6" s="83">
        <v>808</v>
      </c>
      <c r="F6" s="74">
        <v>788</v>
      </c>
      <c r="G6" s="23">
        <v>65</v>
      </c>
      <c r="H6" s="67">
        <v>0</v>
      </c>
      <c r="I6" s="74">
        <v>10</v>
      </c>
      <c r="J6" s="23">
        <v>0</v>
      </c>
      <c r="K6" s="23">
        <v>0</v>
      </c>
      <c r="L6" s="23">
        <v>0</v>
      </c>
      <c r="M6" s="36">
        <f t="shared" si="1"/>
        <v>10</v>
      </c>
      <c r="N6" s="38">
        <f t="shared" si="2"/>
        <v>1.1587485515643106</v>
      </c>
      <c r="O6" s="24">
        <v>10</v>
      </c>
      <c r="P6" s="74">
        <v>23</v>
      </c>
      <c r="Q6" s="23">
        <v>0</v>
      </c>
      <c r="R6" s="36">
        <f t="shared" si="5"/>
        <v>23</v>
      </c>
      <c r="S6" s="79">
        <f t="shared" si="3"/>
        <v>0.026651216685979143</v>
      </c>
      <c r="T6" s="83">
        <v>15</v>
      </c>
      <c r="U6" s="74">
        <v>15</v>
      </c>
      <c r="V6" s="23">
        <v>1</v>
      </c>
      <c r="W6" s="23">
        <v>0</v>
      </c>
      <c r="X6" s="23">
        <v>6</v>
      </c>
      <c r="Y6" s="23">
        <v>0</v>
      </c>
      <c r="Z6" s="23">
        <v>7</v>
      </c>
      <c r="AA6" s="48">
        <f t="shared" si="4"/>
        <v>29</v>
      </c>
      <c r="AB6" s="74">
        <v>1</v>
      </c>
      <c r="AC6" s="23">
        <v>0</v>
      </c>
      <c r="AD6" s="24">
        <v>862</v>
      </c>
      <c r="AE6" s="74">
        <v>1</v>
      </c>
      <c r="AF6" s="23">
        <v>4</v>
      </c>
      <c r="AG6" s="24">
        <v>1</v>
      </c>
      <c r="AH6" s="95">
        <v>41</v>
      </c>
      <c r="AI6" s="13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4" customFormat="1" ht="10.5" customHeight="1">
      <c r="A7" s="61" t="s">
        <v>41</v>
      </c>
      <c r="B7" s="50">
        <v>896</v>
      </c>
      <c r="C7" s="67">
        <v>839</v>
      </c>
      <c r="D7" s="100">
        <f t="shared" si="0"/>
        <v>93.63839285714286</v>
      </c>
      <c r="E7" s="83">
        <v>773</v>
      </c>
      <c r="F7" s="74">
        <v>803</v>
      </c>
      <c r="G7" s="23">
        <v>21</v>
      </c>
      <c r="H7" s="67">
        <v>0</v>
      </c>
      <c r="I7" s="74">
        <v>15</v>
      </c>
      <c r="J7" s="23">
        <v>0</v>
      </c>
      <c r="K7" s="23">
        <v>0</v>
      </c>
      <c r="L7" s="23">
        <v>0</v>
      </c>
      <c r="M7" s="36">
        <f t="shared" si="1"/>
        <v>15</v>
      </c>
      <c r="N7" s="38">
        <f t="shared" si="2"/>
        <v>1.7878426698450536</v>
      </c>
      <c r="O7" s="24">
        <v>12</v>
      </c>
      <c r="P7" s="74">
        <v>28</v>
      </c>
      <c r="Q7" s="23">
        <v>5</v>
      </c>
      <c r="R7" s="36">
        <f t="shared" si="5"/>
        <v>33</v>
      </c>
      <c r="S7" s="79">
        <f t="shared" si="3"/>
        <v>0.03933253873659118</v>
      </c>
      <c r="T7" s="83">
        <v>46</v>
      </c>
      <c r="U7" s="74">
        <v>24</v>
      </c>
      <c r="V7" s="23">
        <v>0</v>
      </c>
      <c r="W7" s="23">
        <v>3</v>
      </c>
      <c r="X7" s="23">
        <v>1</v>
      </c>
      <c r="Y7" s="23">
        <v>0</v>
      </c>
      <c r="Z7" s="23">
        <v>31</v>
      </c>
      <c r="AA7" s="48">
        <f t="shared" si="4"/>
        <v>59</v>
      </c>
      <c r="AB7" s="74">
        <v>0</v>
      </c>
      <c r="AC7" s="23">
        <v>0</v>
      </c>
      <c r="AD7" s="24">
        <v>839</v>
      </c>
      <c r="AE7" s="74">
        <v>0</v>
      </c>
      <c r="AF7" s="23">
        <v>0</v>
      </c>
      <c r="AG7" s="24">
        <v>0</v>
      </c>
      <c r="AH7" s="95"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4" customFormat="1" ht="10.5" customHeight="1">
      <c r="A8" s="61" t="s">
        <v>42</v>
      </c>
      <c r="B8" s="50">
        <v>566</v>
      </c>
      <c r="C8" s="67">
        <v>554</v>
      </c>
      <c r="D8" s="100">
        <f t="shared" si="0"/>
        <v>97.87985865724382</v>
      </c>
      <c r="E8" s="83">
        <v>0</v>
      </c>
      <c r="F8" s="74">
        <v>507</v>
      </c>
      <c r="G8" s="23">
        <v>37</v>
      </c>
      <c r="H8" s="67">
        <v>0</v>
      </c>
      <c r="I8" s="74">
        <v>9</v>
      </c>
      <c r="J8" s="23">
        <v>1</v>
      </c>
      <c r="K8" s="23">
        <v>0</v>
      </c>
      <c r="L8" s="23">
        <v>0</v>
      </c>
      <c r="M8" s="36">
        <f t="shared" si="1"/>
        <v>10</v>
      </c>
      <c r="N8" s="38">
        <f t="shared" si="2"/>
        <v>1.8050541516245486</v>
      </c>
      <c r="O8" s="24">
        <v>9</v>
      </c>
      <c r="P8" s="74">
        <v>24</v>
      </c>
      <c r="Q8" s="23">
        <v>4</v>
      </c>
      <c r="R8" s="36">
        <f t="shared" si="5"/>
        <v>28</v>
      </c>
      <c r="S8" s="79">
        <f t="shared" si="3"/>
        <v>0.05054151624548736</v>
      </c>
      <c r="T8" s="83">
        <v>37</v>
      </c>
      <c r="U8" s="74">
        <v>18</v>
      </c>
      <c r="V8" s="23">
        <v>10</v>
      </c>
      <c r="W8" s="23">
        <v>4</v>
      </c>
      <c r="X8" s="23">
        <v>0</v>
      </c>
      <c r="Y8" s="23">
        <v>0</v>
      </c>
      <c r="Z8" s="23">
        <v>9</v>
      </c>
      <c r="AA8" s="48">
        <f t="shared" si="4"/>
        <v>41</v>
      </c>
      <c r="AB8" s="74">
        <v>0</v>
      </c>
      <c r="AC8" s="23">
        <v>0</v>
      </c>
      <c r="AD8" s="24">
        <v>554</v>
      </c>
      <c r="AE8" s="74">
        <v>33</v>
      </c>
      <c r="AF8" s="23">
        <v>19</v>
      </c>
      <c r="AG8" s="24">
        <v>55</v>
      </c>
      <c r="AH8" s="95"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s="4" customFormat="1" ht="10.5" customHeight="1">
      <c r="A9" s="62" t="s">
        <v>43</v>
      </c>
      <c r="B9" s="50">
        <v>518</v>
      </c>
      <c r="C9" s="67">
        <v>496</v>
      </c>
      <c r="D9" s="100">
        <f t="shared" si="0"/>
        <v>95.75289575289575</v>
      </c>
      <c r="E9" s="83">
        <v>0</v>
      </c>
      <c r="F9" s="74">
        <v>490</v>
      </c>
      <c r="G9" s="23">
        <v>0</v>
      </c>
      <c r="H9" s="67">
        <v>4</v>
      </c>
      <c r="I9" s="74">
        <v>2</v>
      </c>
      <c r="J9" s="23">
        <v>0</v>
      </c>
      <c r="K9" s="23">
        <v>0</v>
      </c>
      <c r="L9" s="23">
        <v>0</v>
      </c>
      <c r="M9" s="36">
        <f t="shared" si="1"/>
        <v>2</v>
      </c>
      <c r="N9" s="38">
        <f t="shared" si="2"/>
        <v>0.4032258064516129</v>
      </c>
      <c r="O9" s="24">
        <v>2</v>
      </c>
      <c r="P9" s="74">
        <v>5</v>
      </c>
      <c r="Q9" s="23">
        <v>0</v>
      </c>
      <c r="R9" s="36">
        <f t="shared" si="5"/>
        <v>5</v>
      </c>
      <c r="S9" s="79">
        <f t="shared" si="3"/>
        <v>0.010080645161290322</v>
      </c>
      <c r="T9" s="83">
        <v>1</v>
      </c>
      <c r="U9" s="74">
        <v>1</v>
      </c>
      <c r="V9" s="23">
        <v>0</v>
      </c>
      <c r="W9" s="23">
        <v>0</v>
      </c>
      <c r="X9" s="23">
        <v>4</v>
      </c>
      <c r="Y9" s="23">
        <v>0</v>
      </c>
      <c r="Z9" s="23">
        <v>1</v>
      </c>
      <c r="AA9" s="48">
        <f t="shared" si="4"/>
        <v>6</v>
      </c>
      <c r="AB9" s="74">
        <v>0</v>
      </c>
      <c r="AC9" s="23">
        <v>0</v>
      </c>
      <c r="AD9" s="24">
        <v>496</v>
      </c>
      <c r="AE9" s="74">
        <v>0</v>
      </c>
      <c r="AF9" s="23">
        <v>0</v>
      </c>
      <c r="AG9" s="24">
        <v>0</v>
      </c>
      <c r="AH9" s="95"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4" customFormat="1" ht="10.5" customHeight="1">
      <c r="A10" s="62" t="s">
        <v>44</v>
      </c>
      <c r="B10" s="51">
        <f>SUM(B11:B15)</f>
        <v>822</v>
      </c>
      <c r="C10" s="68">
        <f>SUM(C11:C15)</f>
        <v>785</v>
      </c>
      <c r="D10" s="100">
        <f t="shared" si="0"/>
        <v>95.49878345498783</v>
      </c>
      <c r="E10" s="84">
        <f aca="true" t="shared" si="6" ref="E10:L10">SUM(E11:E15)</f>
        <v>0</v>
      </c>
      <c r="F10" s="75">
        <f t="shared" si="6"/>
        <v>771</v>
      </c>
      <c r="G10" s="36">
        <f t="shared" si="6"/>
        <v>5</v>
      </c>
      <c r="H10" s="68">
        <f t="shared" si="6"/>
        <v>0</v>
      </c>
      <c r="I10" s="75">
        <f t="shared" si="6"/>
        <v>7</v>
      </c>
      <c r="J10" s="36">
        <f t="shared" si="6"/>
        <v>2</v>
      </c>
      <c r="K10" s="36">
        <f t="shared" si="6"/>
        <v>0</v>
      </c>
      <c r="L10" s="36">
        <f t="shared" si="6"/>
        <v>0</v>
      </c>
      <c r="M10" s="36">
        <f t="shared" si="1"/>
        <v>9</v>
      </c>
      <c r="N10" s="38">
        <f t="shared" si="2"/>
        <v>1.1464968152866242</v>
      </c>
      <c r="O10" s="48">
        <f>SUM(O11:O15)</f>
        <v>9</v>
      </c>
      <c r="P10" s="75">
        <f>SUM(P11:P15)</f>
        <v>15</v>
      </c>
      <c r="Q10" s="36">
        <f>SUM(Q11:Q15)</f>
        <v>6</v>
      </c>
      <c r="R10" s="36">
        <f t="shared" si="5"/>
        <v>21</v>
      </c>
      <c r="S10" s="79">
        <f t="shared" si="3"/>
        <v>0.0267515923566879</v>
      </c>
      <c r="T10" s="84">
        <f aca="true" t="shared" si="7" ref="T10:Z10">SUM(T11:T15)</f>
        <v>24</v>
      </c>
      <c r="U10" s="75">
        <f t="shared" si="7"/>
        <v>19</v>
      </c>
      <c r="V10" s="36">
        <f t="shared" si="7"/>
        <v>1</v>
      </c>
      <c r="W10" s="36">
        <f t="shared" si="7"/>
        <v>8</v>
      </c>
      <c r="X10" s="36">
        <f t="shared" si="7"/>
        <v>0</v>
      </c>
      <c r="Y10" s="36">
        <f t="shared" si="7"/>
        <v>2</v>
      </c>
      <c r="Z10" s="36">
        <f t="shared" si="7"/>
        <v>4</v>
      </c>
      <c r="AA10" s="48">
        <f t="shared" si="4"/>
        <v>34</v>
      </c>
      <c r="AB10" s="75">
        <f aca="true" t="shared" si="8" ref="AB10:AH10">SUM(AB11:AB15)</f>
        <v>9</v>
      </c>
      <c r="AC10" s="36">
        <f t="shared" si="8"/>
        <v>0</v>
      </c>
      <c r="AD10" s="48">
        <f t="shared" si="8"/>
        <v>776</v>
      </c>
      <c r="AE10" s="75">
        <f t="shared" si="8"/>
        <v>6</v>
      </c>
      <c r="AF10" s="36">
        <f t="shared" si="8"/>
        <v>0</v>
      </c>
      <c r="AG10" s="48">
        <f t="shared" si="8"/>
        <v>0</v>
      </c>
      <c r="AH10" s="96">
        <f t="shared" si="8"/>
        <v>13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4" customFormat="1" ht="10.5" customHeight="1">
      <c r="A11" s="63" t="s">
        <v>45</v>
      </c>
      <c r="B11" s="50">
        <v>432</v>
      </c>
      <c r="C11" s="67">
        <v>403</v>
      </c>
      <c r="D11" s="100">
        <f t="shared" si="0"/>
        <v>93.28703703703704</v>
      </c>
      <c r="E11" s="83">
        <v>0</v>
      </c>
      <c r="F11" s="74">
        <v>393</v>
      </c>
      <c r="G11" s="23">
        <v>3</v>
      </c>
      <c r="H11" s="67">
        <v>0</v>
      </c>
      <c r="I11" s="74">
        <v>5</v>
      </c>
      <c r="J11" s="23">
        <v>2</v>
      </c>
      <c r="K11" s="23">
        <v>0</v>
      </c>
      <c r="L11" s="23">
        <v>0</v>
      </c>
      <c r="M11" s="36">
        <f t="shared" si="1"/>
        <v>7</v>
      </c>
      <c r="N11" s="38">
        <f t="shared" si="2"/>
        <v>1.7369727047146404</v>
      </c>
      <c r="O11" s="24">
        <v>7</v>
      </c>
      <c r="P11" s="74">
        <v>10</v>
      </c>
      <c r="Q11" s="23">
        <v>6</v>
      </c>
      <c r="R11" s="36">
        <f t="shared" si="5"/>
        <v>16</v>
      </c>
      <c r="S11" s="79">
        <f t="shared" si="3"/>
        <v>0.03970223325062035</v>
      </c>
      <c r="T11" s="83">
        <v>18</v>
      </c>
      <c r="U11" s="74">
        <v>10</v>
      </c>
      <c r="V11" s="23">
        <v>1</v>
      </c>
      <c r="W11" s="23">
        <v>4</v>
      </c>
      <c r="X11" s="23">
        <v>0</v>
      </c>
      <c r="Y11" s="23">
        <v>1</v>
      </c>
      <c r="Z11" s="23">
        <v>1</v>
      </c>
      <c r="AA11" s="48">
        <f t="shared" si="4"/>
        <v>17</v>
      </c>
      <c r="AB11" s="74">
        <v>3</v>
      </c>
      <c r="AC11" s="23">
        <v>0</v>
      </c>
      <c r="AD11" s="24">
        <v>400</v>
      </c>
      <c r="AE11" s="74">
        <v>3</v>
      </c>
      <c r="AF11" s="23">
        <v>0</v>
      </c>
      <c r="AG11" s="24">
        <v>0</v>
      </c>
      <c r="AH11" s="95">
        <v>11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4" customFormat="1" ht="10.5" customHeight="1">
      <c r="A12" s="63" t="s">
        <v>46</v>
      </c>
      <c r="B12" s="50">
        <v>61</v>
      </c>
      <c r="C12" s="67">
        <v>56</v>
      </c>
      <c r="D12" s="100">
        <f t="shared" si="0"/>
        <v>91.80327868852459</v>
      </c>
      <c r="E12" s="83">
        <v>0</v>
      </c>
      <c r="F12" s="74">
        <v>56</v>
      </c>
      <c r="G12" s="23">
        <v>0</v>
      </c>
      <c r="H12" s="67">
        <v>0</v>
      </c>
      <c r="I12" s="74">
        <v>0</v>
      </c>
      <c r="J12" s="23">
        <v>0</v>
      </c>
      <c r="K12" s="23">
        <v>0</v>
      </c>
      <c r="L12" s="23">
        <v>0</v>
      </c>
      <c r="M12" s="36">
        <f t="shared" si="1"/>
        <v>0</v>
      </c>
      <c r="N12" s="38">
        <f t="shared" si="2"/>
        <v>0</v>
      </c>
      <c r="O12" s="24">
        <v>0</v>
      </c>
      <c r="P12" s="74">
        <v>0</v>
      </c>
      <c r="Q12" s="23">
        <v>0</v>
      </c>
      <c r="R12" s="36">
        <f t="shared" si="5"/>
        <v>0</v>
      </c>
      <c r="S12" s="79">
        <f t="shared" si="3"/>
        <v>0</v>
      </c>
      <c r="T12" s="83">
        <v>0</v>
      </c>
      <c r="U12" s="74">
        <v>2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48">
        <f t="shared" si="4"/>
        <v>2</v>
      </c>
      <c r="AB12" s="74">
        <v>1</v>
      </c>
      <c r="AC12" s="23">
        <v>0</v>
      </c>
      <c r="AD12" s="24">
        <v>55</v>
      </c>
      <c r="AE12" s="74">
        <v>0</v>
      </c>
      <c r="AF12" s="23">
        <v>0</v>
      </c>
      <c r="AG12" s="24">
        <v>0</v>
      </c>
      <c r="AH12" s="95"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4" customFormat="1" ht="10.5" customHeight="1">
      <c r="A13" s="63" t="s">
        <v>47</v>
      </c>
      <c r="B13" s="50">
        <v>78</v>
      </c>
      <c r="C13" s="67">
        <v>74</v>
      </c>
      <c r="D13" s="100">
        <f t="shared" si="0"/>
        <v>94.87179487179486</v>
      </c>
      <c r="E13" s="83">
        <v>0</v>
      </c>
      <c r="F13" s="74">
        <v>73</v>
      </c>
      <c r="G13" s="23">
        <v>0</v>
      </c>
      <c r="H13" s="67">
        <v>0</v>
      </c>
      <c r="I13" s="74">
        <v>1</v>
      </c>
      <c r="J13" s="23">
        <v>0</v>
      </c>
      <c r="K13" s="23">
        <v>0</v>
      </c>
      <c r="L13" s="23">
        <v>0</v>
      </c>
      <c r="M13" s="36">
        <f t="shared" si="1"/>
        <v>1</v>
      </c>
      <c r="N13" s="38">
        <f t="shared" si="2"/>
        <v>1.3513513513513513</v>
      </c>
      <c r="O13" s="24">
        <v>1</v>
      </c>
      <c r="P13" s="74">
        <v>2</v>
      </c>
      <c r="Q13" s="23">
        <v>0</v>
      </c>
      <c r="R13" s="36">
        <v>2</v>
      </c>
      <c r="S13" s="79">
        <f t="shared" si="3"/>
        <v>0.02702702702702703</v>
      </c>
      <c r="T13" s="83">
        <v>2</v>
      </c>
      <c r="U13" s="74">
        <v>2</v>
      </c>
      <c r="V13" s="23">
        <v>0</v>
      </c>
      <c r="W13" s="23">
        <v>1</v>
      </c>
      <c r="X13" s="23">
        <v>0</v>
      </c>
      <c r="Y13" s="23">
        <v>1</v>
      </c>
      <c r="Z13" s="23">
        <v>2</v>
      </c>
      <c r="AA13" s="48">
        <f t="shared" si="4"/>
        <v>6</v>
      </c>
      <c r="AB13" s="74">
        <v>3</v>
      </c>
      <c r="AC13" s="23">
        <v>0</v>
      </c>
      <c r="AD13" s="24">
        <v>71</v>
      </c>
      <c r="AE13" s="74">
        <v>0</v>
      </c>
      <c r="AF13" s="23">
        <v>0</v>
      </c>
      <c r="AG13" s="24">
        <v>0</v>
      </c>
      <c r="AH13" s="95">
        <v>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4" customFormat="1" ht="10.5" customHeight="1">
      <c r="A14" s="63" t="s">
        <v>48</v>
      </c>
      <c r="B14" s="50">
        <v>177</v>
      </c>
      <c r="C14" s="67">
        <v>174</v>
      </c>
      <c r="D14" s="100">
        <f t="shared" si="0"/>
        <v>98.30508474576271</v>
      </c>
      <c r="E14" s="83">
        <v>0</v>
      </c>
      <c r="F14" s="74">
        <v>172</v>
      </c>
      <c r="G14" s="23">
        <v>1</v>
      </c>
      <c r="H14" s="67">
        <v>0</v>
      </c>
      <c r="I14" s="74">
        <v>1</v>
      </c>
      <c r="J14" s="23">
        <v>0</v>
      </c>
      <c r="K14" s="23">
        <v>0</v>
      </c>
      <c r="L14" s="23">
        <v>0</v>
      </c>
      <c r="M14" s="36">
        <f t="shared" si="1"/>
        <v>1</v>
      </c>
      <c r="N14" s="38">
        <f t="shared" si="2"/>
        <v>0.5747126436781609</v>
      </c>
      <c r="O14" s="24">
        <v>1</v>
      </c>
      <c r="P14" s="74">
        <v>3</v>
      </c>
      <c r="Q14" s="23">
        <v>0</v>
      </c>
      <c r="R14" s="36">
        <f t="shared" si="5"/>
        <v>3</v>
      </c>
      <c r="S14" s="79">
        <f t="shared" si="3"/>
        <v>0.017241379310344827</v>
      </c>
      <c r="T14" s="83">
        <v>2</v>
      </c>
      <c r="U14" s="74">
        <v>4</v>
      </c>
      <c r="V14" s="23">
        <v>0</v>
      </c>
      <c r="W14" s="23">
        <v>3</v>
      </c>
      <c r="X14" s="23">
        <v>0</v>
      </c>
      <c r="Y14" s="23">
        <v>0</v>
      </c>
      <c r="Z14" s="23">
        <v>1</v>
      </c>
      <c r="AA14" s="48">
        <f t="shared" si="4"/>
        <v>8</v>
      </c>
      <c r="AB14" s="74">
        <v>2</v>
      </c>
      <c r="AC14" s="23">
        <v>0</v>
      </c>
      <c r="AD14" s="24">
        <v>172</v>
      </c>
      <c r="AE14" s="74">
        <v>3</v>
      </c>
      <c r="AF14" s="23">
        <v>0</v>
      </c>
      <c r="AG14" s="24">
        <v>0</v>
      </c>
      <c r="AH14" s="95">
        <v>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4" customFormat="1" ht="10.5" customHeight="1">
      <c r="A15" s="63" t="s">
        <v>49</v>
      </c>
      <c r="B15" s="108">
        <v>74</v>
      </c>
      <c r="C15" s="67">
        <v>78</v>
      </c>
      <c r="D15" s="100">
        <f t="shared" si="0"/>
        <v>105.40540540540539</v>
      </c>
      <c r="E15" s="83">
        <v>0</v>
      </c>
      <c r="F15" s="74">
        <v>77</v>
      </c>
      <c r="G15" s="23">
        <v>1</v>
      </c>
      <c r="H15" s="67">
        <v>0</v>
      </c>
      <c r="I15" s="74">
        <v>0</v>
      </c>
      <c r="J15" s="23">
        <v>0</v>
      </c>
      <c r="K15" s="23">
        <v>0</v>
      </c>
      <c r="L15" s="23">
        <v>0</v>
      </c>
      <c r="M15" s="36">
        <f t="shared" si="1"/>
        <v>0</v>
      </c>
      <c r="N15" s="38">
        <f t="shared" si="2"/>
        <v>0</v>
      </c>
      <c r="O15" s="24">
        <v>0</v>
      </c>
      <c r="P15" s="74">
        <v>0</v>
      </c>
      <c r="Q15" s="23">
        <v>0</v>
      </c>
      <c r="R15" s="36">
        <f t="shared" si="5"/>
        <v>0</v>
      </c>
      <c r="S15" s="79">
        <f>R15/C15</f>
        <v>0</v>
      </c>
      <c r="T15" s="83">
        <v>2</v>
      </c>
      <c r="U15" s="74">
        <v>1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48">
        <f t="shared" si="4"/>
        <v>1</v>
      </c>
      <c r="AB15" s="74">
        <v>0</v>
      </c>
      <c r="AC15" s="23">
        <v>0</v>
      </c>
      <c r="AD15" s="24">
        <v>78</v>
      </c>
      <c r="AE15" s="74">
        <v>0</v>
      </c>
      <c r="AF15" s="23">
        <v>0</v>
      </c>
      <c r="AG15" s="24">
        <v>0</v>
      </c>
      <c r="AH15" s="95"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4" customFormat="1" ht="10.5" customHeight="1">
      <c r="A16" s="61" t="s">
        <v>69</v>
      </c>
      <c r="B16" s="51">
        <f>SUM(B17:B18)</f>
        <v>765</v>
      </c>
      <c r="C16" s="68">
        <f>SUM(C17:C18)</f>
        <v>728</v>
      </c>
      <c r="D16" s="100">
        <f t="shared" si="0"/>
        <v>95.16339869281045</v>
      </c>
      <c r="E16" s="84">
        <f aca="true" t="shared" si="9" ref="E16:L16">SUM(E17:E18)</f>
        <v>716</v>
      </c>
      <c r="F16" s="75">
        <f t="shared" si="9"/>
        <v>679</v>
      </c>
      <c r="G16" s="36">
        <f t="shared" si="9"/>
        <v>12</v>
      </c>
      <c r="H16" s="68">
        <f t="shared" si="9"/>
        <v>26</v>
      </c>
      <c r="I16" s="75">
        <f t="shared" si="9"/>
        <v>9</v>
      </c>
      <c r="J16" s="36">
        <f t="shared" si="9"/>
        <v>2</v>
      </c>
      <c r="K16" s="36">
        <f t="shared" si="9"/>
        <v>0</v>
      </c>
      <c r="L16" s="36">
        <f t="shared" si="9"/>
        <v>0</v>
      </c>
      <c r="M16" s="36">
        <f>SUM(I16:L16)</f>
        <v>11</v>
      </c>
      <c r="N16" s="38">
        <f>M16/C16*100</f>
        <v>1.510989010989011</v>
      </c>
      <c r="O16" s="48">
        <f>SUM(O17:O18)</f>
        <v>11</v>
      </c>
      <c r="P16" s="75">
        <f>SUM(P17:P18)</f>
        <v>19</v>
      </c>
      <c r="Q16" s="36">
        <f>SUM(Q17:Q18)</f>
        <v>0</v>
      </c>
      <c r="R16" s="36">
        <f t="shared" si="5"/>
        <v>19</v>
      </c>
      <c r="S16" s="79">
        <f>R16/C16</f>
        <v>0.0260989010989011</v>
      </c>
      <c r="T16" s="84">
        <f aca="true" t="shared" si="10" ref="T16:Z16">SUM(T17:T18)</f>
        <v>30</v>
      </c>
      <c r="U16" s="75">
        <f t="shared" si="10"/>
        <v>11</v>
      </c>
      <c r="V16" s="36">
        <f t="shared" si="10"/>
        <v>1</v>
      </c>
      <c r="W16" s="36">
        <f t="shared" si="10"/>
        <v>1</v>
      </c>
      <c r="X16" s="36">
        <f t="shared" si="10"/>
        <v>7</v>
      </c>
      <c r="Y16" s="36">
        <f t="shared" si="10"/>
        <v>3</v>
      </c>
      <c r="Z16" s="36">
        <f t="shared" si="10"/>
        <v>8</v>
      </c>
      <c r="AA16" s="48">
        <f t="shared" si="4"/>
        <v>31</v>
      </c>
      <c r="AB16" s="75">
        <f aca="true" t="shared" si="11" ref="AB16:AH16">SUM(AB17:AB18)</f>
        <v>9</v>
      </c>
      <c r="AC16" s="36">
        <f t="shared" si="11"/>
        <v>0</v>
      </c>
      <c r="AD16" s="48">
        <f t="shared" si="11"/>
        <v>719</v>
      </c>
      <c r="AE16" s="75">
        <f t="shared" si="11"/>
        <v>150</v>
      </c>
      <c r="AF16" s="36">
        <f t="shared" si="11"/>
        <v>6</v>
      </c>
      <c r="AG16" s="48">
        <f t="shared" si="11"/>
        <v>0</v>
      </c>
      <c r="AH16" s="96">
        <f t="shared" si="11"/>
        <v>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" customFormat="1" ht="10.5" customHeight="1">
      <c r="A17" s="63" t="s">
        <v>89</v>
      </c>
      <c r="B17" s="50">
        <v>647</v>
      </c>
      <c r="C17" s="67">
        <v>615</v>
      </c>
      <c r="D17" s="100">
        <f>C17/B17*100</f>
        <v>95.05409582689336</v>
      </c>
      <c r="E17" s="83">
        <v>607</v>
      </c>
      <c r="F17" s="74">
        <v>569</v>
      </c>
      <c r="G17" s="23">
        <v>10</v>
      </c>
      <c r="H17" s="67">
        <v>26</v>
      </c>
      <c r="I17" s="74">
        <v>8</v>
      </c>
      <c r="J17" s="23">
        <v>2</v>
      </c>
      <c r="K17" s="23">
        <v>0</v>
      </c>
      <c r="L17" s="23">
        <v>0</v>
      </c>
      <c r="M17" s="36">
        <f>SUM(I17:L17)</f>
        <v>10</v>
      </c>
      <c r="N17" s="38">
        <f>M17/C17*100</f>
        <v>1.6260162601626018</v>
      </c>
      <c r="O17" s="24">
        <v>10</v>
      </c>
      <c r="P17" s="74">
        <v>17</v>
      </c>
      <c r="Q17" s="23">
        <v>0</v>
      </c>
      <c r="R17" s="36">
        <f t="shared" si="5"/>
        <v>17</v>
      </c>
      <c r="S17" s="79">
        <f>R17/C17</f>
        <v>0.027642276422764227</v>
      </c>
      <c r="T17" s="83">
        <v>25</v>
      </c>
      <c r="U17" s="74">
        <v>9</v>
      </c>
      <c r="V17" s="23">
        <v>1</v>
      </c>
      <c r="W17" s="23">
        <v>1</v>
      </c>
      <c r="X17" s="23">
        <v>6</v>
      </c>
      <c r="Y17" s="23">
        <v>2</v>
      </c>
      <c r="Z17" s="23">
        <v>7</v>
      </c>
      <c r="AA17" s="48">
        <f>SUM(U17:Z17)</f>
        <v>26</v>
      </c>
      <c r="AB17" s="74">
        <v>6</v>
      </c>
      <c r="AC17" s="23">
        <v>0</v>
      </c>
      <c r="AD17" s="24">
        <v>609</v>
      </c>
      <c r="AE17" s="74">
        <v>127</v>
      </c>
      <c r="AF17" s="23">
        <v>5</v>
      </c>
      <c r="AG17" s="24">
        <v>0</v>
      </c>
      <c r="AH17" s="95">
        <v>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" customFormat="1" ht="10.5" customHeight="1">
      <c r="A18" s="63" t="s">
        <v>88</v>
      </c>
      <c r="B18" s="50">
        <v>118</v>
      </c>
      <c r="C18" s="67">
        <v>113</v>
      </c>
      <c r="D18" s="100">
        <f>C18/B18*100</f>
        <v>95.76271186440678</v>
      </c>
      <c r="E18" s="83">
        <v>109</v>
      </c>
      <c r="F18" s="74">
        <v>110</v>
      </c>
      <c r="G18" s="23">
        <v>2</v>
      </c>
      <c r="H18" s="67">
        <v>0</v>
      </c>
      <c r="I18" s="74">
        <v>1</v>
      </c>
      <c r="J18" s="23">
        <v>0</v>
      </c>
      <c r="K18" s="23">
        <v>0</v>
      </c>
      <c r="L18" s="23">
        <v>0</v>
      </c>
      <c r="M18" s="36">
        <f>SUM(I18:L18)</f>
        <v>1</v>
      </c>
      <c r="N18" s="38">
        <f>M18/C18*100</f>
        <v>0.8849557522123894</v>
      </c>
      <c r="O18" s="24">
        <v>1</v>
      </c>
      <c r="P18" s="74">
        <v>2</v>
      </c>
      <c r="Q18" s="23">
        <v>0</v>
      </c>
      <c r="R18" s="36">
        <f t="shared" si="5"/>
        <v>2</v>
      </c>
      <c r="S18" s="79">
        <f>R18/C18</f>
        <v>0.017699115044247787</v>
      </c>
      <c r="T18" s="83">
        <v>5</v>
      </c>
      <c r="U18" s="74">
        <v>2</v>
      </c>
      <c r="V18" s="23">
        <v>0</v>
      </c>
      <c r="W18" s="23">
        <v>0</v>
      </c>
      <c r="X18" s="23">
        <v>1</v>
      </c>
      <c r="Y18" s="23">
        <v>1</v>
      </c>
      <c r="Z18" s="23">
        <v>1</v>
      </c>
      <c r="AA18" s="48">
        <f>SUM(U18:Z18)</f>
        <v>5</v>
      </c>
      <c r="AB18" s="74">
        <v>3</v>
      </c>
      <c r="AC18" s="23">
        <v>0</v>
      </c>
      <c r="AD18" s="24">
        <v>110</v>
      </c>
      <c r="AE18" s="74">
        <v>23</v>
      </c>
      <c r="AF18" s="23">
        <v>1</v>
      </c>
      <c r="AG18" s="24">
        <v>0</v>
      </c>
      <c r="AH18" s="95">
        <v>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" customFormat="1" ht="10.5" customHeight="1">
      <c r="A19" s="61" t="s">
        <v>38</v>
      </c>
      <c r="B19" s="51">
        <f>SUM(B20:B26)</f>
        <v>1086</v>
      </c>
      <c r="C19" s="68">
        <f>SUM(C20:C26)</f>
        <v>1061</v>
      </c>
      <c r="D19" s="100">
        <f t="shared" si="0"/>
        <v>97.69797421731124</v>
      </c>
      <c r="E19" s="84">
        <f aca="true" t="shared" si="12" ref="E19:L19">SUM(E20:E26)</f>
        <v>1061</v>
      </c>
      <c r="F19" s="75">
        <f t="shared" si="12"/>
        <v>954</v>
      </c>
      <c r="G19" s="36">
        <f t="shared" si="12"/>
        <v>76</v>
      </c>
      <c r="H19" s="68">
        <f t="shared" si="12"/>
        <v>19</v>
      </c>
      <c r="I19" s="75">
        <f t="shared" si="12"/>
        <v>10</v>
      </c>
      <c r="J19" s="36">
        <f t="shared" si="12"/>
        <v>1</v>
      </c>
      <c r="K19" s="36">
        <f t="shared" si="12"/>
        <v>0</v>
      </c>
      <c r="L19" s="36">
        <f t="shared" si="12"/>
        <v>1</v>
      </c>
      <c r="M19" s="36">
        <f t="shared" si="1"/>
        <v>12</v>
      </c>
      <c r="N19" s="38">
        <f t="shared" si="2"/>
        <v>1.1310084825636193</v>
      </c>
      <c r="O19" s="48">
        <f>SUM(O20:O26)</f>
        <v>12</v>
      </c>
      <c r="P19" s="75">
        <f>SUM(P20:P26)</f>
        <v>30</v>
      </c>
      <c r="Q19" s="36">
        <f>SUM(Q20:Q26)</f>
        <v>4</v>
      </c>
      <c r="R19" s="36">
        <f t="shared" si="5"/>
        <v>34</v>
      </c>
      <c r="S19" s="79">
        <f t="shared" si="3"/>
        <v>0.03204524033930255</v>
      </c>
      <c r="T19" s="84">
        <f aca="true" t="shared" si="13" ref="T19:Z19">SUM(T20:T26)</f>
        <v>50</v>
      </c>
      <c r="U19" s="75">
        <f t="shared" si="13"/>
        <v>45</v>
      </c>
      <c r="V19" s="36">
        <f t="shared" si="13"/>
        <v>25</v>
      </c>
      <c r="W19" s="36">
        <f t="shared" si="13"/>
        <v>12</v>
      </c>
      <c r="X19" s="36">
        <f t="shared" si="13"/>
        <v>33</v>
      </c>
      <c r="Y19" s="36">
        <f t="shared" si="13"/>
        <v>8</v>
      </c>
      <c r="Z19" s="36">
        <f t="shared" si="13"/>
        <v>5</v>
      </c>
      <c r="AA19" s="48">
        <f t="shared" si="4"/>
        <v>128</v>
      </c>
      <c r="AB19" s="75">
        <f aca="true" t="shared" si="14" ref="AB19:AH19">SUM(AB20:AB26)</f>
        <v>15</v>
      </c>
      <c r="AC19" s="36">
        <f t="shared" si="14"/>
        <v>23</v>
      </c>
      <c r="AD19" s="48">
        <f t="shared" si="14"/>
        <v>1023</v>
      </c>
      <c r="AE19" s="75">
        <f t="shared" si="14"/>
        <v>51</v>
      </c>
      <c r="AF19" s="36">
        <f t="shared" si="14"/>
        <v>30</v>
      </c>
      <c r="AG19" s="48">
        <f t="shared" si="14"/>
        <v>5</v>
      </c>
      <c r="AH19" s="96">
        <f t="shared" si="14"/>
        <v>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4" customFormat="1" ht="10.5" customHeight="1">
      <c r="A20" s="63" t="s">
        <v>75</v>
      </c>
      <c r="B20" s="50">
        <v>442</v>
      </c>
      <c r="C20" s="67">
        <v>420</v>
      </c>
      <c r="D20" s="100">
        <f t="shared" si="0"/>
        <v>95.02262443438913</v>
      </c>
      <c r="E20" s="83">
        <v>420</v>
      </c>
      <c r="F20" s="74">
        <v>368</v>
      </c>
      <c r="G20" s="23">
        <v>28</v>
      </c>
      <c r="H20" s="67">
        <v>18</v>
      </c>
      <c r="I20" s="74">
        <v>5</v>
      </c>
      <c r="J20" s="23">
        <v>1</v>
      </c>
      <c r="K20" s="23">
        <v>0</v>
      </c>
      <c r="L20" s="23">
        <v>0</v>
      </c>
      <c r="M20" s="36">
        <f t="shared" si="1"/>
        <v>6</v>
      </c>
      <c r="N20" s="38">
        <f t="shared" si="2"/>
        <v>1.4285714285714286</v>
      </c>
      <c r="O20" s="24">
        <v>5</v>
      </c>
      <c r="P20" s="74">
        <v>15</v>
      </c>
      <c r="Q20" s="23">
        <v>0</v>
      </c>
      <c r="R20" s="36">
        <f t="shared" si="5"/>
        <v>15</v>
      </c>
      <c r="S20" s="79">
        <f t="shared" si="3"/>
        <v>0.03571428571428571</v>
      </c>
      <c r="T20" s="83">
        <v>24</v>
      </c>
      <c r="U20" s="74">
        <v>14</v>
      </c>
      <c r="V20" s="23">
        <v>4</v>
      </c>
      <c r="W20" s="23">
        <v>4</v>
      </c>
      <c r="X20" s="23">
        <v>9</v>
      </c>
      <c r="Y20" s="23">
        <v>6</v>
      </c>
      <c r="Z20" s="23">
        <v>3</v>
      </c>
      <c r="AA20" s="48">
        <f t="shared" si="4"/>
        <v>40</v>
      </c>
      <c r="AB20" s="74">
        <v>4</v>
      </c>
      <c r="AC20" s="23">
        <v>7</v>
      </c>
      <c r="AD20" s="24">
        <v>409</v>
      </c>
      <c r="AE20" s="74">
        <v>14</v>
      </c>
      <c r="AF20" s="23">
        <v>10</v>
      </c>
      <c r="AG20" s="24">
        <v>1</v>
      </c>
      <c r="AH20" s="95">
        <v>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4" customFormat="1" ht="10.5" customHeight="1">
      <c r="A21" s="63" t="s">
        <v>76</v>
      </c>
      <c r="B21" s="50">
        <v>170</v>
      </c>
      <c r="C21" s="67">
        <v>167</v>
      </c>
      <c r="D21" s="100">
        <f t="shared" si="0"/>
        <v>98.23529411764706</v>
      </c>
      <c r="E21" s="83">
        <v>167</v>
      </c>
      <c r="F21" s="74">
        <v>148</v>
      </c>
      <c r="G21" s="23">
        <v>18</v>
      </c>
      <c r="H21" s="67">
        <v>0</v>
      </c>
      <c r="I21" s="74">
        <v>1</v>
      </c>
      <c r="J21" s="23">
        <v>0</v>
      </c>
      <c r="K21" s="23">
        <v>0</v>
      </c>
      <c r="L21" s="23">
        <v>0</v>
      </c>
      <c r="M21" s="36">
        <f t="shared" si="1"/>
        <v>1</v>
      </c>
      <c r="N21" s="38">
        <f t="shared" si="2"/>
        <v>0.5988023952095809</v>
      </c>
      <c r="O21" s="24">
        <v>1</v>
      </c>
      <c r="P21" s="74">
        <v>2</v>
      </c>
      <c r="Q21" s="23">
        <v>0</v>
      </c>
      <c r="R21" s="36">
        <f t="shared" si="5"/>
        <v>2</v>
      </c>
      <c r="S21" s="79">
        <f t="shared" si="3"/>
        <v>0.011976047904191617</v>
      </c>
      <c r="T21" s="83">
        <v>12</v>
      </c>
      <c r="U21" s="74">
        <v>5</v>
      </c>
      <c r="V21" s="23">
        <v>3</v>
      </c>
      <c r="W21" s="23">
        <v>0</v>
      </c>
      <c r="X21" s="23">
        <v>3</v>
      </c>
      <c r="Y21" s="23">
        <v>2</v>
      </c>
      <c r="Z21" s="23">
        <v>1</v>
      </c>
      <c r="AA21" s="48">
        <f t="shared" si="4"/>
        <v>14</v>
      </c>
      <c r="AB21" s="74">
        <v>0</v>
      </c>
      <c r="AC21" s="23">
        <v>1</v>
      </c>
      <c r="AD21" s="24">
        <v>166</v>
      </c>
      <c r="AE21" s="74">
        <v>4</v>
      </c>
      <c r="AF21" s="23">
        <v>0</v>
      </c>
      <c r="AG21" s="24">
        <v>0</v>
      </c>
      <c r="AH21" s="95">
        <v>10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4" customFormat="1" ht="10.5" customHeight="1">
      <c r="A22" s="63" t="s">
        <v>79</v>
      </c>
      <c r="B22" s="50">
        <v>49</v>
      </c>
      <c r="C22" s="67">
        <v>47</v>
      </c>
      <c r="D22" s="100">
        <f t="shared" si="0"/>
        <v>95.91836734693877</v>
      </c>
      <c r="E22" s="83">
        <v>47</v>
      </c>
      <c r="F22" s="74">
        <v>40</v>
      </c>
      <c r="G22" s="23">
        <v>6</v>
      </c>
      <c r="H22" s="67">
        <v>0</v>
      </c>
      <c r="I22" s="74">
        <v>1</v>
      </c>
      <c r="J22" s="23">
        <v>0</v>
      </c>
      <c r="K22" s="23">
        <v>0</v>
      </c>
      <c r="L22" s="23">
        <v>0</v>
      </c>
      <c r="M22" s="36">
        <f t="shared" si="1"/>
        <v>1</v>
      </c>
      <c r="N22" s="38">
        <f t="shared" si="2"/>
        <v>2.127659574468085</v>
      </c>
      <c r="O22" s="24">
        <v>1</v>
      </c>
      <c r="P22" s="74">
        <v>2</v>
      </c>
      <c r="Q22" s="23">
        <v>0</v>
      </c>
      <c r="R22" s="36">
        <f t="shared" si="5"/>
        <v>2</v>
      </c>
      <c r="S22" s="79">
        <f t="shared" si="3"/>
        <v>0.0425531914893617</v>
      </c>
      <c r="T22" s="83">
        <v>3</v>
      </c>
      <c r="U22" s="74">
        <v>4</v>
      </c>
      <c r="V22" s="23">
        <v>3</v>
      </c>
      <c r="W22" s="23">
        <v>1</v>
      </c>
      <c r="X22" s="23">
        <v>0</v>
      </c>
      <c r="Y22" s="23">
        <v>0</v>
      </c>
      <c r="Z22" s="23">
        <v>0</v>
      </c>
      <c r="AA22" s="48">
        <f t="shared" si="4"/>
        <v>8</v>
      </c>
      <c r="AB22" s="74">
        <v>1</v>
      </c>
      <c r="AC22" s="23">
        <v>3</v>
      </c>
      <c r="AD22" s="24">
        <v>43</v>
      </c>
      <c r="AE22" s="74">
        <v>5</v>
      </c>
      <c r="AF22" s="23">
        <v>8</v>
      </c>
      <c r="AG22" s="24">
        <v>0</v>
      </c>
      <c r="AH22" s="95">
        <v>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4" customFormat="1" ht="10.5" customHeight="1">
      <c r="A23" s="63" t="s">
        <v>77</v>
      </c>
      <c r="B23" s="108">
        <v>105</v>
      </c>
      <c r="C23" s="67">
        <v>108</v>
      </c>
      <c r="D23" s="100">
        <f t="shared" si="0"/>
        <v>102.85714285714285</v>
      </c>
      <c r="E23" s="83">
        <v>108</v>
      </c>
      <c r="F23" s="74">
        <v>102</v>
      </c>
      <c r="G23" s="23">
        <v>3</v>
      </c>
      <c r="H23" s="67">
        <v>1</v>
      </c>
      <c r="I23" s="74">
        <v>1</v>
      </c>
      <c r="J23" s="23">
        <v>0</v>
      </c>
      <c r="K23" s="23">
        <v>0</v>
      </c>
      <c r="L23" s="23">
        <v>1</v>
      </c>
      <c r="M23" s="36">
        <f t="shared" si="1"/>
        <v>2</v>
      </c>
      <c r="N23" s="38">
        <f t="shared" si="2"/>
        <v>1.8518518518518516</v>
      </c>
      <c r="O23" s="24">
        <v>2</v>
      </c>
      <c r="P23" s="74">
        <v>5</v>
      </c>
      <c r="Q23" s="23">
        <v>1</v>
      </c>
      <c r="R23" s="36">
        <f t="shared" si="5"/>
        <v>6</v>
      </c>
      <c r="S23" s="79">
        <f t="shared" si="3"/>
        <v>0.05555555555555555</v>
      </c>
      <c r="T23" s="83">
        <v>4</v>
      </c>
      <c r="U23" s="74">
        <v>2</v>
      </c>
      <c r="V23" s="23">
        <v>7</v>
      </c>
      <c r="W23" s="23">
        <v>3</v>
      </c>
      <c r="X23" s="23">
        <v>3</v>
      </c>
      <c r="Y23" s="23">
        <v>0</v>
      </c>
      <c r="Z23" s="23">
        <v>0</v>
      </c>
      <c r="AA23" s="48">
        <f t="shared" si="4"/>
        <v>15</v>
      </c>
      <c r="AB23" s="74">
        <v>2</v>
      </c>
      <c r="AC23" s="23">
        <v>2</v>
      </c>
      <c r="AD23" s="24">
        <v>104</v>
      </c>
      <c r="AE23" s="74">
        <v>9</v>
      </c>
      <c r="AF23" s="23">
        <v>1</v>
      </c>
      <c r="AG23" s="24">
        <v>2</v>
      </c>
      <c r="AH23" s="95">
        <v>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4" customFormat="1" ht="10.5" customHeight="1">
      <c r="A24" s="63" t="s">
        <v>78</v>
      </c>
      <c r="B24" s="50">
        <v>199</v>
      </c>
      <c r="C24" s="67">
        <v>197</v>
      </c>
      <c r="D24" s="100">
        <f t="shared" si="0"/>
        <v>98.99497487437185</v>
      </c>
      <c r="E24" s="83">
        <v>197</v>
      </c>
      <c r="F24" s="74">
        <v>191</v>
      </c>
      <c r="G24" s="23">
        <v>5</v>
      </c>
      <c r="H24" s="67">
        <v>0</v>
      </c>
      <c r="I24" s="74">
        <v>1</v>
      </c>
      <c r="J24" s="23">
        <v>0</v>
      </c>
      <c r="K24" s="23">
        <v>0</v>
      </c>
      <c r="L24" s="23">
        <v>0</v>
      </c>
      <c r="M24" s="36">
        <f t="shared" si="1"/>
        <v>1</v>
      </c>
      <c r="N24" s="38">
        <f t="shared" si="2"/>
        <v>0.5076142131979695</v>
      </c>
      <c r="O24" s="24">
        <v>2</v>
      </c>
      <c r="P24" s="74">
        <v>5</v>
      </c>
      <c r="Q24" s="23">
        <v>0</v>
      </c>
      <c r="R24" s="36">
        <f t="shared" si="5"/>
        <v>5</v>
      </c>
      <c r="S24" s="79">
        <f t="shared" si="3"/>
        <v>0.025380710659898477</v>
      </c>
      <c r="T24" s="83">
        <v>2</v>
      </c>
      <c r="U24" s="74">
        <v>11</v>
      </c>
      <c r="V24" s="23">
        <v>7</v>
      </c>
      <c r="W24" s="23">
        <v>4</v>
      </c>
      <c r="X24" s="23">
        <v>8</v>
      </c>
      <c r="Y24" s="23">
        <v>0</v>
      </c>
      <c r="Z24" s="23">
        <v>0</v>
      </c>
      <c r="AA24" s="48">
        <f t="shared" si="4"/>
        <v>30</v>
      </c>
      <c r="AB24" s="74">
        <v>1</v>
      </c>
      <c r="AC24" s="23">
        <v>1</v>
      </c>
      <c r="AD24" s="24">
        <v>195</v>
      </c>
      <c r="AE24" s="74">
        <v>11</v>
      </c>
      <c r="AF24" s="23">
        <v>2</v>
      </c>
      <c r="AG24" s="24">
        <v>2</v>
      </c>
      <c r="AH24" s="95">
        <v>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4" customFormat="1" ht="10.5" customHeight="1">
      <c r="A25" s="63" t="s">
        <v>80</v>
      </c>
      <c r="B25" s="108">
        <v>31</v>
      </c>
      <c r="C25" s="67">
        <v>32</v>
      </c>
      <c r="D25" s="100">
        <f t="shared" si="0"/>
        <v>103.2258064516129</v>
      </c>
      <c r="E25" s="83">
        <v>32</v>
      </c>
      <c r="F25" s="74">
        <v>28</v>
      </c>
      <c r="G25" s="23">
        <v>4</v>
      </c>
      <c r="H25" s="67">
        <v>0</v>
      </c>
      <c r="I25" s="74">
        <v>0</v>
      </c>
      <c r="J25" s="23">
        <v>0</v>
      </c>
      <c r="K25" s="23">
        <v>0</v>
      </c>
      <c r="L25" s="23">
        <v>0</v>
      </c>
      <c r="M25" s="36">
        <f t="shared" si="1"/>
        <v>0</v>
      </c>
      <c r="N25" s="38">
        <f t="shared" si="2"/>
        <v>0</v>
      </c>
      <c r="O25" s="24">
        <v>0</v>
      </c>
      <c r="P25" s="74">
        <v>0</v>
      </c>
      <c r="Q25" s="23">
        <v>0</v>
      </c>
      <c r="R25" s="36">
        <f t="shared" si="5"/>
        <v>0</v>
      </c>
      <c r="S25" s="79">
        <f t="shared" si="3"/>
        <v>0</v>
      </c>
      <c r="T25" s="83">
        <v>0</v>
      </c>
      <c r="U25" s="74">
        <v>1</v>
      </c>
      <c r="V25" s="23">
        <v>1</v>
      </c>
      <c r="W25" s="23">
        <v>0</v>
      </c>
      <c r="X25" s="23">
        <v>2</v>
      </c>
      <c r="Y25" s="23">
        <v>0</v>
      </c>
      <c r="Z25" s="23">
        <v>0</v>
      </c>
      <c r="AA25" s="48">
        <f t="shared" si="4"/>
        <v>4</v>
      </c>
      <c r="AB25" s="74">
        <v>5</v>
      </c>
      <c r="AC25" s="23">
        <v>1</v>
      </c>
      <c r="AD25" s="24">
        <v>26</v>
      </c>
      <c r="AE25" s="74">
        <v>2</v>
      </c>
      <c r="AF25" s="23">
        <v>1</v>
      </c>
      <c r="AG25" s="24">
        <v>0</v>
      </c>
      <c r="AH25" s="95">
        <v>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4" customFormat="1" ht="10.5" customHeight="1">
      <c r="A26" s="63" t="s">
        <v>81</v>
      </c>
      <c r="B26" s="50">
        <v>90</v>
      </c>
      <c r="C26" s="67">
        <v>90</v>
      </c>
      <c r="D26" s="100">
        <f t="shared" si="0"/>
        <v>100</v>
      </c>
      <c r="E26" s="83">
        <v>90</v>
      </c>
      <c r="F26" s="74">
        <v>77</v>
      </c>
      <c r="G26" s="23">
        <v>12</v>
      </c>
      <c r="H26" s="67">
        <v>0</v>
      </c>
      <c r="I26" s="74">
        <v>1</v>
      </c>
      <c r="J26" s="23">
        <v>0</v>
      </c>
      <c r="K26" s="23">
        <v>0</v>
      </c>
      <c r="L26" s="23">
        <v>0</v>
      </c>
      <c r="M26" s="36">
        <f t="shared" si="1"/>
        <v>1</v>
      </c>
      <c r="N26" s="38">
        <f t="shared" si="2"/>
        <v>1.1111111111111112</v>
      </c>
      <c r="O26" s="24">
        <v>1</v>
      </c>
      <c r="P26" s="74">
        <v>1</v>
      </c>
      <c r="Q26" s="23">
        <v>3</v>
      </c>
      <c r="R26" s="36">
        <f t="shared" si="5"/>
        <v>4</v>
      </c>
      <c r="S26" s="79">
        <f t="shared" si="3"/>
        <v>0.044444444444444446</v>
      </c>
      <c r="T26" s="83">
        <v>5</v>
      </c>
      <c r="U26" s="74">
        <v>8</v>
      </c>
      <c r="V26" s="23">
        <v>0</v>
      </c>
      <c r="W26" s="23">
        <v>0</v>
      </c>
      <c r="X26" s="23">
        <v>8</v>
      </c>
      <c r="Y26" s="23">
        <v>0</v>
      </c>
      <c r="Z26" s="23">
        <v>1</v>
      </c>
      <c r="AA26" s="48">
        <f t="shared" si="4"/>
        <v>17</v>
      </c>
      <c r="AB26" s="74">
        <v>2</v>
      </c>
      <c r="AC26" s="23">
        <v>8</v>
      </c>
      <c r="AD26" s="24">
        <v>80</v>
      </c>
      <c r="AE26" s="74">
        <v>6</v>
      </c>
      <c r="AF26" s="23">
        <v>8</v>
      </c>
      <c r="AG26" s="24">
        <v>0</v>
      </c>
      <c r="AH26" s="95">
        <v>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4" customFormat="1" ht="10.5" customHeight="1">
      <c r="A27" s="61" t="s">
        <v>58</v>
      </c>
      <c r="B27" s="50">
        <v>228</v>
      </c>
      <c r="C27" s="67">
        <v>214</v>
      </c>
      <c r="D27" s="100">
        <f>C27/B27*100</f>
        <v>93.85964912280701</v>
      </c>
      <c r="E27" s="83">
        <v>214</v>
      </c>
      <c r="F27" s="74">
        <v>208</v>
      </c>
      <c r="G27" s="23">
        <v>1</v>
      </c>
      <c r="H27" s="67">
        <v>0</v>
      </c>
      <c r="I27" s="74">
        <v>3</v>
      </c>
      <c r="J27" s="23">
        <v>2</v>
      </c>
      <c r="K27" s="23">
        <v>0</v>
      </c>
      <c r="L27" s="23">
        <v>0</v>
      </c>
      <c r="M27" s="36">
        <f aca="true" t="shared" si="15" ref="M27:M35">SUM(I27:L27)</f>
        <v>5</v>
      </c>
      <c r="N27" s="38">
        <f>M27/C27*100</f>
        <v>2.336448598130841</v>
      </c>
      <c r="O27" s="24">
        <v>3</v>
      </c>
      <c r="P27" s="74">
        <v>14</v>
      </c>
      <c r="Q27" s="23">
        <v>8</v>
      </c>
      <c r="R27" s="36">
        <f t="shared" si="5"/>
        <v>22</v>
      </c>
      <c r="S27" s="79">
        <f>R27/C27</f>
        <v>0.102803738317757</v>
      </c>
      <c r="T27" s="83">
        <v>12</v>
      </c>
      <c r="U27" s="74">
        <v>7</v>
      </c>
      <c r="V27" s="23">
        <v>0</v>
      </c>
      <c r="W27" s="23">
        <v>0</v>
      </c>
      <c r="X27" s="23">
        <v>5</v>
      </c>
      <c r="Y27" s="23">
        <v>1</v>
      </c>
      <c r="Z27" s="23">
        <v>3</v>
      </c>
      <c r="AA27" s="48">
        <f>SUM(U27:Z27)</f>
        <v>16</v>
      </c>
      <c r="AB27" s="74">
        <v>2</v>
      </c>
      <c r="AC27" s="23">
        <v>0</v>
      </c>
      <c r="AD27" s="24">
        <v>212</v>
      </c>
      <c r="AE27" s="74">
        <v>4</v>
      </c>
      <c r="AF27" s="23">
        <v>0</v>
      </c>
      <c r="AG27" s="24">
        <v>3</v>
      </c>
      <c r="AH27" s="95">
        <v>23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4" customFormat="1" ht="10.5" customHeight="1">
      <c r="A28" s="61" t="s">
        <v>59</v>
      </c>
      <c r="B28" s="50">
        <v>119</v>
      </c>
      <c r="C28" s="67">
        <v>115</v>
      </c>
      <c r="D28" s="100">
        <f aca="true" t="shared" si="16" ref="D28:D54">C28/B28*100</f>
        <v>96.63865546218487</v>
      </c>
      <c r="E28" s="83">
        <v>115</v>
      </c>
      <c r="F28" s="74">
        <v>110</v>
      </c>
      <c r="G28" s="23">
        <v>2</v>
      </c>
      <c r="H28" s="67">
        <v>0</v>
      </c>
      <c r="I28" s="74">
        <v>2</v>
      </c>
      <c r="J28" s="23">
        <v>1</v>
      </c>
      <c r="K28" s="23">
        <v>0</v>
      </c>
      <c r="L28" s="23">
        <v>0</v>
      </c>
      <c r="M28" s="36">
        <f t="shared" si="15"/>
        <v>3</v>
      </c>
      <c r="N28" s="38">
        <f aca="true" t="shared" si="17" ref="N28:N53">M28/C28*100</f>
        <v>2.608695652173913</v>
      </c>
      <c r="O28" s="24">
        <v>3</v>
      </c>
      <c r="P28" s="74">
        <v>12</v>
      </c>
      <c r="Q28" s="23">
        <v>0</v>
      </c>
      <c r="R28" s="36">
        <f t="shared" si="5"/>
        <v>12</v>
      </c>
      <c r="S28" s="79">
        <f aca="true" t="shared" si="18" ref="S28:S53">R28/C28</f>
        <v>0.10434782608695652</v>
      </c>
      <c r="T28" s="83">
        <v>11</v>
      </c>
      <c r="U28" s="74">
        <v>12</v>
      </c>
      <c r="V28" s="23">
        <v>1</v>
      </c>
      <c r="W28" s="23">
        <v>1</v>
      </c>
      <c r="X28" s="23">
        <v>0</v>
      </c>
      <c r="Y28" s="23">
        <v>0</v>
      </c>
      <c r="Z28" s="23">
        <v>0</v>
      </c>
      <c r="AA28" s="48">
        <f aca="true" t="shared" si="19" ref="AA28:AA54">SUM(U28:Z28)</f>
        <v>14</v>
      </c>
      <c r="AB28" s="74">
        <v>0</v>
      </c>
      <c r="AC28" s="23">
        <v>0</v>
      </c>
      <c r="AD28" s="24">
        <v>115</v>
      </c>
      <c r="AE28" s="74">
        <v>0</v>
      </c>
      <c r="AF28" s="23">
        <v>0</v>
      </c>
      <c r="AG28" s="24">
        <v>0</v>
      </c>
      <c r="AH28" s="95">
        <v>57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4" customFormat="1" ht="10.5" customHeight="1">
      <c r="A29" s="61" t="s">
        <v>36</v>
      </c>
      <c r="B29" s="50">
        <v>1039</v>
      </c>
      <c r="C29" s="67">
        <v>1004</v>
      </c>
      <c r="D29" s="100">
        <f t="shared" si="16"/>
        <v>96.63137632338787</v>
      </c>
      <c r="E29" s="83">
        <v>1000</v>
      </c>
      <c r="F29" s="74">
        <v>967</v>
      </c>
      <c r="G29" s="23">
        <v>24</v>
      </c>
      <c r="H29" s="67">
        <v>0</v>
      </c>
      <c r="I29" s="74">
        <v>12</v>
      </c>
      <c r="J29" s="23">
        <v>1</v>
      </c>
      <c r="K29" s="23">
        <v>0</v>
      </c>
      <c r="L29" s="23">
        <v>0</v>
      </c>
      <c r="M29" s="36">
        <f t="shared" si="15"/>
        <v>13</v>
      </c>
      <c r="N29" s="38">
        <f t="shared" si="17"/>
        <v>1.294820717131474</v>
      </c>
      <c r="O29" s="24">
        <v>13</v>
      </c>
      <c r="P29" s="74">
        <v>37</v>
      </c>
      <c r="Q29" s="23">
        <v>2</v>
      </c>
      <c r="R29" s="36">
        <f t="shared" si="5"/>
        <v>39</v>
      </c>
      <c r="S29" s="79">
        <f t="shared" si="18"/>
        <v>0.03884462151394422</v>
      </c>
      <c r="T29" s="83">
        <v>51</v>
      </c>
      <c r="U29" s="74">
        <v>19</v>
      </c>
      <c r="V29" s="23">
        <v>0</v>
      </c>
      <c r="W29" s="23">
        <v>3</v>
      </c>
      <c r="X29" s="23">
        <v>6</v>
      </c>
      <c r="Y29" s="23">
        <v>0</v>
      </c>
      <c r="Z29" s="23">
        <v>9</v>
      </c>
      <c r="AA29" s="48">
        <f t="shared" si="19"/>
        <v>37</v>
      </c>
      <c r="AB29" s="74">
        <v>2</v>
      </c>
      <c r="AC29" s="23">
        <v>1</v>
      </c>
      <c r="AD29" s="24">
        <v>1001</v>
      </c>
      <c r="AE29" s="74">
        <v>270</v>
      </c>
      <c r="AF29" s="23">
        <v>5</v>
      </c>
      <c r="AG29" s="24">
        <v>350</v>
      </c>
      <c r="AH29" s="95"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5" customFormat="1" ht="10.5" customHeight="1">
      <c r="A30" s="61" t="s">
        <v>60</v>
      </c>
      <c r="B30" s="51">
        <f>SUM(B31:B32)</f>
        <v>236</v>
      </c>
      <c r="C30" s="68">
        <f>SUM(C31:C32)</f>
        <v>224</v>
      </c>
      <c r="D30" s="100">
        <f t="shared" si="16"/>
        <v>94.91525423728814</v>
      </c>
      <c r="E30" s="84">
        <f aca="true" t="shared" si="20" ref="E30:L30">SUM(E31:E32)</f>
        <v>222</v>
      </c>
      <c r="F30" s="75">
        <f t="shared" si="20"/>
        <v>140</v>
      </c>
      <c r="G30" s="36">
        <f t="shared" si="20"/>
        <v>83</v>
      </c>
      <c r="H30" s="68">
        <f t="shared" si="20"/>
        <v>0</v>
      </c>
      <c r="I30" s="75">
        <f t="shared" si="20"/>
        <v>0</v>
      </c>
      <c r="J30" s="36">
        <f t="shared" si="20"/>
        <v>1</v>
      </c>
      <c r="K30" s="36">
        <f t="shared" si="20"/>
        <v>0</v>
      </c>
      <c r="L30" s="36">
        <f t="shared" si="20"/>
        <v>0</v>
      </c>
      <c r="M30" s="36">
        <f t="shared" si="15"/>
        <v>1</v>
      </c>
      <c r="N30" s="38">
        <f t="shared" si="17"/>
        <v>0.4464285714285714</v>
      </c>
      <c r="O30" s="48">
        <f>SUM(O31:O32)</f>
        <v>1</v>
      </c>
      <c r="P30" s="75">
        <f>SUM(P31:P32)</f>
        <v>6</v>
      </c>
      <c r="Q30" s="36">
        <f>SUM(Q31:Q32)</f>
        <v>0</v>
      </c>
      <c r="R30" s="36">
        <f t="shared" si="5"/>
        <v>6</v>
      </c>
      <c r="S30" s="79">
        <f t="shared" si="18"/>
        <v>0.026785714285714284</v>
      </c>
      <c r="T30" s="84">
        <f aca="true" t="shared" si="21" ref="T30:Z30">SUM(T31:T32)</f>
        <v>9</v>
      </c>
      <c r="U30" s="75">
        <f t="shared" si="21"/>
        <v>9</v>
      </c>
      <c r="V30" s="36">
        <f t="shared" si="21"/>
        <v>2</v>
      </c>
      <c r="W30" s="36">
        <f t="shared" si="21"/>
        <v>0</v>
      </c>
      <c r="X30" s="36">
        <f t="shared" si="21"/>
        <v>6</v>
      </c>
      <c r="Y30" s="36">
        <f t="shared" si="21"/>
        <v>0</v>
      </c>
      <c r="Z30" s="36">
        <f t="shared" si="21"/>
        <v>1</v>
      </c>
      <c r="AA30" s="48">
        <f t="shared" si="19"/>
        <v>18</v>
      </c>
      <c r="AB30" s="75">
        <f aca="true" t="shared" si="22" ref="AB30:AH30">SUM(AB31:AB32)</f>
        <v>2</v>
      </c>
      <c r="AC30" s="36">
        <f t="shared" si="22"/>
        <v>0</v>
      </c>
      <c r="AD30" s="48">
        <f t="shared" si="22"/>
        <v>222</v>
      </c>
      <c r="AE30" s="75">
        <f t="shared" si="22"/>
        <v>12</v>
      </c>
      <c r="AF30" s="36">
        <f t="shared" si="22"/>
        <v>0</v>
      </c>
      <c r="AG30" s="48">
        <f t="shared" si="22"/>
        <v>14</v>
      </c>
      <c r="AH30" s="96">
        <f t="shared" si="22"/>
        <v>91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5" customFormat="1" ht="10.5" customHeight="1">
      <c r="A31" s="63" t="s">
        <v>83</v>
      </c>
      <c r="B31" s="50">
        <v>162</v>
      </c>
      <c r="C31" s="67">
        <v>152</v>
      </c>
      <c r="D31" s="100">
        <f t="shared" si="16"/>
        <v>93.82716049382715</v>
      </c>
      <c r="E31" s="83">
        <v>150</v>
      </c>
      <c r="F31" s="74">
        <v>91</v>
      </c>
      <c r="G31" s="23">
        <v>61</v>
      </c>
      <c r="H31" s="67">
        <v>0</v>
      </c>
      <c r="I31" s="74">
        <v>0</v>
      </c>
      <c r="J31" s="23">
        <v>0</v>
      </c>
      <c r="K31" s="23">
        <v>0</v>
      </c>
      <c r="L31" s="23">
        <v>0</v>
      </c>
      <c r="M31" s="36">
        <f t="shared" si="15"/>
        <v>0</v>
      </c>
      <c r="N31" s="38">
        <f>M31/C31*100</f>
        <v>0</v>
      </c>
      <c r="O31" s="24">
        <v>0</v>
      </c>
      <c r="P31" s="74">
        <v>0</v>
      </c>
      <c r="Q31" s="23">
        <v>0</v>
      </c>
      <c r="R31" s="36">
        <f t="shared" si="5"/>
        <v>0</v>
      </c>
      <c r="S31" s="79">
        <f>R31/C31</f>
        <v>0</v>
      </c>
      <c r="T31" s="83">
        <v>1</v>
      </c>
      <c r="U31" s="74">
        <v>6</v>
      </c>
      <c r="V31" s="23">
        <v>2</v>
      </c>
      <c r="W31" s="23">
        <v>0</v>
      </c>
      <c r="X31" s="23">
        <v>6</v>
      </c>
      <c r="Y31" s="23">
        <v>0</v>
      </c>
      <c r="Z31" s="23">
        <v>0</v>
      </c>
      <c r="AA31" s="48">
        <f t="shared" si="19"/>
        <v>14</v>
      </c>
      <c r="AB31" s="74">
        <v>1</v>
      </c>
      <c r="AC31" s="23">
        <v>0</v>
      </c>
      <c r="AD31" s="24">
        <v>151</v>
      </c>
      <c r="AE31" s="74">
        <v>11</v>
      </c>
      <c r="AF31" s="23">
        <v>0</v>
      </c>
      <c r="AG31" s="24">
        <v>10</v>
      </c>
      <c r="AH31" s="95">
        <v>62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5" customFormat="1" ht="10.5" customHeight="1">
      <c r="A32" s="63" t="s">
        <v>84</v>
      </c>
      <c r="B32" s="50">
        <v>74</v>
      </c>
      <c r="C32" s="67">
        <v>72</v>
      </c>
      <c r="D32" s="100">
        <f t="shared" si="16"/>
        <v>97.2972972972973</v>
      </c>
      <c r="E32" s="83">
        <v>72</v>
      </c>
      <c r="F32" s="74">
        <v>49</v>
      </c>
      <c r="G32" s="23">
        <v>22</v>
      </c>
      <c r="H32" s="67">
        <v>0</v>
      </c>
      <c r="I32" s="74">
        <v>0</v>
      </c>
      <c r="J32" s="23">
        <v>1</v>
      </c>
      <c r="K32" s="23">
        <v>0</v>
      </c>
      <c r="L32" s="23">
        <v>0</v>
      </c>
      <c r="M32" s="36">
        <f t="shared" si="15"/>
        <v>1</v>
      </c>
      <c r="N32" s="38">
        <f>M32/C32*100</f>
        <v>1.3888888888888888</v>
      </c>
      <c r="O32" s="24">
        <v>1</v>
      </c>
      <c r="P32" s="74">
        <v>6</v>
      </c>
      <c r="Q32" s="23">
        <v>0</v>
      </c>
      <c r="R32" s="36">
        <f t="shared" si="5"/>
        <v>6</v>
      </c>
      <c r="S32" s="79">
        <f>R32/C32</f>
        <v>0.08333333333333333</v>
      </c>
      <c r="T32" s="83">
        <v>8</v>
      </c>
      <c r="U32" s="74">
        <v>3</v>
      </c>
      <c r="V32" s="23">
        <v>0</v>
      </c>
      <c r="W32" s="23">
        <v>0</v>
      </c>
      <c r="X32" s="23">
        <v>0</v>
      </c>
      <c r="Y32" s="23">
        <v>0</v>
      </c>
      <c r="Z32" s="23">
        <v>1</v>
      </c>
      <c r="AA32" s="48">
        <f t="shared" si="19"/>
        <v>4</v>
      </c>
      <c r="AB32" s="74">
        <v>1</v>
      </c>
      <c r="AC32" s="23">
        <v>0</v>
      </c>
      <c r="AD32" s="24">
        <v>71</v>
      </c>
      <c r="AE32" s="74">
        <v>1</v>
      </c>
      <c r="AF32" s="23">
        <v>0</v>
      </c>
      <c r="AG32" s="24">
        <v>4</v>
      </c>
      <c r="AH32" s="95">
        <v>29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4" customFormat="1" ht="10.5" customHeight="1">
      <c r="A33" s="61" t="s">
        <v>61</v>
      </c>
      <c r="B33" s="50">
        <v>92</v>
      </c>
      <c r="C33" s="67">
        <v>88</v>
      </c>
      <c r="D33" s="100">
        <f t="shared" si="16"/>
        <v>95.65217391304348</v>
      </c>
      <c r="E33" s="83">
        <v>87</v>
      </c>
      <c r="F33" s="74">
        <v>0</v>
      </c>
      <c r="G33" s="23">
        <v>0</v>
      </c>
      <c r="H33" s="67">
        <v>87</v>
      </c>
      <c r="I33" s="74">
        <v>1</v>
      </c>
      <c r="J33" s="23">
        <v>0</v>
      </c>
      <c r="K33" s="23">
        <v>0</v>
      </c>
      <c r="L33" s="23">
        <v>0</v>
      </c>
      <c r="M33" s="36">
        <f t="shared" si="15"/>
        <v>1</v>
      </c>
      <c r="N33" s="38">
        <f t="shared" si="17"/>
        <v>1.1363636363636365</v>
      </c>
      <c r="O33" s="24">
        <v>1</v>
      </c>
      <c r="P33" s="74">
        <v>1</v>
      </c>
      <c r="Q33" s="23">
        <v>0</v>
      </c>
      <c r="R33" s="36">
        <f t="shared" si="5"/>
        <v>1</v>
      </c>
      <c r="S33" s="79">
        <f t="shared" si="18"/>
        <v>0.011363636363636364</v>
      </c>
      <c r="T33" s="83">
        <v>1</v>
      </c>
      <c r="U33" s="74">
        <v>6</v>
      </c>
      <c r="V33" s="23">
        <v>1</v>
      </c>
      <c r="W33" s="23">
        <v>1</v>
      </c>
      <c r="X33" s="23">
        <v>2</v>
      </c>
      <c r="Y33" s="23">
        <v>1</v>
      </c>
      <c r="Z33" s="23">
        <v>1</v>
      </c>
      <c r="AA33" s="48">
        <f t="shared" si="19"/>
        <v>12</v>
      </c>
      <c r="AB33" s="74">
        <v>2</v>
      </c>
      <c r="AC33" s="23">
        <v>0</v>
      </c>
      <c r="AD33" s="24">
        <v>86</v>
      </c>
      <c r="AE33" s="74">
        <v>4</v>
      </c>
      <c r="AF33" s="23">
        <v>0</v>
      </c>
      <c r="AG33" s="24">
        <v>1</v>
      </c>
      <c r="AH33" s="95">
        <v>3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s="4" customFormat="1" ht="10.5" customHeight="1">
      <c r="A34" s="61" t="s">
        <v>62</v>
      </c>
      <c r="B34" s="50">
        <v>60</v>
      </c>
      <c r="C34" s="67">
        <v>60</v>
      </c>
      <c r="D34" s="100">
        <f t="shared" si="16"/>
        <v>100</v>
      </c>
      <c r="E34" s="83">
        <v>60</v>
      </c>
      <c r="F34" s="74">
        <v>45</v>
      </c>
      <c r="G34" s="23">
        <v>15</v>
      </c>
      <c r="H34" s="67">
        <v>0</v>
      </c>
      <c r="I34" s="74">
        <v>0</v>
      </c>
      <c r="J34" s="23">
        <v>0</v>
      </c>
      <c r="K34" s="23">
        <v>0</v>
      </c>
      <c r="L34" s="23">
        <v>0</v>
      </c>
      <c r="M34" s="36">
        <f t="shared" si="15"/>
        <v>0</v>
      </c>
      <c r="N34" s="38">
        <f t="shared" si="17"/>
        <v>0</v>
      </c>
      <c r="O34" s="24">
        <v>0</v>
      </c>
      <c r="P34" s="74">
        <v>0</v>
      </c>
      <c r="Q34" s="23">
        <v>0</v>
      </c>
      <c r="R34" s="36">
        <f t="shared" si="5"/>
        <v>0</v>
      </c>
      <c r="S34" s="79">
        <f t="shared" si="18"/>
        <v>0</v>
      </c>
      <c r="T34" s="83">
        <v>6</v>
      </c>
      <c r="U34" s="74">
        <v>0</v>
      </c>
      <c r="V34" s="23">
        <v>0</v>
      </c>
      <c r="W34" s="23">
        <v>0</v>
      </c>
      <c r="X34" s="23">
        <v>0</v>
      </c>
      <c r="Y34" s="23">
        <v>0</v>
      </c>
      <c r="Z34" s="23"/>
      <c r="AA34" s="48">
        <f t="shared" si="19"/>
        <v>0</v>
      </c>
      <c r="AB34" s="74">
        <v>0</v>
      </c>
      <c r="AC34" s="23">
        <v>0</v>
      </c>
      <c r="AD34" s="24">
        <v>60</v>
      </c>
      <c r="AE34" s="74">
        <v>0</v>
      </c>
      <c r="AF34" s="23">
        <v>0</v>
      </c>
      <c r="AG34" s="24">
        <v>0</v>
      </c>
      <c r="AH34" s="95">
        <v>16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4" customFormat="1" ht="10.5" customHeight="1">
      <c r="A35" s="61" t="s">
        <v>63</v>
      </c>
      <c r="B35" s="50">
        <v>49</v>
      </c>
      <c r="C35" s="67">
        <v>48</v>
      </c>
      <c r="D35" s="100">
        <f t="shared" si="16"/>
        <v>97.95918367346938</v>
      </c>
      <c r="E35" s="83">
        <v>48</v>
      </c>
      <c r="F35" s="74">
        <v>48</v>
      </c>
      <c r="G35" s="23">
        <v>0</v>
      </c>
      <c r="H35" s="67">
        <v>0</v>
      </c>
      <c r="I35" s="74">
        <v>0</v>
      </c>
      <c r="J35" s="23">
        <v>0</v>
      </c>
      <c r="K35" s="23">
        <v>0</v>
      </c>
      <c r="L35" s="23">
        <v>0</v>
      </c>
      <c r="M35" s="36">
        <f t="shared" si="15"/>
        <v>0</v>
      </c>
      <c r="N35" s="38">
        <f t="shared" si="17"/>
        <v>0</v>
      </c>
      <c r="O35" s="24">
        <v>0</v>
      </c>
      <c r="P35" s="74">
        <v>0</v>
      </c>
      <c r="Q35" s="23">
        <v>0</v>
      </c>
      <c r="R35" s="36">
        <f t="shared" si="5"/>
        <v>0</v>
      </c>
      <c r="S35" s="79">
        <f t="shared" si="18"/>
        <v>0</v>
      </c>
      <c r="T35" s="83">
        <v>0</v>
      </c>
      <c r="U35" s="74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48">
        <f t="shared" si="19"/>
        <v>0</v>
      </c>
      <c r="AB35" s="74">
        <v>0</v>
      </c>
      <c r="AC35" s="23">
        <v>0</v>
      </c>
      <c r="AD35" s="24">
        <v>48</v>
      </c>
      <c r="AE35" s="74">
        <v>0</v>
      </c>
      <c r="AF35" s="23">
        <v>0</v>
      </c>
      <c r="AG35" s="24">
        <v>0</v>
      </c>
      <c r="AH35" s="95">
        <v>0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5" customFormat="1" ht="10.5" customHeight="1">
      <c r="A36" s="61" t="s">
        <v>57</v>
      </c>
      <c r="B36" s="50">
        <v>344</v>
      </c>
      <c r="C36" s="67">
        <v>332</v>
      </c>
      <c r="D36" s="100">
        <f>C36/B36*100</f>
        <v>96.51162790697676</v>
      </c>
      <c r="E36" s="83">
        <v>325</v>
      </c>
      <c r="F36" s="74">
        <v>296</v>
      </c>
      <c r="G36" s="23">
        <v>22</v>
      </c>
      <c r="H36" s="67">
        <v>8</v>
      </c>
      <c r="I36" s="74">
        <v>6</v>
      </c>
      <c r="J36" s="23">
        <v>0</v>
      </c>
      <c r="K36" s="23">
        <v>0</v>
      </c>
      <c r="L36" s="23">
        <v>0</v>
      </c>
      <c r="M36" s="36">
        <f aca="true" t="shared" si="23" ref="M36:M46">SUM(I36:L36)</f>
        <v>6</v>
      </c>
      <c r="N36" s="38">
        <f aca="true" t="shared" si="24" ref="N36:N46">M36/C36*100</f>
        <v>1.8072289156626504</v>
      </c>
      <c r="O36" s="24">
        <v>6</v>
      </c>
      <c r="P36" s="74">
        <v>22</v>
      </c>
      <c r="Q36" s="23">
        <v>6</v>
      </c>
      <c r="R36" s="36">
        <f t="shared" si="5"/>
        <v>28</v>
      </c>
      <c r="S36" s="79">
        <f aca="true" t="shared" si="25" ref="S36:S46">R36/C36</f>
        <v>0.08433734939759036</v>
      </c>
      <c r="T36" s="83">
        <v>13</v>
      </c>
      <c r="U36" s="74">
        <v>9</v>
      </c>
      <c r="V36" s="23">
        <v>1</v>
      </c>
      <c r="W36" s="23">
        <v>0</v>
      </c>
      <c r="X36" s="23">
        <v>7</v>
      </c>
      <c r="Y36" s="23">
        <v>0</v>
      </c>
      <c r="Z36" s="23">
        <v>0</v>
      </c>
      <c r="AA36" s="48">
        <f>SUM(U36:Z36)</f>
        <v>17</v>
      </c>
      <c r="AB36" s="74">
        <v>0</v>
      </c>
      <c r="AC36" s="23">
        <v>0</v>
      </c>
      <c r="AD36" s="24">
        <v>332</v>
      </c>
      <c r="AE36" s="74">
        <v>5</v>
      </c>
      <c r="AF36" s="23">
        <v>0</v>
      </c>
      <c r="AG36" s="24">
        <v>0</v>
      </c>
      <c r="AH36" s="95">
        <v>6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s="4" customFormat="1" ht="10.5" customHeight="1">
      <c r="A37" s="61" t="s">
        <v>37</v>
      </c>
      <c r="B37" s="104">
        <v>1090</v>
      </c>
      <c r="C37" s="68">
        <f>SUM(C38:C46)</f>
        <v>1043</v>
      </c>
      <c r="D37" s="100">
        <f t="shared" si="16"/>
        <v>95.6880733944954</v>
      </c>
      <c r="E37" s="84">
        <f aca="true" t="shared" si="26" ref="E37:L37">SUM(E38:E46)</f>
        <v>981</v>
      </c>
      <c r="F37" s="75">
        <f t="shared" si="26"/>
        <v>911</v>
      </c>
      <c r="G37" s="36">
        <f t="shared" si="26"/>
        <v>111</v>
      </c>
      <c r="H37" s="68">
        <f t="shared" si="26"/>
        <v>2</v>
      </c>
      <c r="I37" s="75">
        <f t="shared" si="26"/>
        <v>14</v>
      </c>
      <c r="J37" s="36">
        <f t="shared" si="26"/>
        <v>2</v>
      </c>
      <c r="K37" s="36">
        <f t="shared" si="26"/>
        <v>3</v>
      </c>
      <c r="L37" s="36">
        <f t="shared" si="26"/>
        <v>0</v>
      </c>
      <c r="M37" s="36">
        <f t="shared" si="23"/>
        <v>19</v>
      </c>
      <c r="N37" s="38">
        <f t="shared" si="24"/>
        <v>1.821668264621285</v>
      </c>
      <c r="O37" s="48">
        <f>SUM(O38:O46)</f>
        <v>18</v>
      </c>
      <c r="P37" s="75">
        <f>SUM(P38:P46)</f>
        <v>45</v>
      </c>
      <c r="Q37" s="36">
        <f>SUM(Q38:Q46)</f>
        <v>3</v>
      </c>
      <c r="R37" s="36">
        <f t="shared" si="5"/>
        <v>48</v>
      </c>
      <c r="S37" s="79">
        <f t="shared" si="25"/>
        <v>0.046021093000958774</v>
      </c>
      <c r="T37" s="84">
        <f aca="true" t="shared" si="27" ref="T37:Z37">SUM(T38:T46)</f>
        <v>108</v>
      </c>
      <c r="U37" s="75">
        <f t="shared" si="27"/>
        <v>57</v>
      </c>
      <c r="V37" s="36">
        <f t="shared" si="27"/>
        <v>30</v>
      </c>
      <c r="W37" s="36">
        <f t="shared" si="27"/>
        <v>22</v>
      </c>
      <c r="X37" s="36">
        <f t="shared" si="27"/>
        <v>29</v>
      </c>
      <c r="Y37" s="36">
        <f t="shared" si="27"/>
        <v>1</v>
      </c>
      <c r="Z37" s="36">
        <f t="shared" si="27"/>
        <v>12</v>
      </c>
      <c r="AA37" s="48">
        <f t="shared" si="19"/>
        <v>151</v>
      </c>
      <c r="AB37" s="75">
        <f aca="true" t="shared" si="28" ref="AB37:AH37">SUM(AB38:AB46)</f>
        <v>43</v>
      </c>
      <c r="AC37" s="36">
        <f t="shared" si="28"/>
        <v>0</v>
      </c>
      <c r="AD37" s="48">
        <f t="shared" si="28"/>
        <v>1000</v>
      </c>
      <c r="AE37" s="75">
        <f t="shared" si="28"/>
        <v>0</v>
      </c>
      <c r="AF37" s="36">
        <f t="shared" si="28"/>
        <v>0</v>
      </c>
      <c r="AG37" s="48">
        <f t="shared" si="28"/>
        <v>0</v>
      </c>
      <c r="AH37" s="96">
        <f t="shared" si="28"/>
        <v>3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4" customFormat="1" ht="10.5" customHeight="1">
      <c r="A38" s="63" t="s">
        <v>85</v>
      </c>
      <c r="B38" s="50"/>
      <c r="C38" s="67">
        <v>578</v>
      </c>
      <c r="D38" s="100" t="e">
        <f t="shared" si="16"/>
        <v>#DIV/0!</v>
      </c>
      <c r="E38" s="83">
        <v>541</v>
      </c>
      <c r="F38" s="74">
        <v>506</v>
      </c>
      <c r="G38" s="23">
        <v>62</v>
      </c>
      <c r="H38" s="67">
        <v>1</v>
      </c>
      <c r="I38" s="74">
        <v>5</v>
      </c>
      <c r="J38" s="23">
        <v>2</v>
      </c>
      <c r="K38" s="23">
        <v>2</v>
      </c>
      <c r="L38" s="23">
        <v>0</v>
      </c>
      <c r="M38" s="36">
        <f t="shared" si="23"/>
        <v>9</v>
      </c>
      <c r="N38" s="38">
        <f t="shared" si="24"/>
        <v>1.5570934256055362</v>
      </c>
      <c r="O38" s="24">
        <v>8</v>
      </c>
      <c r="P38" s="74">
        <v>26</v>
      </c>
      <c r="Q38" s="23">
        <v>3</v>
      </c>
      <c r="R38" s="36">
        <f t="shared" si="5"/>
        <v>29</v>
      </c>
      <c r="S38" s="79">
        <f t="shared" si="25"/>
        <v>0.050173010380622836</v>
      </c>
      <c r="T38" s="83">
        <v>69</v>
      </c>
      <c r="U38" s="74">
        <v>25</v>
      </c>
      <c r="V38" s="23">
        <v>14</v>
      </c>
      <c r="W38" s="23">
        <v>11</v>
      </c>
      <c r="X38" s="23">
        <v>17</v>
      </c>
      <c r="Y38" s="23">
        <v>1</v>
      </c>
      <c r="Z38" s="23">
        <v>1</v>
      </c>
      <c r="AA38" s="48">
        <f t="shared" si="19"/>
        <v>69</v>
      </c>
      <c r="AB38" s="74">
        <v>25</v>
      </c>
      <c r="AC38" s="23">
        <v>0</v>
      </c>
      <c r="AD38" s="24">
        <v>553</v>
      </c>
      <c r="AE38" s="74">
        <v>0</v>
      </c>
      <c r="AF38" s="23">
        <v>0</v>
      </c>
      <c r="AG38" s="24">
        <v>0</v>
      </c>
      <c r="AH38" s="95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4" customFormat="1" ht="10.5" customHeight="1">
      <c r="A39" s="63" t="s">
        <v>86</v>
      </c>
      <c r="B39" s="50"/>
      <c r="C39" s="67">
        <v>116</v>
      </c>
      <c r="D39" s="100" t="e">
        <f t="shared" si="16"/>
        <v>#DIV/0!</v>
      </c>
      <c r="E39" s="83">
        <v>108</v>
      </c>
      <c r="F39" s="74">
        <v>103</v>
      </c>
      <c r="G39" s="23">
        <v>9</v>
      </c>
      <c r="H39" s="67">
        <v>0</v>
      </c>
      <c r="I39" s="74">
        <v>3</v>
      </c>
      <c r="J39" s="23">
        <v>0</v>
      </c>
      <c r="K39" s="23">
        <v>1</v>
      </c>
      <c r="L39" s="23">
        <v>0</v>
      </c>
      <c r="M39" s="36">
        <f t="shared" si="23"/>
        <v>4</v>
      </c>
      <c r="N39" s="38">
        <f t="shared" si="24"/>
        <v>3.4482758620689653</v>
      </c>
      <c r="O39" s="24">
        <v>4</v>
      </c>
      <c r="P39" s="74">
        <v>6</v>
      </c>
      <c r="Q39" s="23">
        <v>0</v>
      </c>
      <c r="R39" s="36">
        <f t="shared" si="5"/>
        <v>6</v>
      </c>
      <c r="S39" s="79">
        <f t="shared" si="25"/>
        <v>0.05172413793103448</v>
      </c>
      <c r="T39" s="83">
        <v>11</v>
      </c>
      <c r="U39" s="74">
        <v>9</v>
      </c>
      <c r="V39" s="23">
        <v>2</v>
      </c>
      <c r="W39" s="23">
        <v>3</v>
      </c>
      <c r="X39" s="23">
        <v>1</v>
      </c>
      <c r="Y39" s="23">
        <v>0</v>
      </c>
      <c r="Z39" s="23">
        <v>2</v>
      </c>
      <c r="AA39" s="48">
        <f t="shared" si="19"/>
        <v>17</v>
      </c>
      <c r="AB39" s="74">
        <v>1</v>
      </c>
      <c r="AC39" s="23">
        <v>0</v>
      </c>
      <c r="AD39" s="24">
        <v>115</v>
      </c>
      <c r="AE39" s="74">
        <v>0</v>
      </c>
      <c r="AF39" s="23">
        <v>0</v>
      </c>
      <c r="AG39" s="24">
        <v>0</v>
      </c>
      <c r="AH39" s="95">
        <v>0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4" customFormat="1" ht="10.5" customHeight="1">
      <c r="A40" s="63" t="s">
        <v>87</v>
      </c>
      <c r="B40" s="50"/>
      <c r="C40" s="67">
        <v>55</v>
      </c>
      <c r="D40" s="100" t="e">
        <f t="shared" si="16"/>
        <v>#DIV/0!</v>
      </c>
      <c r="E40" s="83">
        <v>53</v>
      </c>
      <c r="F40" s="74">
        <v>50</v>
      </c>
      <c r="G40" s="23">
        <v>4</v>
      </c>
      <c r="H40" s="67">
        <v>0</v>
      </c>
      <c r="I40" s="74">
        <v>1</v>
      </c>
      <c r="J40" s="23">
        <v>0</v>
      </c>
      <c r="K40" s="23">
        <v>0</v>
      </c>
      <c r="L40" s="23">
        <v>0</v>
      </c>
      <c r="M40" s="36">
        <f t="shared" si="23"/>
        <v>1</v>
      </c>
      <c r="N40" s="38">
        <f t="shared" si="24"/>
        <v>1.8181818181818181</v>
      </c>
      <c r="O40" s="24">
        <v>1</v>
      </c>
      <c r="P40" s="74">
        <v>2</v>
      </c>
      <c r="Q40" s="23">
        <v>0</v>
      </c>
      <c r="R40" s="36">
        <f t="shared" si="5"/>
        <v>2</v>
      </c>
      <c r="S40" s="79">
        <f t="shared" si="25"/>
        <v>0.03636363636363636</v>
      </c>
      <c r="T40" s="83">
        <v>3</v>
      </c>
      <c r="U40" s="74">
        <v>3</v>
      </c>
      <c r="V40" s="23">
        <v>1</v>
      </c>
      <c r="W40" s="23">
        <v>1</v>
      </c>
      <c r="X40" s="23">
        <v>0</v>
      </c>
      <c r="Y40" s="23">
        <v>0</v>
      </c>
      <c r="Z40" s="23">
        <v>0</v>
      </c>
      <c r="AA40" s="48">
        <f t="shared" si="19"/>
        <v>5</v>
      </c>
      <c r="AB40" s="74">
        <v>2</v>
      </c>
      <c r="AC40" s="23">
        <v>0</v>
      </c>
      <c r="AD40" s="24">
        <v>53</v>
      </c>
      <c r="AE40" s="74">
        <v>0</v>
      </c>
      <c r="AF40" s="23">
        <v>0</v>
      </c>
      <c r="AG40" s="24">
        <v>0</v>
      </c>
      <c r="AH40" s="95"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4" customFormat="1" ht="10.5" customHeight="1">
      <c r="A41" s="63" t="s">
        <v>90</v>
      </c>
      <c r="B41" s="50"/>
      <c r="C41" s="67">
        <v>39</v>
      </c>
      <c r="D41" s="100" t="e">
        <f aca="true" t="shared" si="29" ref="D41:D46">C41/B41*100</f>
        <v>#DIV/0!</v>
      </c>
      <c r="E41" s="83">
        <v>38</v>
      </c>
      <c r="F41" s="74">
        <v>30</v>
      </c>
      <c r="G41" s="23">
        <v>7</v>
      </c>
      <c r="H41" s="67">
        <v>1</v>
      </c>
      <c r="I41" s="74">
        <v>1</v>
      </c>
      <c r="J41" s="23">
        <v>0</v>
      </c>
      <c r="K41" s="23">
        <v>0</v>
      </c>
      <c r="L41" s="23">
        <v>0</v>
      </c>
      <c r="M41" s="36">
        <f t="shared" si="23"/>
        <v>1</v>
      </c>
      <c r="N41" s="38">
        <f t="shared" si="24"/>
        <v>2.564102564102564</v>
      </c>
      <c r="O41" s="24">
        <v>1</v>
      </c>
      <c r="P41" s="74">
        <v>1</v>
      </c>
      <c r="Q41" s="23">
        <v>0</v>
      </c>
      <c r="R41" s="36">
        <f t="shared" si="5"/>
        <v>1</v>
      </c>
      <c r="S41" s="79">
        <f t="shared" si="25"/>
        <v>0.02564102564102564</v>
      </c>
      <c r="T41" s="83">
        <v>7</v>
      </c>
      <c r="U41" s="74">
        <v>1</v>
      </c>
      <c r="V41" s="23">
        <v>2</v>
      </c>
      <c r="W41" s="23">
        <v>1</v>
      </c>
      <c r="X41" s="23">
        <v>0</v>
      </c>
      <c r="Y41" s="23">
        <v>0</v>
      </c>
      <c r="Z41" s="23">
        <v>1</v>
      </c>
      <c r="AA41" s="48">
        <f aca="true" t="shared" si="30" ref="AA41:AA46">SUM(U41:Z41)</f>
        <v>5</v>
      </c>
      <c r="AB41" s="74">
        <v>5</v>
      </c>
      <c r="AC41" s="23">
        <v>0</v>
      </c>
      <c r="AD41" s="24">
        <v>34</v>
      </c>
      <c r="AE41" s="74">
        <v>0</v>
      </c>
      <c r="AF41" s="23">
        <v>0</v>
      </c>
      <c r="AG41" s="24">
        <v>0</v>
      </c>
      <c r="AH41" s="95">
        <v>0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4" customFormat="1" ht="10.5" customHeight="1">
      <c r="A42" s="63" t="s">
        <v>91</v>
      </c>
      <c r="B42" s="50"/>
      <c r="C42" s="67">
        <v>78</v>
      </c>
      <c r="D42" s="100" t="e">
        <f t="shared" si="29"/>
        <v>#DIV/0!</v>
      </c>
      <c r="E42" s="83">
        <v>75</v>
      </c>
      <c r="F42" s="74">
        <v>66</v>
      </c>
      <c r="G42" s="23">
        <v>10</v>
      </c>
      <c r="H42" s="67">
        <v>0</v>
      </c>
      <c r="I42" s="74">
        <v>2</v>
      </c>
      <c r="J42" s="23">
        <v>0</v>
      </c>
      <c r="K42" s="23">
        <v>0</v>
      </c>
      <c r="L42" s="23">
        <v>0</v>
      </c>
      <c r="M42" s="36">
        <f t="shared" si="23"/>
        <v>2</v>
      </c>
      <c r="N42" s="38">
        <f t="shared" si="24"/>
        <v>2.564102564102564</v>
      </c>
      <c r="O42" s="24">
        <v>2</v>
      </c>
      <c r="P42" s="74">
        <v>4</v>
      </c>
      <c r="Q42" s="23">
        <v>0</v>
      </c>
      <c r="R42" s="36">
        <f t="shared" si="5"/>
        <v>4</v>
      </c>
      <c r="S42" s="79">
        <f t="shared" si="25"/>
        <v>0.05128205128205128</v>
      </c>
      <c r="T42" s="83">
        <v>7</v>
      </c>
      <c r="U42" s="74">
        <v>2</v>
      </c>
      <c r="V42" s="23">
        <v>2</v>
      </c>
      <c r="W42" s="23">
        <v>0</v>
      </c>
      <c r="X42" s="23">
        <v>0</v>
      </c>
      <c r="Y42" s="23">
        <v>0</v>
      </c>
      <c r="Z42" s="23">
        <v>4</v>
      </c>
      <c r="AA42" s="48">
        <f t="shared" si="30"/>
        <v>8</v>
      </c>
      <c r="AB42" s="74">
        <v>3</v>
      </c>
      <c r="AC42" s="23">
        <v>0</v>
      </c>
      <c r="AD42" s="24">
        <v>75</v>
      </c>
      <c r="AE42" s="74">
        <v>0</v>
      </c>
      <c r="AF42" s="23">
        <v>0</v>
      </c>
      <c r="AG42" s="24">
        <v>0</v>
      </c>
      <c r="AH42" s="95">
        <v>0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4" customFormat="1" ht="10.5" customHeight="1">
      <c r="A43" s="63" t="s">
        <v>92</v>
      </c>
      <c r="B43" s="50"/>
      <c r="C43" s="67">
        <v>90</v>
      </c>
      <c r="D43" s="100" t="e">
        <f t="shared" si="29"/>
        <v>#DIV/0!</v>
      </c>
      <c r="E43" s="83">
        <v>85</v>
      </c>
      <c r="F43" s="74">
        <v>79</v>
      </c>
      <c r="G43" s="23">
        <v>11</v>
      </c>
      <c r="H43" s="67">
        <v>0</v>
      </c>
      <c r="I43" s="74">
        <v>0</v>
      </c>
      <c r="J43" s="23">
        <v>0</v>
      </c>
      <c r="K43" s="23">
        <v>0</v>
      </c>
      <c r="L43" s="23">
        <v>0</v>
      </c>
      <c r="M43" s="36">
        <f t="shared" si="23"/>
        <v>0</v>
      </c>
      <c r="N43" s="38">
        <f t="shared" si="24"/>
        <v>0</v>
      </c>
      <c r="O43" s="24">
        <v>0</v>
      </c>
      <c r="P43" s="74">
        <v>0</v>
      </c>
      <c r="Q43" s="23">
        <v>0</v>
      </c>
      <c r="R43" s="36">
        <f t="shared" si="5"/>
        <v>0</v>
      </c>
      <c r="S43" s="79">
        <f t="shared" si="25"/>
        <v>0</v>
      </c>
      <c r="T43" s="83">
        <v>7</v>
      </c>
      <c r="U43" s="74">
        <v>8</v>
      </c>
      <c r="V43" s="23">
        <v>5</v>
      </c>
      <c r="W43" s="23">
        <v>3</v>
      </c>
      <c r="X43" s="23">
        <v>5</v>
      </c>
      <c r="Y43" s="23">
        <v>0</v>
      </c>
      <c r="Z43" s="23">
        <v>2</v>
      </c>
      <c r="AA43" s="48">
        <f t="shared" si="30"/>
        <v>23</v>
      </c>
      <c r="AB43" s="74">
        <v>4</v>
      </c>
      <c r="AC43" s="23">
        <v>0</v>
      </c>
      <c r="AD43" s="24">
        <v>86</v>
      </c>
      <c r="AE43" s="74">
        <v>0</v>
      </c>
      <c r="AF43" s="23">
        <v>0</v>
      </c>
      <c r="AG43" s="24">
        <v>0</v>
      </c>
      <c r="AH43" s="95">
        <v>2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4" customFormat="1" ht="10.5" customHeight="1">
      <c r="A44" s="63" t="s">
        <v>93</v>
      </c>
      <c r="B44" s="50"/>
      <c r="C44" s="67">
        <v>46</v>
      </c>
      <c r="D44" s="100" t="e">
        <f t="shared" si="29"/>
        <v>#DIV/0!</v>
      </c>
      <c r="E44" s="83">
        <v>42</v>
      </c>
      <c r="F44" s="74">
        <v>41</v>
      </c>
      <c r="G44" s="23">
        <v>5</v>
      </c>
      <c r="H44" s="67">
        <v>0</v>
      </c>
      <c r="I44" s="74">
        <v>0</v>
      </c>
      <c r="J44" s="23">
        <v>0</v>
      </c>
      <c r="K44" s="23">
        <v>0</v>
      </c>
      <c r="L44" s="23">
        <v>0</v>
      </c>
      <c r="M44" s="36">
        <f t="shared" si="23"/>
        <v>0</v>
      </c>
      <c r="N44" s="105">
        <f t="shared" si="24"/>
        <v>0</v>
      </c>
      <c r="O44" s="24">
        <v>0</v>
      </c>
      <c r="P44" s="74">
        <v>0</v>
      </c>
      <c r="Q44" s="23">
        <v>0</v>
      </c>
      <c r="R44" s="36">
        <f t="shared" si="5"/>
        <v>0</v>
      </c>
      <c r="S44" s="79">
        <f t="shared" si="25"/>
        <v>0</v>
      </c>
      <c r="T44" s="83">
        <v>4</v>
      </c>
      <c r="U44" s="74">
        <v>4</v>
      </c>
      <c r="V44" s="23">
        <v>2</v>
      </c>
      <c r="W44" s="23">
        <v>2</v>
      </c>
      <c r="X44" s="23">
        <v>3</v>
      </c>
      <c r="Y44" s="23">
        <v>0</v>
      </c>
      <c r="Z44" s="23">
        <v>0</v>
      </c>
      <c r="AA44" s="48">
        <f t="shared" si="30"/>
        <v>11</v>
      </c>
      <c r="AB44" s="74">
        <v>2</v>
      </c>
      <c r="AC44" s="23">
        <v>0</v>
      </c>
      <c r="AD44" s="24">
        <v>44</v>
      </c>
      <c r="AE44" s="74">
        <v>0</v>
      </c>
      <c r="AF44" s="23">
        <v>0</v>
      </c>
      <c r="AG44" s="24">
        <v>0</v>
      </c>
      <c r="AH44" s="95">
        <v>0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4" customFormat="1" ht="10.5" customHeight="1">
      <c r="A45" s="63" t="s">
        <v>94</v>
      </c>
      <c r="B45" s="50"/>
      <c r="C45" s="67">
        <v>11</v>
      </c>
      <c r="D45" s="100" t="e">
        <f t="shared" si="29"/>
        <v>#DIV/0!</v>
      </c>
      <c r="E45" s="83">
        <v>10</v>
      </c>
      <c r="F45" s="74">
        <v>11</v>
      </c>
      <c r="G45" s="23">
        <v>0</v>
      </c>
      <c r="H45" s="67">
        <v>0</v>
      </c>
      <c r="I45" s="74">
        <v>0</v>
      </c>
      <c r="J45" s="23">
        <v>0</v>
      </c>
      <c r="K45" s="23">
        <v>0</v>
      </c>
      <c r="L45" s="23">
        <v>0</v>
      </c>
      <c r="M45" s="36">
        <f t="shared" si="23"/>
        <v>0</v>
      </c>
      <c r="N45" s="47">
        <f t="shared" si="24"/>
        <v>0</v>
      </c>
      <c r="O45" s="24">
        <v>0</v>
      </c>
      <c r="P45" s="74">
        <v>0</v>
      </c>
      <c r="Q45" s="23">
        <v>0</v>
      </c>
      <c r="R45" s="36">
        <f t="shared" si="5"/>
        <v>0</v>
      </c>
      <c r="S45" s="79">
        <f t="shared" si="25"/>
        <v>0</v>
      </c>
      <c r="T45" s="83">
        <v>0</v>
      </c>
      <c r="U45" s="74">
        <v>1</v>
      </c>
      <c r="V45" s="23">
        <v>1</v>
      </c>
      <c r="W45" s="23">
        <v>0</v>
      </c>
      <c r="X45" s="23">
        <v>1</v>
      </c>
      <c r="Y45" s="23">
        <v>0</v>
      </c>
      <c r="Z45" s="23">
        <v>1</v>
      </c>
      <c r="AA45" s="48">
        <f t="shared" si="30"/>
        <v>4</v>
      </c>
      <c r="AB45" s="74">
        <v>1</v>
      </c>
      <c r="AC45" s="23">
        <v>0</v>
      </c>
      <c r="AD45" s="24">
        <v>10</v>
      </c>
      <c r="AE45" s="74">
        <v>0</v>
      </c>
      <c r="AF45" s="23">
        <v>0</v>
      </c>
      <c r="AG45" s="24">
        <v>0</v>
      </c>
      <c r="AH45" s="95">
        <v>0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4" customFormat="1" ht="10.5" customHeight="1">
      <c r="A46" s="63" t="s">
        <v>95</v>
      </c>
      <c r="B46" s="50"/>
      <c r="C46" s="67">
        <v>30</v>
      </c>
      <c r="D46" s="100" t="e">
        <f t="shared" si="29"/>
        <v>#DIV/0!</v>
      </c>
      <c r="E46" s="83">
        <v>29</v>
      </c>
      <c r="F46" s="74">
        <v>25</v>
      </c>
      <c r="G46" s="23">
        <v>3</v>
      </c>
      <c r="H46" s="67">
        <v>0</v>
      </c>
      <c r="I46" s="74">
        <v>2</v>
      </c>
      <c r="J46" s="23">
        <v>0</v>
      </c>
      <c r="K46" s="23">
        <v>0</v>
      </c>
      <c r="L46" s="23">
        <v>0</v>
      </c>
      <c r="M46" s="36">
        <f t="shared" si="23"/>
        <v>2</v>
      </c>
      <c r="N46" s="38">
        <f t="shared" si="24"/>
        <v>6.666666666666667</v>
      </c>
      <c r="O46" s="24">
        <v>2</v>
      </c>
      <c r="P46" s="74">
        <v>6</v>
      </c>
      <c r="Q46" s="23">
        <v>0</v>
      </c>
      <c r="R46" s="36">
        <f t="shared" si="5"/>
        <v>6</v>
      </c>
      <c r="S46" s="79">
        <f t="shared" si="25"/>
        <v>0.2</v>
      </c>
      <c r="T46" s="83">
        <v>0</v>
      </c>
      <c r="U46" s="74">
        <v>4</v>
      </c>
      <c r="V46" s="23">
        <v>1</v>
      </c>
      <c r="W46" s="23">
        <v>1</v>
      </c>
      <c r="X46" s="23">
        <v>2</v>
      </c>
      <c r="Y46" s="23">
        <v>0</v>
      </c>
      <c r="Z46" s="23">
        <v>1</v>
      </c>
      <c r="AA46" s="48">
        <f t="shared" si="30"/>
        <v>9</v>
      </c>
      <c r="AB46" s="74">
        <v>0</v>
      </c>
      <c r="AC46" s="23">
        <v>0</v>
      </c>
      <c r="AD46" s="24">
        <v>30</v>
      </c>
      <c r="AE46" s="74">
        <v>0</v>
      </c>
      <c r="AF46" s="23">
        <v>0</v>
      </c>
      <c r="AG46" s="24">
        <v>0</v>
      </c>
      <c r="AH46" s="95">
        <v>1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5" customFormat="1" ht="10.5" customHeight="1">
      <c r="A47" s="61" t="s">
        <v>50</v>
      </c>
      <c r="B47" s="51">
        <f>SUM(B48:B53)</f>
        <v>384</v>
      </c>
      <c r="C47" s="68">
        <f>SUM(C48:C53)</f>
        <v>370</v>
      </c>
      <c r="D47" s="100">
        <f t="shared" si="16"/>
        <v>96.35416666666666</v>
      </c>
      <c r="E47" s="84">
        <f aca="true" t="shared" si="31" ref="E47:L47">SUM(E48:E53)</f>
        <v>366</v>
      </c>
      <c r="F47" s="75">
        <f t="shared" si="31"/>
        <v>284</v>
      </c>
      <c r="G47" s="36">
        <f t="shared" si="31"/>
        <v>83</v>
      </c>
      <c r="H47" s="68">
        <f t="shared" si="31"/>
        <v>0</v>
      </c>
      <c r="I47" s="75">
        <f t="shared" si="31"/>
        <v>1</v>
      </c>
      <c r="J47" s="36">
        <f t="shared" si="31"/>
        <v>1</v>
      </c>
      <c r="K47" s="36">
        <f t="shared" si="31"/>
        <v>1</v>
      </c>
      <c r="L47" s="36">
        <f t="shared" si="31"/>
        <v>0</v>
      </c>
      <c r="M47" s="36">
        <f>SUM(I47:L47)</f>
        <v>3</v>
      </c>
      <c r="N47" s="38">
        <f t="shared" si="17"/>
        <v>0.8108108108108109</v>
      </c>
      <c r="O47" s="48">
        <f>SUM(O48:O53)</f>
        <v>2</v>
      </c>
      <c r="P47" s="75">
        <f>SUM(P48:P53)</f>
        <v>6</v>
      </c>
      <c r="Q47" s="36">
        <f>SUM(Q48:Q53)</f>
        <v>7</v>
      </c>
      <c r="R47" s="36">
        <f t="shared" si="5"/>
        <v>13</v>
      </c>
      <c r="S47" s="79">
        <f t="shared" si="18"/>
        <v>0.03513513513513514</v>
      </c>
      <c r="T47" s="84">
        <f aca="true" t="shared" si="32" ref="T47:Z47">SUM(T48:T53)</f>
        <v>10</v>
      </c>
      <c r="U47" s="75">
        <f t="shared" si="32"/>
        <v>8</v>
      </c>
      <c r="V47" s="36">
        <f t="shared" si="32"/>
        <v>3</v>
      </c>
      <c r="W47" s="36">
        <f t="shared" si="32"/>
        <v>0</v>
      </c>
      <c r="X47" s="36">
        <f t="shared" si="32"/>
        <v>1</v>
      </c>
      <c r="Y47" s="36">
        <f t="shared" si="32"/>
        <v>0</v>
      </c>
      <c r="Z47" s="36">
        <f t="shared" si="32"/>
        <v>2</v>
      </c>
      <c r="AA47" s="48">
        <f t="shared" si="19"/>
        <v>14</v>
      </c>
      <c r="AB47" s="75">
        <f aca="true" t="shared" si="33" ref="AB47:AH47">SUM(AB48:AB53)</f>
        <v>8</v>
      </c>
      <c r="AC47" s="36">
        <f t="shared" si="33"/>
        <v>0</v>
      </c>
      <c r="AD47" s="48">
        <f>SUM(AD48:AD53)</f>
        <v>362</v>
      </c>
      <c r="AE47" s="75">
        <f t="shared" si="33"/>
        <v>0</v>
      </c>
      <c r="AF47" s="36">
        <f t="shared" si="33"/>
        <v>0</v>
      </c>
      <c r="AG47" s="48">
        <f t="shared" si="33"/>
        <v>0</v>
      </c>
      <c r="AH47" s="96">
        <f t="shared" si="33"/>
        <v>12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4" customFormat="1" ht="10.5" customHeight="1">
      <c r="A48" s="63" t="s">
        <v>51</v>
      </c>
      <c r="B48" s="50">
        <v>32</v>
      </c>
      <c r="C48" s="67">
        <v>32</v>
      </c>
      <c r="D48" s="100">
        <f>C48/B48*100</f>
        <v>100</v>
      </c>
      <c r="E48" s="83">
        <v>32</v>
      </c>
      <c r="F48" s="74">
        <v>24</v>
      </c>
      <c r="G48" s="23">
        <v>8</v>
      </c>
      <c r="H48" s="67">
        <v>0</v>
      </c>
      <c r="I48" s="74">
        <v>0</v>
      </c>
      <c r="J48" s="23">
        <v>0</v>
      </c>
      <c r="K48" s="23">
        <v>0</v>
      </c>
      <c r="L48" s="23">
        <v>0</v>
      </c>
      <c r="M48" s="36">
        <f>SUM(I48:L48)</f>
        <v>0</v>
      </c>
      <c r="N48" s="38">
        <f t="shared" si="17"/>
        <v>0</v>
      </c>
      <c r="O48" s="24">
        <v>0</v>
      </c>
      <c r="P48" s="74">
        <v>0</v>
      </c>
      <c r="Q48" s="23">
        <v>0</v>
      </c>
      <c r="R48" s="36">
        <f t="shared" si="5"/>
        <v>0</v>
      </c>
      <c r="S48" s="79">
        <f t="shared" si="18"/>
        <v>0</v>
      </c>
      <c r="T48" s="83">
        <v>0</v>
      </c>
      <c r="U48" s="74">
        <v>1</v>
      </c>
      <c r="V48" s="23">
        <v>1</v>
      </c>
      <c r="W48" s="23">
        <v>0</v>
      </c>
      <c r="X48" s="23">
        <v>0</v>
      </c>
      <c r="Y48" s="23">
        <v>0</v>
      </c>
      <c r="Z48" s="23">
        <v>0</v>
      </c>
      <c r="AA48" s="48">
        <f t="shared" si="19"/>
        <v>2</v>
      </c>
      <c r="AB48" s="74">
        <v>1</v>
      </c>
      <c r="AC48" s="23">
        <v>0</v>
      </c>
      <c r="AD48" s="24">
        <v>31</v>
      </c>
      <c r="AE48" s="74">
        <v>0</v>
      </c>
      <c r="AF48" s="23">
        <v>0</v>
      </c>
      <c r="AG48" s="24">
        <v>0</v>
      </c>
      <c r="AH48" s="95">
        <v>0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4" customFormat="1" ht="10.5" customHeight="1">
      <c r="A49" s="63" t="s">
        <v>52</v>
      </c>
      <c r="B49" s="50">
        <v>104</v>
      </c>
      <c r="C49" s="67">
        <v>97</v>
      </c>
      <c r="D49" s="100">
        <f t="shared" si="16"/>
        <v>93.26923076923077</v>
      </c>
      <c r="E49" s="83">
        <v>94</v>
      </c>
      <c r="F49" s="74">
        <v>68</v>
      </c>
      <c r="G49" s="23">
        <v>29</v>
      </c>
      <c r="H49" s="67">
        <v>0</v>
      </c>
      <c r="I49" s="74">
        <v>0</v>
      </c>
      <c r="J49" s="23">
        <v>0</v>
      </c>
      <c r="K49" s="23">
        <v>0</v>
      </c>
      <c r="L49" s="23">
        <v>0</v>
      </c>
      <c r="M49" s="36">
        <f>SUM(I49:L49)</f>
        <v>0</v>
      </c>
      <c r="N49" s="38">
        <f t="shared" si="17"/>
        <v>0</v>
      </c>
      <c r="O49" s="24">
        <v>0</v>
      </c>
      <c r="P49" s="74">
        <v>0</v>
      </c>
      <c r="Q49" s="23">
        <v>0</v>
      </c>
      <c r="R49" s="36">
        <f t="shared" si="5"/>
        <v>0</v>
      </c>
      <c r="S49" s="79">
        <f t="shared" si="18"/>
        <v>0</v>
      </c>
      <c r="T49" s="83">
        <v>6</v>
      </c>
      <c r="U49" s="74">
        <v>3</v>
      </c>
      <c r="V49" s="23">
        <v>1</v>
      </c>
      <c r="W49" s="23">
        <v>0</v>
      </c>
      <c r="X49" s="23">
        <v>0</v>
      </c>
      <c r="Y49" s="23">
        <v>0</v>
      </c>
      <c r="Z49" s="23">
        <v>1</v>
      </c>
      <c r="AA49" s="48">
        <f t="shared" si="19"/>
        <v>5</v>
      </c>
      <c r="AB49" s="74">
        <v>6</v>
      </c>
      <c r="AC49" s="23">
        <v>0</v>
      </c>
      <c r="AD49" s="24">
        <v>91</v>
      </c>
      <c r="AE49" s="74">
        <v>0</v>
      </c>
      <c r="AF49" s="23">
        <v>0</v>
      </c>
      <c r="AG49" s="24">
        <v>0</v>
      </c>
      <c r="AH49" s="95">
        <v>3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4" customFormat="1" ht="10.5" customHeight="1">
      <c r="A50" s="63" t="s">
        <v>53</v>
      </c>
      <c r="B50" s="50">
        <v>7</v>
      </c>
      <c r="C50" s="67">
        <v>7</v>
      </c>
      <c r="D50" s="100">
        <f t="shared" si="16"/>
        <v>100</v>
      </c>
      <c r="E50" s="83">
        <v>7</v>
      </c>
      <c r="F50" s="74">
        <v>6</v>
      </c>
      <c r="G50" s="23">
        <v>1</v>
      </c>
      <c r="H50" s="67">
        <v>0</v>
      </c>
      <c r="I50" s="74">
        <v>0</v>
      </c>
      <c r="J50" s="23">
        <v>0</v>
      </c>
      <c r="K50" s="23">
        <v>0</v>
      </c>
      <c r="L50" s="23">
        <v>0</v>
      </c>
      <c r="M50" s="36">
        <v>0</v>
      </c>
      <c r="N50" s="38">
        <f t="shared" si="17"/>
        <v>0</v>
      </c>
      <c r="O50" s="24">
        <v>0</v>
      </c>
      <c r="P50" s="74">
        <v>0</v>
      </c>
      <c r="Q50" s="23">
        <v>0</v>
      </c>
      <c r="R50" s="36">
        <f t="shared" si="5"/>
        <v>0</v>
      </c>
      <c r="S50" s="79">
        <f t="shared" si="18"/>
        <v>0</v>
      </c>
      <c r="T50" s="83">
        <v>2</v>
      </c>
      <c r="U50" s="74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48">
        <f t="shared" si="19"/>
        <v>0</v>
      </c>
      <c r="AB50" s="74">
        <v>0</v>
      </c>
      <c r="AC50" s="23">
        <v>0</v>
      </c>
      <c r="AD50" s="24">
        <v>7</v>
      </c>
      <c r="AE50" s="74">
        <v>0</v>
      </c>
      <c r="AF50" s="23">
        <v>0</v>
      </c>
      <c r="AG50" s="24">
        <v>0</v>
      </c>
      <c r="AH50" s="95">
        <v>2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4" customFormat="1" ht="10.5" customHeight="1">
      <c r="A51" s="63" t="s">
        <v>54</v>
      </c>
      <c r="B51" s="50">
        <v>92</v>
      </c>
      <c r="C51" s="67">
        <v>91</v>
      </c>
      <c r="D51" s="100">
        <f t="shared" si="16"/>
        <v>98.91304347826086</v>
      </c>
      <c r="E51" s="83">
        <v>92</v>
      </c>
      <c r="F51" s="74">
        <v>71</v>
      </c>
      <c r="G51" s="23">
        <v>20</v>
      </c>
      <c r="H51" s="67">
        <v>0</v>
      </c>
      <c r="I51" s="74">
        <v>0</v>
      </c>
      <c r="J51" s="23">
        <v>0</v>
      </c>
      <c r="K51" s="23">
        <v>0</v>
      </c>
      <c r="L51" s="23">
        <v>0</v>
      </c>
      <c r="M51" s="36">
        <f>SUM(I51:L51)</f>
        <v>0</v>
      </c>
      <c r="N51" s="38">
        <f t="shared" si="17"/>
        <v>0</v>
      </c>
      <c r="O51" s="24">
        <v>0</v>
      </c>
      <c r="P51" s="74">
        <v>0</v>
      </c>
      <c r="Q51" s="23">
        <v>0</v>
      </c>
      <c r="R51" s="36">
        <f t="shared" si="5"/>
        <v>0</v>
      </c>
      <c r="S51" s="79">
        <f t="shared" si="18"/>
        <v>0</v>
      </c>
      <c r="T51" s="83">
        <v>0</v>
      </c>
      <c r="U51" s="74">
        <v>3</v>
      </c>
      <c r="V51" s="23">
        <v>0</v>
      </c>
      <c r="W51" s="23">
        <v>0</v>
      </c>
      <c r="X51" s="23">
        <v>1</v>
      </c>
      <c r="Y51" s="23">
        <v>0</v>
      </c>
      <c r="Z51" s="23">
        <v>0</v>
      </c>
      <c r="AA51" s="48">
        <f t="shared" si="19"/>
        <v>4</v>
      </c>
      <c r="AB51" s="74">
        <v>0</v>
      </c>
      <c r="AC51" s="23">
        <v>0</v>
      </c>
      <c r="AD51" s="24">
        <v>91</v>
      </c>
      <c r="AE51" s="74">
        <v>0</v>
      </c>
      <c r="AF51" s="23">
        <v>0</v>
      </c>
      <c r="AG51" s="24">
        <v>0</v>
      </c>
      <c r="AH51" s="95">
        <v>1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4" customFormat="1" ht="10.5" customHeight="1">
      <c r="A52" s="63" t="s">
        <v>55</v>
      </c>
      <c r="B52" s="50">
        <v>52</v>
      </c>
      <c r="C52" s="67">
        <v>52</v>
      </c>
      <c r="D52" s="100">
        <f t="shared" si="16"/>
        <v>100</v>
      </c>
      <c r="E52" s="83">
        <v>52</v>
      </c>
      <c r="F52" s="74">
        <v>43</v>
      </c>
      <c r="G52" s="23">
        <v>8</v>
      </c>
      <c r="H52" s="67">
        <v>0</v>
      </c>
      <c r="I52" s="74">
        <v>1</v>
      </c>
      <c r="J52" s="23">
        <v>0</v>
      </c>
      <c r="K52" s="23">
        <v>0</v>
      </c>
      <c r="L52" s="23">
        <v>0</v>
      </c>
      <c r="M52" s="36">
        <f>SUM(I52:L52)</f>
        <v>1</v>
      </c>
      <c r="N52" s="38">
        <f t="shared" si="17"/>
        <v>1.9230769230769231</v>
      </c>
      <c r="O52" s="24">
        <v>1</v>
      </c>
      <c r="P52" s="74">
        <v>4</v>
      </c>
      <c r="Q52" s="23">
        <v>0</v>
      </c>
      <c r="R52" s="36">
        <f t="shared" si="5"/>
        <v>4</v>
      </c>
      <c r="S52" s="79">
        <f t="shared" si="18"/>
        <v>0.07692307692307693</v>
      </c>
      <c r="T52" s="83">
        <v>1</v>
      </c>
      <c r="U52" s="74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48">
        <f t="shared" si="19"/>
        <v>0</v>
      </c>
      <c r="AB52" s="74">
        <v>0</v>
      </c>
      <c r="AC52" s="23">
        <v>0</v>
      </c>
      <c r="AD52" s="24">
        <v>52</v>
      </c>
      <c r="AE52" s="74">
        <v>0</v>
      </c>
      <c r="AF52" s="23">
        <v>0</v>
      </c>
      <c r="AG52" s="24">
        <v>0</v>
      </c>
      <c r="AH52" s="95">
        <v>3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4" customFormat="1" ht="10.5" customHeight="1">
      <c r="A53" s="64" t="s">
        <v>56</v>
      </c>
      <c r="B53" s="52">
        <v>97</v>
      </c>
      <c r="C53" s="69">
        <v>91</v>
      </c>
      <c r="D53" s="101">
        <f t="shared" si="16"/>
        <v>93.81443298969072</v>
      </c>
      <c r="E53" s="85">
        <v>89</v>
      </c>
      <c r="F53" s="76">
        <v>72</v>
      </c>
      <c r="G53" s="31">
        <v>17</v>
      </c>
      <c r="H53" s="69">
        <v>0</v>
      </c>
      <c r="I53" s="76">
        <v>0</v>
      </c>
      <c r="J53" s="31">
        <v>1</v>
      </c>
      <c r="K53" s="31">
        <v>1</v>
      </c>
      <c r="L53" s="31">
        <v>0</v>
      </c>
      <c r="M53" s="39">
        <f>SUM(I53:L53)</f>
        <v>2</v>
      </c>
      <c r="N53" s="40">
        <f t="shared" si="17"/>
        <v>2.197802197802198</v>
      </c>
      <c r="O53" s="32">
        <v>1</v>
      </c>
      <c r="P53" s="76">
        <v>2</v>
      </c>
      <c r="Q53" s="31">
        <v>7</v>
      </c>
      <c r="R53" s="54">
        <f t="shared" si="5"/>
        <v>9</v>
      </c>
      <c r="S53" s="80">
        <f t="shared" si="18"/>
        <v>0.0989010989010989</v>
      </c>
      <c r="T53" s="85">
        <v>1</v>
      </c>
      <c r="U53" s="76">
        <v>1</v>
      </c>
      <c r="V53" s="31">
        <v>1</v>
      </c>
      <c r="W53" s="31">
        <v>0</v>
      </c>
      <c r="X53" s="31">
        <v>0</v>
      </c>
      <c r="Y53" s="31">
        <v>0</v>
      </c>
      <c r="Z53" s="31">
        <v>1</v>
      </c>
      <c r="AA53" s="88">
        <f t="shared" si="19"/>
        <v>3</v>
      </c>
      <c r="AB53" s="76">
        <v>1</v>
      </c>
      <c r="AC53" s="31">
        <v>0</v>
      </c>
      <c r="AD53" s="32">
        <v>90</v>
      </c>
      <c r="AE53" s="76">
        <v>0</v>
      </c>
      <c r="AF53" s="31">
        <v>0</v>
      </c>
      <c r="AG53" s="32">
        <v>0</v>
      </c>
      <c r="AH53" s="97">
        <v>3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34" s="6" customFormat="1" ht="15" customHeight="1">
      <c r="A54" s="65" t="s">
        <v>64</v>
      </c>
      <c r="B54" s="59">
        <f>B4+B5+B6+B7+B8+B9+B10+B16+B19+B27+B28+B29+B30+B33+B34+B35+B36+B37+B47</f>
        <v>13625</v>
      </c>
      <c r="C54" s="70">
        <f>C4+C5+C6+C7+C8+C9+C10+C16+C19+C27+C28+C29+C30+C33+C34+C35+C36+C37+C47</f>
        <v>13020</v>
      </c>
      <c r="D54" s="102">
        <f t="shared" si="16"/>
        <v>95.55963302752293</v>
      </c>
      <c r="E54" s="107">
        <f aca="true" t="shared" si="34" ref="E54:L54">E4+E5+E6+E7+E8+E9+E10+E16+E19+E27+E28+E29+E30+E33+E34+E35+E36+E37+E47</f>
        <v>10967</v>
      </c>
      <c r="F54" s="77">
        <f t="shared" si="34"/>
        <v>11339</v>
      </c>
      <c r="G54" s="49">
        <f t="shared" si="34"/>
        <v>1326</v>
      </c>
      <c r="H54" s="70">
        <f t="shared" si="34"/>
        <v>146</v>
      </c>
      <c r="I54" s="77">
        <f t="shared" si="34"/>
        <v>177</v>
      </c>
      <c r="J54" s="49">
        <f t="shared" si="34"/>
        <v>27</v>
      </c>
      <c r="K54" s="49">
        <f t="shared" si="34"/>
        <v>4</v>
      </c>
      <c r="L54" s="49">
        <f t="shared" si="34"/>
        <v>1</v>
      </c>
      <c r="M54" s="55">
        <f>SUM(I54:L54)</f>
        <v>209</v>
      </c>
      <c r="N54" s="56">
        <f>M54/C54*100</f>
        <v>1.6052227342549925</v>
      </c>
      <c r="O54" s="57">
        <f>O4+O5+O6+O7+O8+O9+O10+O16+O19+O27+O28+O29+O30+O33+O34+O35+O36+O37+O47</f>
        <v>202</v>
      </c>
      <c r="P54" s="77">
        <f>P4+P5+P6+P7+P8+P9+P10+P16+P19+P27+P28+P29+P30+P33+P34+P35+P36+P37+P47</f>
        <v>528</v>
      </c>
      <c r="Q54" s="49">
        <f>Q4+Q5+Q6+Q7+Q8+Q9+Q10+Q16+Q19+Q27+Q28+Q29+Q30+Q33+Q34+Q35+Q36+Q37+Q47</f>
        <v>83</v>
      </c>
      <c r="R54" s="55">
        <f>SUM(P54:Q54)</f>
        <v>611</v>
      </c>
      <c r="S54" s="81">
        <f>R54/C54</f>
        <v>0.04692780337941628</v>
      </c>
      <c r="T54" s="86">
        <f aca="true" t="shared" si="35" ref="T54:Z54">T4+T5+T6+T7+T8+T9+T10+T16+T19+T27+T28+T29+T30+T33+T34+T35+T36+T37+T47</f>
        <v>1206</v>
      </c>
      <c r="U54" s="77">
        <f t="shared" si="35"/>
        <v>413</v>
      </c>
      <c r="V54" s="49">
        <f t="shared" si="35"/>
        <v>183</v>
      </c>
      <c r="W54" s="49">
        <f t="shared" si="35"/>
        <v>84</v>
      </c>
      <c r="X54" s="49">
        <f t="shared" si="35"/>
        <v>174</v>
      </c>
      <c r="Y54" s="49">
        <f t="shared" si="35"/>
        <v>18</v>
      </c>
      <c r="Z54" s="49">
        <f t="shared" si="35"/>
        <v>647</v>
      </c>
      <c r="AA54" s="89">
        <f t="shared" si="19"/>
        <v>1519</v>
      </c>
      <c r="AB54" s="77">
        <f aca="true" t="shared" si="36" ref="AB54:AH54">AB4+AB5+AB6+AB7+AB8+AB9+AB10+AB16+AB19+AB27+AB28+AB29+AB30+AB33+AB34+AB35+AB36+AB37+AB47</f>
        <v>139</v>
      </c>
      <c r="AC54" s="49">
        <f t="shared" si="36"/>
        <v>24</v>
      </c>
      <c r="AD54" s="57">
        <f t="shared" si="36"/>
        <v>12857</v>
      </c>
      <c r="AE54" s="77">
        <f t="shared" si="36"/>
        <v>667</v>
      </c>
      <c r="AF54" s="49">
        <f t="shared" si="36"/>
        <v>151</v>
      </c>
      <c r="AG54" s="57">
        <f t="shared" si="36"/>
        <v>772</v>
      </c>
      <c r="AH54" s="98">
        <f t="shared" si="36"/>
        <v>307</v>
      </c>
    </row>
  </sheetData>
  <mergeCells count="28">
    <mergeCell ref="AB1:AD1"/>
    <mergeCell ref="AE2:AE3"/>
    <mergeCell ref="AF2:AF3"/>
    <mergeCell ref="AG2:AG3"/>
    <mergeCell ref="AE1:AG1"/>
    <mergeCell ref="AH1:AH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E1:E3"/>
    <mergeCell ref="P1:S1"/>
    <mergeCell ref="T1:T3"/>
    <mergeCell ref="W2:W3"/>
    <mergeCell ref="U1:AA1"/>
    <mergeCell ref="X2:X3"/>
    <mergeCell ref="Y2:Y3"/>
    <mergeCell ref="Z2:Z3"/>
    <mergeCell ref="AA2:AA3"/>
    <mergeCell ref="A1:A3"/>
    <mergeCell ref="B1:B3"/>
    <mergeCell ref="C1:C3"/>
    <mergeCell ref="D1:D3"/>
  </mergeCells>
  <printOptions/>
  <pageMargins left="0.7086614173228347" right="0.31496062992125984" top="0.4724409448818898" bottom="0.2362204724409449" header="0.2362204724409449" footer="0.1968503937007874"/>
  <pageSetup horizontalDpi="600" verticalDpi="600" orientation="landscape" paperSize="9" scale="99" r:id="rId1"/>
  <headerFooter alignWithMargins="0">
    <oddHeader>&amp;L&amp;"ＭＳ Ｐゴシック,標準"&amp;12平成23年度　１歳６か月児歯科健康診査集計結果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23"/>
  <sheetViews>
    <sheetView workbookViewId="0" topLeftCell="A1">
      <pane xSplit="1" ySplit="3" topLeftCell="S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0" sqref="P30"/>
    </sheetView>
  </sheetViews>
  <sheetFormatPr defaultColWidth="9.00390625" defaultRowHeight="7.5" customHeight="1"/>
  <cols>
    <col min="1" max="1" width="11.125" style="1" customWidth="1"/>
    <col min="2" max="3" width="6.00390625" style="1" customWidth="1"/>
    <col min="4" max="4" width="7.00390625" style="14" customWidth="1"/>
    <col min="5" max="5" width="6.00390625" style="1" customWidth="1"/>
    <col min="6" max="6" width="6.125" style="1" customWidth="1"/>
    <col min="7" max="7" width="5.00390625" style="1" customWidth="1"/>
    <col min="8" max="9" width="4.125" style="1" customWidth="1"/>
    <col min="10" max="12" width="3.625" style="1" customWidth="1"/>
    <col min="13" max="13" width="4.125" style="1" customWidth="1"/>
    <col min="14" max="14" width="6.00390625" style="14" customWidth="1"/>
    <col min="15" max="15" width="4.375" style="14" customWidth="1"/>
    <col min="16" max="16" width="5.875" style="1" customWidth="1"/>
    <col min="17" max="17" width="4.125" style="1" customWidth="1"/>
    <col min="18" max="18" width="5.875" style="1" customWidth="1"/>
    <col min="19" max="19" width="6.125" style="1" customWidth="1"/>
    <col min="20" max="20" width="5.125" style="1" customWidth="1"/>
    <col min="21" max="24" width="3.875" style="1" customWidth="1"/>
    <col min="25" max="25" width="3.375" style="1" customWidth="1"/>
    <col min="26" max="26" width="4.125" style="1" customWidth="1"/>
    <col min="27" max="27" width="5.00390625" style="1" customWidth="1"/>
    <col min="28" max="28" width="4.125" style="1" customWidth="1"/>
    <col min="29" max="29" width="2.875" style="1" customWidth="1"/>
    <col min="30" max="30" width="5.875" style="1" customWidth="1"/>
    <col min="31" max="31" width="5.625" style="1" customWidth="1"/>
    <col min="32" max="32" width="4.50390625" style="1" customWidth="1"/>
    <col min="33" max="34" width="4.875" style="1" customWidth="1"/>
    <col min="35" max="41" width="3.50390625" style="1" customWidth="1"/>
    <col min="42" max="54" width="2.625" style="1" customWidth="1"/>
    <col min="55" max="70" width="14.125" style="1" customWidth="1"/>
    <col min="71" max="16384" width="14.125" style="2" customWidth="1"/>
  </cols>
  <sheetData>
    <row r="1" spans="1:70" s="9" customFormat="1" ht="10.5" customHeight="1">
      <c r="A1" s="136" t="s">
        <v>70</v>
      </c>
      <c r="B1" s="123" t="s">
        <v>0</v>
      </c>
      <c r="C1" s="123" t="s">
        <v>1</v>
      </c>
      <c r="D1" s="139" t="s">
        <v>2</v>
      </c>
      <c r="E1" s="123" t="s">
        <v>3</v>
      </c>
      <c r="F1" s="140" t="s">
        <v>4</v>
      </c>
      <c r="G1" s="121"/>
      <c r="H1" s="121"/>
      <c r="I1" s="121"/>
      <c r="J1" s="121"/>
      <c r="K1" s="121"/>
      <c r="L1" s="121"/>
      <c r="M1" s="121"/>
      <c r="N1" s="121"/>
      <c r="O1" s="141"/>
      <c r="P1" s="140" t="s">
        <v>96</v>
      </c>
      <c r="Q1" s="121"/>
      <c r="R1" s="121"/>
      <c r="S1" s="141"/>
      <c r="T1" s="123" t="s">
        <v>5</v>
      </c>
      <c r="U1" s="140" t="s">
        <v>6</v>
      </c>
      <c r="V1" s="121"/>
      <c r="W1" s="121"/>
      <c r="X1" s="121"/>
      <c r="Y1" s="121"/>
      <c r="Z1" s="121"/>
      <c r="AA1" s="141"/>
      <c r="AB1" s="142" t="s">
        <v>82</v>
      </c>
      <c r="AC1" s="130"/>
      <c r="AD1" s="130"/>
      <c r="AE1" s="140" t="s">
        <v>8</v>
      </c>
      <c r="AF1" s="121"/>
      <c r="AG1" s="141"/>
      <c r="AH1" s="111" t="s">
        <v>9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9" customFormat="1" ht="13.5" customHeight="1">
      <c r="A2" s="137"/>
      <c r="B2" s="123"/>
      <c r="C2" s="123"/>
      <c r="D2" s="139"/>
      <c r="E2" s="123"/>
      <c r="F2" s="140" t="s">
        <v>10</v>
      </c>
      <c r="G2" s="121"/>
      <c r="H2" s="141"/>
      <c r="I2" s="140" t="s">
        <v>11</v>
      </c>
      <c r="J2" s="121"/>
      <c r="K2" s="121"/>
      <c r="L2" s="121"/>
      <c r="M2" s="121"/>
      <c r="N2" s="121"/>
      <c r="O2" s="141"/>
      <c r="P2" s="123" t="s">
        <v>12</v>
      </c>
      <c r="Q2" s="123" t="s">
        <v>13</v>
      </c>
      <c r="R2" s="123" t="s">
        <v>14</v>
      </c>
      <c r="S2" s="112" t="s">
        <v>15</v>
      </c>
      <c r="T2" s="123"/>
      <c r="U2" s="123" t="s">
        <v>16</v>
      </c>
      <c r="V2" s="123" t="s">
        <v>17</v>
      </c>
      <c r="W2" s="123" t="s">
        <v>18</v>
      </c>
      <c r="X2" s="123" t="s">
        <v>19</v>
      </c>
      <c r="Y2" s="123" t="s">
        <v>20</v>
      </c>
      <c r="Z2" s="124" t="s">
        <v>21</v>
      </c>
      <c r="AA2" s="124" t="s">
        <v>22</v>
      </c>
      <c r="AB2" s="109"/>
      <c r="AC2" s="110"/>
      <c r="AD2" s="110"/>
      <c r="AE2" s="124" t="s">
        <v>23</v>
      </c>
      <c r="AF2" s="124" t="s">
        <v>24</v>
      </c>
      <c r="AG2" s="124" t="s">
        <v>25</v>
      </c>
      <c r="AH2" s="111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s="10" customFormat="1" ht="47.25" customHeight="1">
      <c r="A3" s="138"/>
      <c r="B3" s="123"/>
      <c r="C3" s="123"/>
      <c r="D3" s="139"/>
      <c r="E3" s="123"/>
      <c r="F3" s="15" t="s">
        <v>26</v>
      </c>
      <c r="G3" s="15" t="s">
        <v>27</v>
      </c>
      <c r="H3" s="15" t="s">
        <v>28</v>
      </c>
      <c r="I3" s="15" t="s">
        <v>29</v>
      </c>
      <c r="J3" s="15" t="s">
        <v>30</v>
      </c>
      <c r="K3" s="15" t="s">
        <v>31</v>
      </c>
      <c r="L3" s="15" t="s">
        <v>32</v>
      </c>
      <c r="M3" s="15" t="s">
        <v>22</v>
      </c>
      <c r="N3" s="16" t="s">
        <v>33</v>
      </c>
      <c r="O3" s="34" t="s">
        <v>34</v>
      </c>
      <c r="P3" s="123"/>
      <c r="Q3" s="123"/>
      <c r="R3" s="123"/>
      <c r="S3" s="112"/>
      <c r="T3" s="123"/>
      <c r="U3" s="123"/>
      <c r="V3" s="123"/>
      <c r="W3" s="123"/>
      <c r="X3" s="123"/>
      <c r="Y3" s="123"/>
      <c r="Z3" s="124"/>
      <c r="AA3" s="124"/>
      <c r="AB3" s="17" t="s">
        <v>71</v>
      </c>
      <c r="AC3" s="17" t="s">
        <v>72</v>
      </c>
      <c r="AD3" s="17" t="s">
        <v>73</v>
      </c>
      <c r="AE3" s="124"/>
      <c r="AF3" s="124"/>
      <c r="AG3" s="124"/>
      <c r="AH3" s="111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s="3" customFormat="1" ht="19.5" customHeight="1">
      <c r="A4" s="19" t="s">
        <v>35</v>
      </c>
      <c r="B4" s="25">
        <f>'旧市町村区分'!B4</f>
        <v>3112</v>
      </c>
      <c r="C4" s="25">
        <f>'旧市町村区分'!C4</f>
        <v>2934</v>
      </c>
      <c r="D4" s="44">
        <f aca="true" t="shared" si="0" ref="D4:D16">C4/B4*100</f>
        <v>94.280205655527</v>
      </c>
      <c r="E4" s="25">
        <f>'旧市町村区分'!E4</f>
        <v>2934</v>
      </c>
      <c r="F4" s="25">
        <f>'旧市町村区分'!F4</f>
        <v>2166</v>
      </c>
      <c r="G4" s="25">
        <f>'旧市町村区分'!G4</f>
        <v>697</v>
      </c>
      <c r="H4" s="25">
        <f>'旧市町村区分'!H4</f>
        <v>0</v>
      </c>
      <c r="I4" s="25">
        <f>'旧市町村区分'!I4</f>
        <v>60</v>
      </c>
      <c r="J4" s="25">
        <f>'旧市町村区分'!J4</f>
        <v>11</v>
      </c>
      <c r="K4" s="25">
        <f>'旧市町村区分'!K4</f>
        <v>0</v>
      </c>
      <c r="L4" s="25">
        <f>'旧市町村区分'!L4</f>
        <v>0</v>
      </c>
      <c r="M4" s="35">
        <f>SUM(I4:L4)</f>
        <v>71</v>
      </c>
      <c r="N4" s="37">
        <f aca="true" t="shared" si="1" ref="N4:N16">M4/C4*100</f>
        <v>2.419904567143831</v>
      </c>
      <c r="O4" s="25">
        <f>'旧市町村区分'!O4</f>
        <v>72</v>
      </c>
      <c r="P4" s="25">
        <f>'旧市町村区分'!P4</f>
        <v>202</v>
      </c>
      <c r="Q4" s="25">
        <f>'旧市町村区分'!Q4</f>
        <v>33</v>
      </c>
      <c r="R4" s="35">
        <f>SUM(P4:Q4)</f>
        <v>235</v>
      </c>
      <c r="S4" s="41">
        <f aca="true" t="shared" si="2" ref="S4:S16">R4/C4</f>
        <v>0.08009543285616905</v>
      </c>
      <c r="T4" s="25">
        <f>'旧市町村区分'!T4</f>
        <v>716</v>
      </c>
      <c r="U4" s="25">
        <f>'旧市町村区分'!U4</f>
        <v>111</v>
      </c>
      <c r="V4" s="25">
        <f>'旧市町村区分'!V4</f>
        <v>94</v>
      </c>
      <c r="W4" s="25">
        <f>'旧市町村区分'!W4</f>
        <v>28</v>
      </c>
      <c r="X4" s="25">
        <f>'旧市町村区分'!X4</f>
        <v>50</v>
      </c>
      <c r="Y4" s="25">
        <f>'旧市町村区分'!Y4</f>
        <v>2</v>
      </c>
      <c r="Z4" s="25">
        <f>'旧市町村区分'!Z4</f>
        <v>7</v>
      </c>
      <c r="AA4" s="35">
        <f aca="true" t="shared" si="3" ref="AA4:AA15">SUM(U4:Z4)</f>
        <v>292</v>
      </c>
      <c r="AB4" s="25">
        <f>'旧市町村区分'!AB4</f>
        <v>0</v>
      </c>
      <c r="AC4" s="25">
        <f>'旧市町村区分'!AC4</f>
        <v>0</v>
      </c>
      <c r="AD4" s="25">
        <f>'旧市町村区分'!AD4</f>
        <v>2934</v>
      </c>
      <c r="AE4" s="25">
        <f>'旧市町村区分'!AE4</f>
        <v>0</v>
      </c>
      <c r="AF4" s="25">
        <f>'旧市町村区分'!AF4</f>
        <v>0</v>
      </c>
      <c r="AG4" s="25">
        <f>'旧市町村区分'!AG4</f>
        <v>0</v>
      </c>
      <c r="AH4" s="26">
        <f>'旧市町村区分'!AH4</f>
        <v>0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4" customFormat="1" ht="19.5" customHeight="1">
      <c r="A5" s="18" t="s">
        <v>39</v>
      </c>
      <c r="B5" s="23">
        <f>'旧市町村区分'!B5</f>
        <v>1326</v>
      </c>
      <c r="C5" s="23">
        <f>'旧市町村区分'!C5</f>
        <v>1262</v>
      </c>
      <c r="D5" s="43">
        <f t="shared" si="0"/>
        <v>95.1734539969834</v>
      </c>
      <c r="E5" s="23">
        <f>'旧市町村区分'!E5</f>
        <v>1257</v>
      </c>
      <c r="F5" s="23">
        <f>'旧市町村区分'!F5</f>
        <v>1172</v>
      </c>
      <c r="G5" s="23">
        <f>'旧市町村区分'!G5</f>
        <v>72</v>
      </c>
      <c r="H5" s="23">
        <f>'旧市町村区分'!H5</f>
        <v>0</v>
      </c>
      <c r="I5" s="23">
        <f>'旧市町村区分'!I5</f>
        <v>16</v>
      </c>
      <c r="J5" s="23">
        <f>'旧市町村区分'!J5</f>
        <v>2</v>
      </c>
      <c r="K5" s="23">
        <f>'旧市町村区分'!K5</f>
        <v>0</v>
      </c>
      <c r="L5" s="23">
        <f>'旧市町村区分'!L5</f>
        <v>0</v>
      </c>
      <c r="M5" s="36">
        <f aca="true" t="shared" si="4" ref="M5:M15">SUM(I5:L5)</f>
        <v>18</v>
      </c>
      <c r="N5" s="38">
        <f t="shared" si="1"/>
        <v>1.4263074484944533</v>
      </c>
      <c r="O5" s="23">
        <f>'旧市町村区分'!O5</f>
        <v>18</v>
      </c>
      <c r="P5" s="23">
        <f>'旧市町村区分'!P5</f>
        <v>39</v>
      </c>
      <c r="Q5" s="23">
        <f>'旧市町村区分'!Q5</f>
        <v>5</v>
      </c>
      <c r="R5" s="36">
        <f>SUM(P5:Q5)</f>
        <v>44</v>
      </c>
      <c r="S5" s="42">
        <f t="shared" si="2"/>
        <v>0.03486529318541997</v>
      </c>
      <c r="T5" s="23">
        <f>'旧市町村区分'!T5</f>
        <v>66</v>
      </c>
      <c r="U5" s="23">
        <f>'旧市町村区分'!U5</f>
        <v>42</v>
      </c>
      <c r="V5" s="23">
        <f>'旧市町村区分'!V5</f>
        <v>13</v>
      </c>
      <c r="W5" s="23">
        <f>'旧市町村区分'!W5</f>
        <v>1</v>
      </c>
      <c r="X5" s="23">
        <f>'旧市町村区分'!X5</f>
        <v>17</v>
      </c>
      <c r="Y5" s="23">
        <f>'旧市町村区分'!Y5</f>
        <v>0</v>
      </c>
      <c r="Z5" s="23">
        <f>'旧市町村区分'!Z5</f>
        <v>547</v>
      </c>
      <c r="AA5" s="36">
        <f t="shared" si="3"/>
        <v>620</v>
      </c>
      <c r="AB5" s="23">
        <f>'旧市町村区分'!AB5</f>
        <v>46</v>
      </c>
      <c r="AC5" s="23">
        <f>'旧市町村区分'!AC5</f>
        <v>0</v>
      </c>
      <c r="AD5" s="23">
        <f>'旧市町村区分'!AD5</f>
        <v>1216</v>
      </c>
      <c r="AE5" s="23">
        <f>'旧市町村区分'!AE5</f>
        <v>131</v>
      </c>
      <c r="AF5" s="23">
        <f>'旧市町村区分'!AF5</f>
        <v>87</v>
      </c>
      <c r="AG5" s="23">
        <f>'旧市町村区分'!AG5</f>
        <v>343</v>
      </c>
      <c r="AH5" s="24">
        <f>'旧市町村区分'!AH5</f>
        <v>0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s="4" customFormat="1" ht="19.5" customHeight="1">
      <c r="A6" s="18" t="s">
        <v>40</v>
      </c>
      <c r="B6" s="23">
        <f>'旧市町村区分'!B6</f>
        <v>893</v>
      </c>
      <c r="C6" s="23">
        <f>'旧市町村区分'!C6</f>
        <v>863</v>
      </c>
      <c r="D6" s="43">
        <f t="shared" si="0"/>
        <v>96.64053751399776</v>
      </c>
      <c r="E6" s="23">
        <f>'旧市町村区分'!E6</f>
        <v>808</v>
      </c>
      <c r="F6" s="23">
        <f>'旧市町村区分'!F6</f>
        <v>788</v>
      </c>
      <c r="G6" s="23">
        <f>'旧市町村区分'!G6</f>
        <v>65</v>
      </c>
      <c r="H6" s="23">
        <f>'旧市町村区分'!H6</f>
        <v>0</v>
      </c>
      <c r="I6" s="23">
        <f>'旧市町村区分'!I6</f>
        <v>10</v>
      </c>
      <c r="J6" s="23">
        <f>'旧市町村区分'!J6</f>
        <v>0</v>
      </c>
      <c r="K6" s="23">
        <f>'旧市町村区分'!K6</f>
        <v>0</v>
      </c>
      <c r="L6" s="23">
        <f>'旧市町村区分'!L6</f>
        <v>0</v>
      </c>
      <c r="M6" s="36">
        <f t="shared" si="4"/>
        <v>10</v>
      </c>
      <c r="N6" s="38">
        <f t="shared" si="1"/>
        <v>1.1587485515643106</v>
      </c>
      <c r="O6" s="23">
        <f>'旧市町村区分'!O6</f>
        <v>10</v>
      </c>
      <c r="P6" s="23">
        <f>'旧市町村区分'!P6</f>
        <v>23</v>
      </c>
      <c r="Q6" s="23">
        <f>'旧市町村区分'!Q6</f>
        <v>0</v>
      </c>
      <c r="R6" s="36">
        <f aca="true" t="shared" si="5" ref="R6:R23">SUM(P6:Q6)</f>
        <v>23</v>
      </c>
      <c r="S6" s="42">
        <f t="shared" si="2"/>
        <v>0.026651216685979143</v>
      </c>
      <c r="T6" s="23">
        <f>'旧市町村区分'!T6</f>
        <v>15</v>
      </c>
      <c r="U6" s="23">
        <f>'旧市町村区分'!U6</f>
        <v>15</v>
      </c>
      <c r="V6" s="23">
        <f>'旧市町村区分'!V6</f>
        <v>1</v>
      </c>
      <c r="W6" s="23">
        <f>'旧市町村区分'!W6</f>
        <v>0</v>
      </c>
      <c r="X6" s="23">
        <f>'旧市町村区分'!X6</f>
        <v>6</v>
      </c>
      <c r="Y6" s="23">
        <f>'旧市町村区分'!Y6</f>
        <v>0</v>
      </c>
      <c r="Z6" s="23">
        <f>'旧市町村区分'!Z6</f>
        <v>7</v>
      </c>
      <c r="AA6" s="36">
        <f t="shared" si="3"/>
        <v>29</v>
      </c>
      <c r="AB6" s="23">
        <f>'旧市町村区分'!AB6</f>
        <v>1</v>
      </c>
      <c r="AC6" s="23">
        <f>'旧市町村区分'!AC6</f>
        <v>0</v>
      </c>
      <c r="AD6" s="23">
        <f>'旧市町村区分'!AD6</f>
        <v>862</v>
      </c>
      <c r="AE6" s="23">
        <f>'旧市町村区分'!AE6</f>
        <v>1</v>
      </c>
      <c r="AF6" s="23">
        <f>'旧市町村区分'!AF6</f>
        <v>4</v>
      </c>
      <c r="AG6" s="23">
        <f>'旧市町村区分'!AG6</f>
        <v>1</v>
      </c>
      <c r="AH6" s="24">
        <f>'旧市町村区分'!AH6</f>
        <v>41</v>
      </c>
      <c r="AI6" s="13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4" customFormat="1" ht="19.5" customHeight="1">
      <c r="A7" s="18" t="s">
        <v>41</v>
      </c>
      <c r="B7" s="23">
        <f>'旧市町村区分'!B7</f>
        <v>896</v>
      </c>
      <c r="C7" s="23">
        <f>'旧市町村区分'!C7</f>
        <v>839</v>
      </c>
      <c r="D7" s="43">
        <f t="shared" si="0"/>
        <v>93.63839285714286</v>
      </c>
      <c r="E7" s="23">
        <f>'旧市町村区分'!E7</f>
        <v>773</v>
      </c>
      <c r="F7" s="23">
        <f>'旧市町村区分'!F7</f>
        <v>803</v>
      </c>
      <c r="G7" s="23">
        <f>'旧市町村区分'!G7</f>
        <v>21</v>
      </c>
      <c r="H7" s="23">
        <f>'旧市町村区分'!H7</f>
        <v>0</v>
      </c>
      <c r="I7" s="23">
        <f>'旧市町村区分'!I7</f>
        <v>15</v>
      </c>
      <c r="J7" s="23">
        <f>'旧市町村区分'!J7</f>
        <v>0</v>
      </c>
      <c r="K7" s="23">
        <f>'旧市町村区分'!K7</f>
        <v>0</v>
      </c>
      <c r="L7" s="23">
        <f>'旧市町村区分'!L7</f>
        <v>0</v>
      </c>
      <c r="M7" s="36">
        <f t="shared" si="4"/>
        <v>15</v>
      </c>
      <c r="N7" s="38">
        <f t="shared" si="1"/>
        <v>1.7878426698450536</v>
      </c>
      <c r="O7" s="23">
        <f>'旧市町村区分'!O7</f>
        <v>12</v>
      </c>
      <c r="P7" s="23">
        <f>'旧市町村区分'!P7</f>
        <v>28</v>
      </c>
      <c r="Q7" s="23">
        <f>'旧市町村区分'!Q7</f>
        <v>5</v>
      </c>
      <c r="R7" s="36">
        <f t="shared" si="5"/>
        <v>33</v>
      </c>
      <c r="S7" s="42">
        <f t="shared" si="2"/>
        <v>0.03933253873659118</v>
      </c>
      <c r="T7" s="23">
        <f>'旧市町村区分'!T7</f>
        <v>46</v>
      </c>
      <c r="U7" s="23">
        <f>'旧市町村区分'!U7</f>
        <v>24</v>
      </c>
      <c r="V7" s="23">
        <f>'旧市町村区分'!V7</f>
        <v>0</v>
      </c>
      <c r="W7" s="23">
        <f>'旧市町村区分'!W7</f>
        <v>3</v>
      </c>
      <c r="X7" s="23">
        <f>'旧市町村区分'!X7</f>
        <v>1</v>
      </c>
      <c r="Y7" s="23">
        <f>'旧市町村区分'!Y7</f>
        <v>0</v>
      </c>
      <c r="Z7" s="23">
        <f>'旧市町村区分'!Z7</f>
        <v>31</v>
      </c>
      <c r="AA7" s="36">
        <f t="shared" si="3"/>
        <v>59</v>
      </c>
      <c r="AB7" s="23">
        <f>'旧市町村区分'!AB7</f>
        <v>0</v>
      </c>
      <c r="AC7" s="23">
        <f>'旧市町村区分'!AC7</f>
        <v>0</v>
      </c>
      <c r="AD7" s="23">
        <f>'旧市町村区分'!AD7</f>
        <v>839</v>
      </c>
      <c r="AE7" s="23">
        <f>'旧市町村区分'!AE7</f>
        <v>0</v>
      </c>
      <c r="AF7" s="23">
        <f>'旧市町村区分'!AF7</f>
        <v>0</v>
      </c>
      <c r="AG7" s="23">
        <f>'旧市町村区分'!AG7</f>
        <v>0</v>
      </c>
      <c r="AH7" s="24">
        <f>'旧市町村区分'!AH7</f>
        <v>0</v>
      </c>
      <c r="AI7" s="22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4" customFormat="1" ht="19.5" customHeight="1">
      <c r="A8" s="18" t="s">
        <v>42</v>
      </c>
      <c r="B8" s="23">
        <f>'旧市町村区分'!B8</f>
        <v>566</v>
      </c>
      <c r="C8" s="23">
        <f>'旧市町村区分'!C8</f>
        <v>554</v>
      </c>
      <c r="D8" s="43">
        <f t="shared" si="0"/>
        <v>97.87985865724382</v>
      </c>
      <c r="E8" s="23">
        <f>'旧市町村区分'!E8</f>
        <v>0</v>
      </c>
      <c r="F8" s="23">
        <f>'旧市町村区分'!F8</f>
        <v>507</v>
      </c>
      <c r="G8" s="23">
        <f>'旧市町村区分'!G8</f>
        <v>37</v>
      </c>
      <c r="H8" s="23">
        <f>'旧市町村区分'!H8</f>
        <v>0</v>
      </c>
      <c r="I8" s="23">
        <f>'旧市町村区分'!I8</f>
        <v>9</v>
      </c>
      <c r="J8" s="23">
        <f>'旧市町村区分'!J8</f>
        <v>1</v>
      </c>
      <c r="K8" s="23">
        <f>'旧市町村区分'!K8</f>
        <v>0</v>
      </c>
      <c r="L8" s="23">
        <f>'旧市町村区分'!L8</f>
        <v>0</v>
      </c>
      <c r="M8" s="36">
        <f t="shared" si="4"/>
        <v>10</v>
      </c>
      <c r="N8" s="38">
        <f t="shared" si="1"/>
        <v>1.8050541516245486</v>
      </c>
      <c r="O8" s="23">
        <f>'旧市町村区分'!O8</f>
        <v>9</v>
      </c>
      <c r="P8" s="23">
        <f>'旧市町村区分'!P8</f>
        <v>24</v>
      </c>
      <c r="Q8" s="23">
        <f>'旧市町村区分'!Q8</f>
        <v>4</v>
      </c>
      <c r="R8" s="36">
        <f t="shared" si="5"/>
        <v>28</v>
      </c>
      <c r="S8" s="42">
        <f t="shared" si="2"/>
        <v>0.05054151624548736</v>
      </c>
      <c r="T8" s="23">
        <f>'旧市町村区分'!T8</f>
        <v>37</v>
      </c>
      <c r="U8" s="23">
        <f>'旧市町村区分'!U8</f>
        <v>18</v>
      </c>
      <c r="V8" s="23">
        <f>'旧市町村区分'!V8</f>
        <v>10</v>
      </c>
      <c r="W8" s="23">
        <f>'旧市町村区分'!W8</f>
        <v>4</v>
      </c>
      <c r="X8" s="23">
        <f>'旧市町村区分'!X8</f>
        <v>0</v>
      </c>
      <c r="Y8" s="23">
        <f>'旧市町村区分'!Y8</f>
        <v>0</v>
      </c>
      <c r="Z8" s="23">
        <f>'旧市町村区分'!Z8</f>
        <v>9</v>
      </c>
      <c r="AA8" s="36">
        <f t="shared" si="3"/>
        <v>41</v>
      </c>
      <c r="AB8" s="23">
        <f>'旧市町村区分'!AB8</f>
        <v>0</v>
      </c>
      <c r="AC8" s="23">
        <f>'旧市町村区分'!AC8</f>
        <v>0</v>
      </c>
      <c r="AD8" s="23">
        <f>'旧市町村区分'!AD8</f>
        <v>554</v>
      </c>
      <c r="AE8" s="23">
        <f>'旧市町村区分'!AE8</f>
        <v>33</v>
      </c>
      <c r="AF8" s="23">
        <f>'旧市町村区分'!AF8</f>
        <v>19</v>
      </c>
      <c r="AG8" s="23">
        <f>'旧市町村区分'!AG8</f>
        <v>55</v>
      </c>
      <c r="AH8" s="24">
        <f>'旧市町村区分'!AH8</f>
        <v>0</v>
      </c>
      <c r="AI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s="4" customFormat="1" ht="19.5" customHeight="1">
      <c r="A9" s="20" t="s">
        <v>43</v>
      </c>
      <c r="B9" s="23">
        <f>'旧市町村区分'!B9</f>
        <v>518</v>
      </c>
      <c r="C9" s="23">
        <f>'旧市町村区分'!C9</f>
        <v>496</v>
      </c>
      <c r="D9" s="43">
        <f t="shared" si="0"/>
        <v>95.75289575289575</v>
      </c>
      <c r="E9" s="23">
        <f>'旧市町村区分'!E9</f>
        <v>0</v>
      </c>
      <c r="F9" s="23">
        <f>'旧市町村区分'!F9</f>
        <v>490</v>
      </c>
      <c r="G9" s="23">
        <f>'旧市町村区分'!G9</f>
        <v>0</v>
      </c>
      <c r="H9" s="23">
        <f>'旧市町村区分'!H9</f>
        <v>4</v>
      </c>
      <c r="I9" s="23">
        <f>'旧市町村区分'!I9</f>
        <v>2</v>
      </c>
      <c r="J9" s="23">
        <f>'旧市町村区分'!J9</f>
        <v>0</v>
      </c>
      <c r="K9" s="23">
        <f>'旧市町村区分'!K9</f>
        <v>0</v>
      </c>
      <c r="L9" s="23">
        <f>'旧市町村区分'!L9</f>
        <v>0</v>
      </c>
      <c r="M9" s="36">
        <f t="shared" si="4"/>
        <v>2</v>
      </c>
      <c r="N9" s="38">
        <f t="shared" si="1"/>
        <v>0.4032258064516129</v>
      </c>
      <c r="O9" s="23">
        <f>'旧市町村区分'!O9</f>
        <v>2</v>
      </c>
      <c r="P9" s="23">
        <f>'旧市町村区分'!P9</f>
        <v>5</v>
      </c>
      <c r="Q9" s="23">
        <f>'旧市町村区分'!Q9</f>
        <v>0</v>
      </c>
      <c r="R9" s="36">
        <f t="shared" si="5"/>
        <v>5</v>
      </c>
      <c r="S9" s="42">
        <f t="shared" si="2"/>
        <v>0.010080645161290322</v>
      </c>
      <c r="T9" s="23">
        <f>'旧市町村区分'!T9</f>
        <v>1</v>
      </c>
      <c r="U9" s="23">
        <f>'旧市町村区分'!U9</f>
        <v>1</v>
      </c>
      <c r="V9" s="23">
        <f>'旧市町村区分'!V9</f>
        <v>0</v>
      </c>
      <c r="W9" s="23">
        <f>'旧市町村区分'!W9</f>
        <v>0</v>
      </c>
      <c r="X9" s="23">
        <f>'旧市町村区分'!X9</f>
        <v>4</v>
      </c>
      <c r="Y9" s="23">
        <f>'旧市町村区分'!Y9</f>
        <v>0</v>
      </c>
      <c r="Z9" s="23">
        <f>'旧市町村区分'!Z9</f>
        <v>1</v>
      </c>
      <c r="AA9" s="36">
        <f t="shared" si="3"/>
        <v>6</v>
      </c>
      <c r="AB9" s="23">
        <f>'旧市町村区分'!AB9</f>
        <v>0</v>
      </c>
      <c r="AC9" s="23">
        <f>'旧市町村区分'!AC9</f>
        <v>0</v>
      </c>
      <c r="AD9" s="23">
        <f>'旧市町村区分'!AD9</f>
        <v>496</v>
      </c>
      <c r="AE9" s="23">
        <f>'旧市町村区分'!AE9</f>
        <v>0</v>
      </c>
      <c r="AF9" s="23">
        <f>'旧市町村区分'!AF9</f>
        <v>0</v>
      </c>
      <c r="AG9" s="23">
        <f>'旧市町村区分'!AG9</f>
        <v>0</v>
      </c>
      <c r="AH9" s="24">
        <f>'旧市町村区分'!AH9</f>
        <v>0</v>
      </c>
      <c r="AI9" s="13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4" customFormat="1" ht="19.5" customHeight="1">
      <c r="A10" s="20" t="s">
        <v>44</v>
      </c>
      <c r="B10" s="23">
        <f>'旧市町村区分'!B10</f>
        <v>822</v>
      </c>
      <c r="C10" s="23">
        <f>'旧市町村区分'!C10</f>
        <v>785</v>
      </c>
      <c r="D10" s="43">
        <f t="shared" si="0"/>
        <v>95.49878345498783</v>
      </c>
      <c r="E10" s="23">
        <f>'旧市町村区分'!E10</f>
        <v>0</v>
      </c>
      <c r="F10" s="23">
        <f>'旧市町村区分'!F10</f>
        <v>771</v>
      </c>
      <c r="G10" s="23">
        <f>'旧市町村区分'!G10</f>
        <v>5</v>
      </c>
      <c r="H10" s="23">
        <f>'旧市町村区分'!H10</f>
        <v>0</v>
      </c>
      <c r="I10" s="23">
        <f>'旧市町村区分'!I10</f>
        <v>7</v>
      </c>
      <c r="J10" s="23">
        <f>'旧市町村区分'!J10</f>
        <v>2</v>
      </c>
      <c r="K10" s="23">
        <f>'旧市町村区分'!K10</f>
        <v>0</v>
      </c>
      <c r="L10" s="23">
        <f>'旧市町村区分'!L10</f>
        <v>0</v>
      </c>
      <c r="M10" s="36">
        <f t="shared" si="4"/>
        <v>9</v>
      </c>
      <c r="N10" s="38">
        <f t="shared" si="1"/>
        <v>1.1464968152866242</v>
      </c>
      <c r="O10" s="23">
        <f>'旧市町村区分'!O10</f>
        <v>9</v>
      </c>
      <c r="P10" s="23">
        <f>'旧市町村区分'!P10</f>
        <v>15</v>
      </c>
      <c r="Q10" s="23">
        <f>'旧市町村区分'!Q10</f>
        <v>6</v>
      </c>
      <c r="R10" s="36">
        <f t="shared" si="5"/>
        <v>21</v>
      </c>
      <c r="S10" s="42">
        <f t="shared" si="2"/>
        <v>0.0267515923566879</v>
      </c>
      <c r="T10" s="23">
        <f>'旧市町村区分'!T10</f>
        <v>24</v>
      </c>
      <c r="U10" s="23">
        <f>'旧市町村区分'!U10</f>
        <v>19</v>
      </c>
      <c r="V10" s="23">
        <f>'旧市町村区分'!V10</f>
        <v>1</v>
      </c>
      <c r="W10" s="23">
        <f>'旧市町村区分'!W10</f>
        <v>8</v>
      </c>
      <c r="X10" s="23">
        <f>'旧市町村区分'!X10</f>
        <v>0</v>
      </c>
      <c r="Y10" s="23">
        <f>'旧市町村区分'!Y10</f>
        <v>2</v>
      </c>
      <c r="Z10" s="23">
        <f>'旧市町村区分'!Z10</f>
        <v>4</v>
      </c>
      <c r="AA10" s="36">
        <f t="shared" si="3"/>
        <v>34</v>
      </c>
      <c r="AB10" s="23">
        <f>'旧市町村区分'!AB10</f>
        <v>9</v>
      </c>
      <c r="AC10" s="23">
        <f>'旧市町村区分'!AC10</f>
        <v>0</v>
      </c>
      <c r="AD10" s="23">
        <f>'旧市町村区分'!AD10</f>
        <v>776</v>
      </c>
      <c r="AE10" s="23">
        <f>'旧市町村区分'!AE10</f>
        <v>6</v>
      </c>
      <c r="AF10" s="23">
        <f>'旧市町村区分'!AF10</f>
        <v>0</v>
      </c>
      <c r="AG10" s="23">
        <f>'旧市町村区分'!AG10</f>
        <v>0</v>
      </c>
      <c r="AH10" s="24">
        <f>'旧市町村区分'!AH10</f>
        <v>13</v>
      </c>
      <c r="AI10" s="13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4" customFormat="1" ht="19.5" customHeight="1">
      <c r="A11" s="18" t="s">
        <v>74</v>
      </c>
      <c r="B11" s="23">
        <f>'旧市町村区分'!B16</f>
        <v>765</v>
      </c>
      <c r="C11" s="23">
        <f>'旧市町村区分'!C16</f>
        <v>728</v>
      </c>
      <c r="D11" s="43">
        <f t="shared" si="0"/>
        <v>95.16339869281045</v>
      </c>
      <c r="E11" s="23">
        <f>'旧市町村区分'!E16</f>
        <v>716</v>
      </c>
      <c r="F11" s="23">
        <f>'旧市町村区分'!F16</f>
        <v>679</v>
      </c>
      <c r="G11" s="23">
        <f>'旧市町村区分'!G16</f>
        <v>12</v>
      </c>
      <c r="H11" s="23">
        <f>'旧市町村区分'!H16</f>
        <v>26</v>
      </c>
      <c r="I11" s="23">
        <f>'旧市町村区分'!I16</f>
        <v>9</v>
      </c>
      <c r="J11" s="23">
        <f>'旧市町村区分'!J16</f>
        <v>2</v>
      </c>
      <c r="K11" s="23">
        <f>'旧市町村区分'!K16</f>
        <v>0</v>
      </c>
      <c r="L11" s="23">
        <f>'旧市町村区分'!L16</f>
        <v>0</v>
      </c>
      <c r="M11" s="36">
        <f t="shared" si="4"/>
        <v>11</v>
      </c>
      <c r="N11" s="38">
        <f t="shared" si="1"/>
        <v>1.510989010989011</v>
      </c>
      <c r="O11" s="23">
        <f>'旧市町村区分'!O16</f>
        <v>11</v>
      </c>
      <c r="P11" s="23">
        <f>'旧市町村区分'!P16</f>
        <v>19</v>
      </c>
      <c r="Q11" s="23">
        <f>'旧市町村区分'!Q16</f>
        <v>0</v>
      </c>
      <c r="R11" s="36">
        <f t="shared" si="5"/>
        <v>19</v>
      </c>
      <c r="S11" s="42">
        <f t="shared" si="2"/>
        <v>0.0260989010989011</v>
      </c>
      <c r="T11" s="23">
        <f>'旧市町村区分'!T16</f>
        <v>30</v>
      </c>
      <c r="U11" s="23">
        <f>'旧市町村区分'!U16</f>
        <v>11</v>
      </c>
      <c r="V11" s="23">
        <f>'旧市町村区分'!V16</f>
        <v>1</v>
      </c>
      <c r="W11" s="23">
        <f>'旧市町村区分'!W16</f>
        <v>1</v>
      </c>
      <c r="X11" s="23">
        <f>'旧市町村区分'!X16</f>
        <v>7</v>
      </c>
      <c r="Y11" s="23">
        <f>'旧市町村区分'!Y16</f>
        <v>3</v>
      </c>
      <c r="Z11" s="23">
        <f>'旧市町村区分'!Z16</f>
        <v>8</v>
      </c>
      <c r="AA11" s="36">
        <f t="shared" si="3"/>
        <v>31</v>
      </c>
      <c r="AB11" s="23">
        <f>'旧市町村区分'!AB16</f>
        <v>9</v>
      </c>
      <c r="AC11" s="23">
        <f>'旧市町村区分'!AC16</f>
        <v>0</v>
      </c>
      <c r="AD11" s="23">
        <f>'旧市町村区分'!AD16</f>
        <v>719</v>
      </c>
      <c r="AE11" s="23">
        <f>'旧市町村区分'!AE16</f>
        <v>150</v>
      </c>
      <c r="AF11" s="23">
        <f>'旧市町村区分'!AF16</f>
        <v>6</v>
      </c>
      <c r="AG11" s="23">
        <f>'旧市町村区分'!AG16</f>
        <v>0</v>
      </c>
      <c r="AH11" s="24">
        <f>'旧市町村区分'!AH16</f>
        <v>9</v>
      </c>
      <c r="AI11" s="13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4" customFormat="1" ht="19.5" customHeight="1">
      <c r="A12" s="18" t="s">
        <v>38</v>
      </c>
      <c r="B12" s="23">
        <f>'旧市町村区分'!B19</f>
        <v>1086</v>
      </c>
      <c r="C12" s="23">
        <f>'旧市町村区分'!C19</f>
        <v>1061</v>
      </c>
      <c r="D12" s="43">
        <f t="shared" si="0"/>
        <v>97.69797421731124</v>
      </c>
      <c r="E12" s="23">
        <f>'旧市町村区分'!E19</f>
        <v>1061</v>
      </c>
      <c r="F12" s="23">
        <f>'旧市町村区分'!F19</f>
        <v>954</v>
      </c>
      <c r="G12" s="23">
        <f>'旧市町村区分'!G19</f>
        <v>76</v>
      </c>
      <c r="H12" s="23">
        <f>'旧市町村区分'!H19</f>
        <v>19</v>
      </c>
      <c r="I12" s="23">
        <f>'旧市町村区分'!I19</f>
        <v>10</v>
      </c>
      <c r="J12" s="23">
        <f>'旧市町村区分'!J19</f>
        <v>1</v>
      </c>
      <c r="K12" s="23">
        <f>'旧市町村区分'!K19</f>
        <v>0</v>
      </c>
      <c r="L12" s="23">
        <f>'旧市町村区分'!L19</f>
        <v>1</v>
      </c>
      <c r="M12" s="36">
        <f t="shared" si="4"/>
        <v>12</v>
      </c>
      <c r="N12" s="38">
        <f t="shared" si="1"/>
        <v>1.1310084825636193</v>
      </c>
      <c r="O12" s="23">
        <f>'旧市町村区分'!O19</f>
        <v>12</v>
      </c>
      <c r="P12" s="23">
        <f>'旧市町村区分'!P19</f>
        <v>30</v>
      </c>
      <c r="Q12" s="23">
        <f>'旧市町村区分'!Q19</f>
        <v>4</v>
      </c>
      <c r="R12" s="36">
        <f t="shared" si="5"/>
        <v>34</v>
      </c>
      <c r="S12" s="42">
        <f t="shared" si="2"/>
        <v>0.03204524033930255</v>
      </c>
      <c r="T12" s="23">
        <f>'旧市町村区分'!T19</f>
        <v>50</v>
      </c>
      <c r="U12" s="23">
        <f>'旧市町村区分'!U19</f>
        <v>45</v>
      </c>
      <c r="V12" s="23">
        <f>'旧市町村区分'!V19</f>
        <v>25</v>
      </c>
      <c r="W12" s="23">
        <f>'旧市町村区分'!W19</f>
        <v>12</v>
      </c>
      <c r="X12" s="23">
        <f>'旧市町村区分'!X19</f>
        <v>33</v>
      </c>
      <c r="Y12" s="23">
        <f>'旧市町村区分'!Y19</f>
        <v>8</v>
      </c>
      <c r="Z12" s="23">
        <f>'旧市町村区分'!Z19</f>
        <v>5</v>
      </c>
      <c r="AA12" s="36">
        <f t="shared" si="3"/>
        <v>128</v>
      </c>
      <c r="AB12" s="23">
        <f>'旧市町村区分'!AB19</f>
        <v>15</v>
      </c>
      <c r="AC12" s="23">
        <f>'旧市町村区分'!AC19</f>
        <v>23</v>
      </c>
      <c r="AD12" s="23">
        <f>'旧市町村区分'!AD19</f>
        <v>1023</v>
      </c>
      <c r="AE12" s="23">
        <f>'旧市町村区分'!AE19</f>
        <v>51</v>
      </c>
      <c r="AF12" s="23">
        <f>'旧市町村区分'!AF19</f>
        <v>30</v>
      </c>
      <c r="AG12" s="23">
        <f>'旧市町村区分'!AG19</f>
        <v>5</v>
      </c>
      <c r="AH12" s="24">
        <f>'旧市町村区分'!AH19</f>
        <v>33</v>
      </c>
      <c r="AI12" s="22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4" customFormat="1" ht="19.5" customHeight="1">
      <c r="A13" s="18" t="s">
        <v>58</v>
      </c>
      <c r="B13" s="23">
        <f>'旧市町村区分'!B27</f>
        <v>228</v>
      </c>
      <c r="C13" s="23">
        <f>'旧市町村区分'!C27</f>
        <v>214</v>
      </c>
      <c r="D13" s="43">
        <f t="shared" si="0"/>
        <v>93.85964912280701</v>
      </c>
      <c r="E13" s="23">
        <f>'旧市町村区分'!E27</f>
        <v>214</v>
      </c>
      <c r="F13" s="23">
        <f>'旧市町村区分'!F27</f>
        <v>208</v>
      </c>
      <c r="G13" s="23">
        <f>'旧市町村区分'!G27</f>
        <v>1</v>
      </c>
      <c r="H13" s="23">
        <f>'旧市町村区分'!H27</f>
        <v>0</v>
      </c>
      <c r="I13" s="23">
        <f>'旧市町村区分'!I27</f>
        <v>3</v>
      </c>
      <c r="J13" s="23">
        <f>'旧市町村区分'!J27</f>
        <v>2</v>
      </c>
      <c r="K13" s="23">
        <f>'旧市町村区分'!K27</f>
        <v>0</v>
      </c>
      <c r="L13" s="23">
        <f>'旧市町村区分'!L27</f>
        <v>0</v>
      </c>
      <c r="M13" s="36">
        <f t="shared" si="4"/>
        <v>5</v>
      </c>
      <c r="N13" s="38">
        <f t="shared" si="1"/>
        <v>2.336448598130841</v>
      </c>
      <c r="O13" s="23">
        <f>'旧市町村区分'!O27</f>
        <v>3</v>
      </c>
      <c r="P13" s="23">
        <f>'旧市町村区分'!P27</f>
        <v>14</v>
      </c>
      <c r="Q13" s="23">
        <f>'旧市町村区分'!Q27</f>
        <v>8</v>
      </c>
      <c r="R13" s="36">
        <f t="shared" si="5"/>
        <v>22</v>
      </c>
      <c r="S13" s="42">
        <f t="shared" si="2"/>
        <v>0.102803738317757</v>
      </c>
      <c r="T13" s="23">
        <f>'旧市町村区分'!T27</f>
        <v>12</v>
      </c>
      <c r="U13" s="23">
        <f>'旧市町村区分'!U27</f>
        <v>7</v>
      </c>
      <c r="V13" s="23">
        <f>'旧市町村区分'!V27</f>
        <v>0</v>
      </c>
      <c r="W13" s="23">
        <f>'旧市町村区分'!W27</f>
        <v>0</v>
      </c>
      <c r="X13" s="23">
        <f>'旧市町村区分'!X27</f>
        <v>5</v>
      </c>
      <c r="Y13" s="23">
        <f>'旧市町村区分'!Y27</f>
        <v>1</v>
      </c>
      <c r="Z13" s="23">
        <f>'旧市町村区分'!Z27</f>
        <v>3</v>
      </c>
      <c r="AA13" s="36">
        <f t="shared" si="3"/>
        <v>16</v>
      </c>
      <c r="AB13" s="23">
        <f>'旧市町村区分'!AB27</f>
        <v>2</v>
      </c>
      <c r="AC13" s="23">
        <f>'旧市町村区分'!AC27</f>
        <v>0</v>
      </c>
      <c r="AD13" s="23">
        <f>'旧市町村区分'!AD27</f>
        <v>212</v>
      </c>
      <c r="AE13" s="23">
        <f>'旧市町村区分'!AE27</f>
        <v>4</v>
      </c>
      <c r="AF13" s="23">
        <f>'旧市町村区分'!AF27</f>
        <v>0</v>
      </c>
      <c r="AG13" s="23">
        <f>'旧市町村区分'!AG27</f>
        <v>3</v>
      </c>
      <c r="AH13" s="24">
        <f>'旧市町村区分'!AH27</f>
        <v>23</v>
      </c>
      <c r="AI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4" customFormat="1" ht="19.5" customHeight="1">
      <c r="A14" s="18" t="s">
        <v>59</v>
      </c>
      <c r="B14" s="23">
        <f>'旧市町村区分'!B28</f>
        <v>119</v>
      </c>
      <c r="C14" s="23">
        <f>'旧市町村区分'!C28</f>
        <v>115</v>
      </c>
      <c r="D14" s="43">
        <f t="shared" si="0"/>
        <v>96.63865546218487</v>
      </c>
      <c r="E14" s="23">
        <f>'旧市町村区分'!E28</f>
        <v>115</v>
      </c>
      <c r="F14" s="23">
        <f>'旧市町村区分'!F28</f>
        <v>110</v>
      </c>
      <c r="G14" s="23">
        <f>'旧市町村区分'!G28</f>
        <v>2</v>
      </c>
      <c r="H14" s="23">
        <f>'旧市町村区分'!H28</f>
        <v>0</v>
      </c>
      <c r="I14" s="23">
        <f>'旧市町村区分'!I28</f>
        <v>2</v>
      </c>
      <c r="J14" s="23">
        <f>'旧市町村区分'!J28</f>
        <v>1</v>
      </c>
      <c r="K14" s="23">
        <f>'旧市町村区分'!K28</f>
        <v>0</v>
      </c>
      <c r="L14" s="23">
        <f>'旧市町村区分'!L28</f>
        <v>0</v>
      </c>
      <c r="M14" s="36">
        <f t="shared" si="4"/>
        <v>3</v>
      </c>
      <c r="N14" s="38">
        <f t="shared" si="1"/>
        <v>2.608695652173913</v>
      </c>
      <c r="O14" s="23">
        <f>'旧市町村区分'!O28</f>
        <v>3</v>
      </c>
      <c r="P14" s="23">
        <f>'旧市町村区分'!P28</f>
        <v>12</v>
      </c>
      <c r="Q14" s="23">
        <f>'旧市町村区分'!Q28</f>
        <v>0</v>
      </c>
      <c r="R14" s="36">
        <f t="shared" si="5"/>
        <v>12</v>
      </c>
      <c r="S14" s="42">
        <f t="shared" si="2"/>
        <v>0.10434782608695652</v>
      </c>
      <c r="T14" s="23">
        <f>'旧市町村区分'!T28</f>
        <v>11</v>
      </c>
      <c r="U14" s="23">
        <f>'旧市町村区分'!U28</f>
        <v>12</v>
      </c>
      <c r="V14" s="23">
        <f>'旧市町村区分'!V28</f>
        <v>1</v>
      </c>
      <c r="W14" s="23">
        <f>'旧市町村区分'!W28</f>
        <v>1</v>
      </c>
      <c r="X14" s="23">
        <f>'旧市町村区分'!X28</f>
        <v>0</v>
      </c>
      <c r="Y14" s="23">
        <f>'旧市町村区分'!Y28</f>
        <v>0</v>
      </c>
      <c r="Z14" s="23">
        <f>'旧市町村区分'!Z28</f>
        <v>0</v>
      </c>
      <c r="AA14" s="36">
        <f t="shared" si="3"/>
        <v>14</v>
      </c>
      <c r="AB14" s="23">
        <f>'旧市町村区分'!AB28</f>
        <v>0</v>
      </c>
      <c r="AC14" s="23">
        <f>'旧市町村区分'!AC28</f>
        <v>0</v>
      </c>
      <c r="AD14" s="23">
        <f>'旧市町村区分'!AD28</f>
        <v>115</v>
      </c>
      <c r="AE14" s="23">
        <f>'旧市町村区分'!AE28</f>
        <v>0</v>
      </c>
      <c r="AF14" s="23">
        <f>'旧市町村区分'!AF28</f>
        <v>0</v>
      </c>
      <c r="AG14" s="23">
        <f>'旧市町村区分'!AG28</f>
        <v>0</v>
      </c>
      <c r="AH14" s="24">
        <f>'旧市町村区分'!AH28</f>
        <v>57</v>
      </c>
      <c r="AI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4" customFormat="1" ht="19.5" customHeight="1">
      <c r="A15" s="18" t="s">
        <v>36</v>
      </c>
      <c r="B15" s="23">
        <f>'旧市町村区分'!B29</f>
        <v>1039</v>
      </c>
      <c r="C15" s="23">
        <f>'旧市町村区分'!C29</f>
        <v>1004</v>
      </c>
      <c r="D15" s="43">
        <f t="shared" si="0"/>
        <v>96.63137632338787</v>
      </c>
      <c r="E15" s="23">
        <f>'旧市町村区分'!E29</f>
        <v>1000</v>
      </c>
      <c r="F15" s="23">
        <f>'旧市町村区分'!F29</f>
        <v>967</v>
      </c>
      <c r="G15" s="23">
        <f>'旧市町村区分'!G29</f>
        <v>24</v>
      </c>
      <c r="H15" s="23">
        <f>'旧市町村区分'!H29</f>
        <v>0</v>
      </c>
      <c r="I15" s="23">
        <f>'旧市町村区分'!I29</f>
        <v>12</v>
      </c>
      <c r="J15" s="23">
        <f>'旧市町村区分'!J29</f>
        <v>1</v>
      </c>
      <c r="K15" s="23">
        <f>'旧市町村区分'!K29</f>
        <v>0</v>
      </c>
      <c r="L15" s="23">
        <f>'旧市町村区分'!L29</f>
        <v>0</v>
      </c>
      <c r="M15" s="36">
        <f t="shared" si="4"/>
        <v>13</v>
      </c>
      <c r="N15" s="38">
        <f t="shared" si="1"/>
        <v>1.294820717131474</v>
      </c>
      <c r="O15" s="23">
        <f>'旧市町村区分'!O29</f>
        <v>13</v>
      </c>
      <c r="P15" s="23">
        <f>'旧市町村区分'!P29</f>
        <v>37</v>
      </c>
      <c r="Q15" s="23">
        <f>'旧市町村区分'!Q29</f>
        <v>2</v>
      </c>
      <c r="R15" s="36">
        <f t="shared" si="5"/>
        <v>39</v>
      </c>
      <c r="S15" s="42">
        <f t="shared" si="2"/>
        <v>0.03884462151394422</v>
      </c>
      <c r="T15" s="23">
        <f>'旧市町村区分'!T29</f>
        <v>51</v>
      </c>
      <c r="U15" s="23">
        <f>'旧市町村区分'!U29</f>
        <v>19</v>
      </c>
      <c r="V15" s="23">
        <f>'旧市町村区分'!V29</f>
        <v>0</v>
      </c>
      <c r="W15" s="23">
        <f>'旧市町村区分'!W29</f>
        <v>3</v>
      </c>
      <c r="X15" s="23">
        <f>'旧市町村区分'!X29</f>
        <v>6</v>
      </c>
      <c r="Y15" s="23">
        <f>'旧市町村区分'!Y29</f>
        <v>0</v>
      </c>
      <c r="Z15" s="23">
        <f>'旧市町村区分'!Z29</f>
        <v>9</v>
      </c>
      <c r="AA15" s="36">
        <f t="shared" si="3"/>
        <v>37</v>
      </c>
      <c r="AB15" s="23">
        <f>'旧市町村区分'!AB29</f>
        <v>2</v>
      </c>
      <c r="AC15" s="23">
        <f>'旧市町村区分'!AC29</f>
        <v>1</v>
      </c>
      <c r="AD15" s="23">
        <f>'旧市町村区分'!AD29</f>
        <v>1001</v>
      </c>
      <c r="AE15" s="23">
        <f>'旧市町村区分'!AE29</f>
        <v>270</v>
      </c>
      <c r="AF15" s="23">
        <f>'旧市町村区分'!AF29</f>
        <v>5</v>
      </c>
      <c r="AG15" s="23">
        <f>'旧市町村区分'!AG29</f>
        <v>350</v>
      </c>
      <c r="AH15" s="24">
        <f>'旧市町村区分'!AH29</f>
        <v>0</v>
      </c>
      <c r="AI15" s="22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5" customFormat="1" ht="19.5" customHeight="1">
      <c r="A16" s="18" t="s">
        <v>60</v>
      </c>
      <c r="B16" s="23">
        <f>'旧市町村区分'!B30</f>
        <v>236</v>
      </c>
      <c r="C16" s="23">
        <f>'旧市町村区分'!C30</f>
        <v>224</v>
      </c>
      <c r="D16" s="43">
        <f t="shared" si="0"/>
        <v>94.91525423728814</v>
      </c>
      <c r="E16" s="23">
        <f>'旧市町村区分'!E30</f>
        <v>222</v>
      </c>
      <c r="F16" s="23">
        <f>'旧市町村区分'!F30</f>
        <v>140</v>
      </c>
      <c r="G16" s="23">
        <f>'旧市町村区分'!G30</f>
        <v>83</v>
      </c>
      <c r="H16" s="23">
        <f>'旧市町村区分'!H30</f>
        <v>0</v>
      </c>
      <c r="I16" s="23">
        <f>'旧市町村区分'!I30</f>
        <v>0</v>
      </c>
      <c r="J16" s="23">
        <f>'旧市町村区分'!J30</f>
        <v>1</v>
      </c>
      <c r="K16" s="23">
        <f>'旧市町村区分'!K30</f>
        <v>0</v>
      </c>
      <c r="L16" s="23">
        <f>'旧市町村区分'!L30</f>
        <v>0</v>
      </c>
      <c r="M16" s="36">
        <f>SUM(I16:L16)</f>
        <v>1</v>
      </c>
      <c r="N16" s="38">
        <f t="shared" si="1"/>
        <v>0.4464285714285714</v>
      </c>
      <c r="O16" s="23">
        <f>'旧市町村区分'!O30</f>
        <v>1</v>
      </c>
      <c r="P16" s="23">
        <f>'旧市町村区分'!P30</f>
        <v>6</v>
      </c>
      <c r="Q16" s="23">
        <f>'旧市町村区分'!Q30</f>
        <v>0</v>
      </c>
      <c r="R16" s="36">
        <f t="shared" si="5"/>
        <v>6</v>
      </c>
      <c r="S16" s="42">
        <f t="shared" si="2"/>
        <v>0.026785714285714284</v>
      </c>
      <c r="T16" s="23">
        <f>'旧市町村区分'!T30</f>
        <v>9</v>
      </c>
      <c r="U16" s="23">
        <f>'旧市町村区分'!U30</f>
        <v>9</v>
      </c>
      <c r="V16" s="23">
        <f>'旧市町村区分'!V30</f>
        <v>2</v>
      </c>
      <c r="W16" s="23">
        <f>'旧市町村区分'!W30</f>
        <v>0</v>
      </c>
      <c r="X16" s="23">
        <f>'旧市町村区分'!X30</f>
        <v>6</v>
      </c>
      <c r="Y16" s="23">
        <f>'旧市町村区分'!Y30</f>
        <v>0</v>
      </c>
      <c r="Z16" s="23">
        <f>'旧市町村区分'!Z30</f>
        <v>1</v>
      </c>
      <c r="AA16" s="36">
        <f>SUM(U16:Z16)</f>
        <v>18</v>
      </c>
      <c r="AB16" s="23">
        <f>'旧市町村区分'!AB30</f>
        <v>2</v>
      </c>
      <c r="AC16" s="23">
        <f>'旧市町村区分'!AC30</f>
        <v>0</v>
      </c>
      <c r="AD16" s="23">
        <f>'旧市町村区分'!AD30</f>
        <v>222</v>
      </c>
      <c r="AE16" s="23">
        <f>'旧市町村区分'!AE30</f>
        <v>12</v>
      </c>
      <c r="AF16" s="23">
        <f>'旧市町村区分'!AF30</f>
        <v>0</v>
      </c>
      <c r="AG16" s="23">
        <f>'旧市町村区分'!AG30</f>
        <v>14</v>
      </c>
      <c r="AH16" s="24">
        <f>'旧市町村区分'!AH30</f>
        <v>91</v>
      </c>
      <c r="AI16" s="13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" customFormat="1" ht="19.5" customHeight="1">
      <c r="A17" s="18" t="s">
        <v>61</v>
      </c>
      <c r="B17" s="23">
        <f>'旧市町村区分'!B33</f>
        <v>92</v>
      </c>
      <c r="C17" s="23">
        <f>'旧市町村区分'!C33</f>
        <v>88</v>
      </c>
      <c r="D17" s="43">
        <f aca="true" t="shared" si="6" ref="D17:D23">C17/B17*100</f>
        <v>95.65217391304348</v>
      </c>
      <c r="E17" s="23">
        <f>'旧市町村区分'!E33</f>
        <v>87</v>
      </c>
      <c r="F17" s="23">
        <f>'旧市町村区分'!F33</f>
        <v>0</v>
      </c>
      <c r="G17" s="23">
        <f>'旧市町村区分'!G33</f>
        <v>0</v>
      </c>
      <c r="H17" s="23">
        <f>'旧市町村区分'!H33</f>
        <v>87</v>
      </c>
      <c r="I17" s="23">
        <f>'旧市町村区分'!I33</f>
        <v>1</v>
      </c>
      <c r="J17" s="23">
        <f>'旧市町村区分'!J33</f>
        <v>0</v>
      </c>
      <c r="K17" s="23">
        <f>'旧市町村区分'!K33</f>
        <v>0</v>
      </c>
      <c r="L17" s="23">
        <f>'旧市町村区分'!L33</f>
        <v>0</v>
      </c>
      <c r="M17" s="36">
        <f aca="true" t="shared" si="7" ref="M17:M22">SUM(I17:L17)</f>
        <v>1</v>
      </c>
      <c r="N17" s="38">
        <f aca="true" t="shared" si="8" ref="N17:N23">M17/C17*100</f>
        <v>1.1363636363636365</v>
      </c>
      <c r="O17" s="23">
        <f>'旧市町村区分'!O33</f>
        <v>1</v>
      </c>
      <c r="P17" s="23">
        <f>'旧市町村区分'!P33</f>
        <v>1</v>
      </c>
      <c r="Q17" s="23">
        <f>'旧市町村区分'!Q33</f>
        <v>0</v>
      </c>
      <c r="R17" s="36">
        <f t="shared" si="5"/>
        <v>1</v>
      </c>
      <c r="S17" s="42">
        <f aca="true" t="shared" si="9" ref="S17:S23">R17/C17</f>
        <v>0.011363636363636364</v>
      </c>
      <c r="T17" s="23">
        <f>'旧市町村区分'!T33</f>
        <v>1</v>
      </c>
      <c r="U17" s="23">
        <f>'旧市町村区分'!U33</f>
        <v>6</v>
      </c>
      <c r="V17" s="23">
        <f>'旧市町村区分'!V33</f>
        <v>1</v>
      </c>
      <c r="W17" s="23">
        <f>'旧市町村区分'!W33</f>
        <v>1</v>
      </c>
      <c r="X17" s="23">
        <f>'旧市町村区分'!X33</f>
        <v>2</v>
      </c>
      <c r="Y17" s="23">
        <f>'旧市町村区分'!Y33</f>
        <v>1</v>
      </c>
      <c r="Z17" s="23">
        <f>'旧市町村区分'!Z33</f>
        <v>1</v>
      </c>
      <c r="AA17" s="36">
        <f aca="true" t="shared" si="10" ref="AA17:AA22">SUM(U17:Z17)</f>
        <v>12</v>
      </c>
      <c r="AB17" s="23">
        <f>'旧市町村区分'!AB33</f>
        <v>2</v>
      </c>
      <c r="AC17" s="23">
        <f>'旧市町村区分'!AC33</f>
        <v>0</v>
      </c>
      <c r="AD17" s="23">
        <f>'旧市町村区分'!AD33</f>
        <v>86</v>
      </c>
      <c r="AE17" s="23">
        <f>'旧市町村区分'!AE33</f>
        <v>4</v>
      </c>
      <c r="AF17" s="23">
        <f>'旧市町村区分'!AF33</f>
        <v>0</v>
      </c>
      <c r="AG17" s="23">
        <f>'旧市町村区分'!AG33</f>
        <v>1</v>
      </c>
      <c r="AH17" s="24">
        <f>'旧市町村区分'!AH33</f>
        <v>3</v>
      </c>
      <c r="AI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" customFormat="1" ht="19.5" customHeight="1">
      <c r="A18" s="18" t="s">
        <v>62</v>
      </c>
      <c r="B18" s="23">
        <f>'旧市町村区分'!B34</f>
        <v>60</v>
      </c>
      <c r="C18" s="23">
        <f>'旧市町村区分'!C34</f>
        <v>60</v>
      </c>
      <c r="D18" s="43">
        <f t="shared" si="6"/>
        <v>100</v>
      </c>
      <c r="E18" s="23">
        <f>'旧市町村区分'!E34</f>
        <v>60</v>
      </c>
      <c r="F18" s="23">
        <f>'旧市町村区分'!F34</f>
        <v>45</v>
      </c>
      <c r="G18" s="23">
        <f>'旧市町村区分'!G34</f>
        <v>15</v>
      </c>
      <c r="H18" s="23">
        <f>'旧市町村区分'!H34</f>
        <v>0</v>
      </c>
      <c r="I18" s="23">
        <f>'旧市町村区分'!I34</f>
        <v>0</v>
      </c>
      <c r="J18" s="23">
        <f>'旧市町村区分'!J34</f>
        <v>0</v>
      </c>
      <c r="K18" s="23">
        <f>'旧市町村区分'!K34</f>
        <v>0</v>
      </c>
      <c r="L18" s="23">
        <f>'旧市町村区分'!L34</f>
        <v>0</v>
      </c>
      <c r="M18" s="36">
        <f t="shared" si="7"/>
        <v>0</v>
      </c>
      <c r="N18" s="38">
        <f t="shared" si="8"/>
        <v>0</v>
      </c>
      <c r="O18" s="23">
        <f>'旧市町村区分'!O34</f>
        <v>0</v>
      </c>
      <c r="P18" s="23">
        <f>'旧市町村区分'!P34</f>
        <v>0</v>
      </c>
      <c r="Q18" s="23">
        <f>'旧市町村区分'!Q34</f>
        <v>0</v>
      </c>
      <c r="R18" s="36">
        <f t="shared" si="5"/>
        <v>0</v>
      </c>
      <c r="S18" s="42">
        <f t="shared" si="9"/>
        <v>0</v>
      </c>
      <c r="T18" s="23">
        <f>'旧市町村区分'!T34</f>
        <v>6</v>
      </c>
      <c r="U18" s="23">
        <f>'旧市町村区分'!U34</f>
        <v>0</v>
      </c>
      <c r="V18" s="23">
        <f>'旧市町村区分'!V34</f>
        <v>0</v>
      </c>
      <c r="W18" s="23">
        <f>'旧市町村区分'!W34</f>
        <v>0</v>
      </c>
      <c r="X18" s="23">
        <f>'旧市町村区分'!X34</f>
        <v>0</v>
      </c>
      <c r="Y18" s="23">
        <f>'旧市町村区分'!Y34</f>
        <v>0</v>
      </c>
      <c r="Z18" s="23">
        <f>'旧市町村区分'!Z34</f>
        <v>0</v>
      </c>
      <c r="AA18" s="36">
        <f t="shared" si="10"/>
        <v>0</v>
      </c>
      <c r="AB18" s="23">
        <f>'旧市町村区分'!AB34</f>
        <v>0</v>
      </c>
      <c r="AC18" s="23">
        <f>'旧市町村区分'!AC34</f>
        <v>0</v>
      </c>
      <c r="AD18" s="23">
        <f>'旧市町村区分'!AD34</f>
        <v>60</v>
      </c>
      <c r="AE18" s="23">
        <f>'旧市町村区分'!AE34</f>
        <v>0</v>
      </c>
      <c r="AF18" s="23">
        <f>'旧市町村区分'!AF34</f>
        <v>0</v>
      </c>
      <c r="AG18" s="23">
        <f>'旧市町村区分'!AG34</f>
        <v>0</v>
      </c>
      <c r="AH18" s="24">
        <f>'旧市町村区分'!AH34</f>
        <v>16</v>
      </c>
      <c r="AI18" s="13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" customFormat="1" ht="19.5" customHeight="1">
      <c r="A19" s="18" t="s">
        <v>63</v>
      </c>
      <c r="B19" s="23">
        <f>'旧市町村区分'!B35</f>
        <v>49</v>
      </c>
      <c r="C19" s="23">
        <f>'旧市町村区分'!C35</f>
        <v>48</v>
      </c>
      <c r="D19" s="43">
        <f t="shared" si="6"/>
        <v>97.95918367346938</v>
      </c>
      <c r="E19" s="23">
        <f>'旧市町村区分'!E35</f>
        <v>48</v>
      </c>
      <c r="F19" s="23">
        <f>'旧市町村区分'!F35</f>
        <v>48</v>
      </c>
      <c r="G19" s="23">
        <f>'旧市町村区分'!G35</f>
        <v>0</v>
      </c>
      <c r="H19" s="23">
        <f>'旧市町村区分'!H35</f>
        <v>0</v>
      </c>
      <c r="I19" s="23">
        <f>'旧市町村区分'!I35</f>
        <v>0</v>
      </c>
      <c r="J19" s="23">
        <f>'旧市町村区分'!J35</f>
        <v>0</v>
      </c>
      <c r="K19" s="23">
        <f>'旧市町村区分'!K35</f>
        <v>0</v>
      </c>
      <c r="L19" s="23">
        <f>'旧市町村区分'!L35</f>
        <v>0</v>
      </c>
      <c r="M19" s="36">
        <f t="shared" si="7"/>
        <v>0</v>
      </c>
      <c r="N19" s="38">
        <f t="shared" si="8"/>
        <v>0</v>
      </c>
      <c r="O19" s="23">
        <f>'旧市町村区分'!O35</f>
        <v>0</v>
      </c>
      <c r="P19" s="23">
        <f>'旧市町村区分'!P35</f>
        <v>0</v>
      </c>
      <c r="Q19" s="23">
        <f>'旧市町村区分'!Q35</f>
        <v>0</v>
      </c>
      <c r="R19" s="36">
        <f t="shared" si="5"/>
        <v>0</v>
      </c>
      <c r="S19" s="42">
        <f t="shared" si="9"/>
        <v>0</v>
      </c>
      <c r="T19" s="23">
        <f>'旧市町村区分'!T35</f>
        <v>0</v>
      </c>
      <c r="U19" s="23">
        <f>'旧市町村区分'!U35</f>
        <v>0</v>
      </c>
      <c r="V19" s="23">
        <f>'旧市町村区分'!V35</f>
        <v>0</v>
      </c>
      <c r="W19" s="23">
        <f>'旧市町村区分'!W35</f>
        <v>0</v>
      </c>
      <c r="X19" s="23">
        <f>'旧市町村区分'!X35</f>
        <v>0</v>
      </c>
      <c r="Y19" s="23">
        <f>'旧市町村区分'!Y35</f>
        <v>0</v>
      </c>
      <c r="Z19" s="23">
        <f>'旧市町村区分'!Z35</f>
        <v>0</v>
      </c>
      <c r="AA19" s="36">
        <f t="shared" si="10"/>
        <v>0</v>
      </c>
      <c r="AB19" s="23">
        <f>'旧市町村区分'!AB35</f>
        <v>0</v>
      </c>
      <c r="AC19" s="23">
        <f>'旧市町村区分'!AC35</f>
        <v>0</v>
      </c>
      <c r="AD19" s="23">
        <f>'旧市町村区分'!AD35</f>
        <v>48</v>
      </c>
      <c r="AE19" s="23">
        <f>'旧市町村区分'!AE35</f>
        <v>0</v>
      </c>
      <c r="AF19" s="23">
        <f>'旧市町村区分'!AF35</f>
        <v>0</v>
      </c>
      <c r="AG19" s="23">
        <f>'旧市町村区分'!AG35</f>
        <v>0</v>
      </c>
      <c r="AH19" s="24">
        <f>'旧市町村区分'!AH35</f>
        <v>0</v>
      </c>
      <c r="AI19" s="22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5" customFormat="1" ht="19.5" customHeight="1">
      <c r="A20" s="18" t="s">
        <v>57</v>
      </c>
      <c r="B20" s="23">
        <f>'旧市町村区分'!B36</f>
        <v>344</v>
      </c>
      <c r="C20" s="23">
        <f>'旧市町村区分'!C36</f>
        <v>332</v>
      </c>
      <c r="D20" s="43">
        <f>C20/B20*100</f>
        <v>96.51162790697676</v>
      </c>
      <c r="E20" s="23">
        <f>'旧市町村区分'!E36</f>
        <v>325</v>
      </c>
      <c r="F20" s="23">
        <f>'旧市町村区分'!F36</f>
        <v>296</v>
      </c>
      <c r="G20" s="23">
        <f>'旧市町村区分'!G36</f>
        <v>22</v>
      </c>
      <c r="H20" s="23">
        <f>'旧市町村区分'!H36</f>
        <v>8</v>
      </c>
      <c r="I20" s="23">
        <f>'旧市町村区分'!I36</f>
        <v>6</v>
      </c>
      <c r="J20" s="23">
        <f>'旧市町村区分'!J36</f>
        <v>0</v>
      </c>
      <c r="K20" s="23">
        <f>'旧市町村区分'!K36</f>
        <v>0</v>
      </c>
      <c r="L20" s="23">
        <f>'旧市町村区分'!L36</f>
        <v>0</v>
      </c>
      <c r="M20" s="36">
        <f>SUM(I20:L20)</f>
        <v>6</v>
      </c>
      <c r="N20" s="38">
        <f>M20/C20*100</f>
        <v>1.8072289156626504</v>
      </c>
      <c r="O20" s="23">
        <f>'旧市町村区分'!O36</f>
        <v>6</v>
      </c>
      <c r="P20" s="23">
        <f>'旧市町村区分'!P36</f>
        <v>22</v>
      </c>
      <c r="Q20" s="23">
        <f>'旧市町村区分'!Q36</f>
        <v>6</v>
      </c>
      <c r="R20" s="36">
        <f t="shared" si="5"/>
        <v>28</v>
      </c>
      <c r="S20" s="42">
        <f>R20/C20</f>
        <v>0.08433734939759036</v>
      </c>
      <c r="T20" s="23">
        <f>'旧市町村区分'!T36</f>
        <v>13</v>
      </c>
      <c r="U20" s="23">
        <f>'旧市町村区分'!U36</f>
        <v>9</v>
      </c>
      <c r="V20" s="23">
        <f>'旧市町村区分'!V36</f>
        <v>1</v>
      </c>
      <c r="W20" s="23">
        <f>'旧市町村区分'!W36</f>
        <v>0</v>
      </c>
      <c r="X20" s="23">
        <f>'旧市町村区分'!X36</f>
        <v>7</v>
      </c>
      <c r="Y20" s="23">
        <f>'旧市町村区分'!Y36</f>
        <v>0</v>
      </c>
      <c r="Z20" s="23">
        <f>'旧市町村区分'!Z36</f>
        <v>0</v>
      </c>
      <c r="AA20" s="36">
        <f>SUM(U20:Z20)</f>
        <v>17</v>
      </c>
      <c r="AB20" s="23">
        <f>'旧市町村区分'!AB36</f>
        <v>0</v>
      </c>
      <c r="AC20" s="23">
        <f>'旧市町村区分'!AC36</f>
        <v>0</v>
      </c>
      <c r="AD20" s="23">
        <f>'旧市町村区分'!AD36</f>
        <v>332</v>
      </c>
      <c r="AE20" s="23">
        <f>'旧市町村区分'!AE36</f>
        <v>5</v>
      </c>
      <c r="AF20" s="23">
        <f>'旧市町村区分'!AF36</f>
        <v>0</v>
      </c>
      <c r="AG20" s="23">
        <f>'旧市町村区分'!AG36</f>
        <v>0</v>
      </c>
      <c r="AH20" s="24">
        <f>'旧市町村区分'!AH36</f>
        <v>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4" customFormat="1" ht="19.5" customHeight="1">
      <c r="A21" s="18" t="s">
        <v>37</v>
      </c>
      <c r="B21" s="23">
        <f>'旧市町村区分'!B37</f>
        <v>1090</v>
      </c>
      <c r="C21" s="23">
        <f>'旧市町村区分'!C37</f>
        <v>1043</v>
      </c>
      <c r="D21" s="43">
        <f t="shared" si="6"/>
        <v>95.6880733944954</v>
      </c>
      <c r="E21" s="23">
        <f>'旧市町村区分'!E37</f>
        <v>981</v>
      </c>
      <c r="F21" s="23">
        <f>'旧市町村区分'!F37</f>
        <v>911</v>
      </c>
      <c r="G21" s="23">
        <f>'旧市町村区分'!G37</f>
        <v>111</v>
      </c>
      <c r="H21" s="23">
        <f>'旧市町村区分'!H37</f>
        <v>2</v>
      </c>
      <c r="I21" s="23">
        <f>'旧市町村区分'!I37</f>
        <v>14</v>
      </c>
      <c r="J21" s="23">
        <f>'旧市町村区分'!J37</f>
        <v>2</v>
      </c>
      <c r="K21" s="23">
        <f>'旧市町村区分'!K37</f>
        <v>3</v>
      </c>
      <c r="L21" s="23">
        <f>'旧市町村区分'!L37</f>
        <v>0</v>
      </c>
      <c r="M21" s="36">
        <f t="shared" si="7"/>
        <v>19</v>
      </c>
      <c r="N21" s="38">
        <f t="shared" si="8"/>
        <v>1.821668264621285</v>
      </c>
      <c r="O21" s="23">
        <f>'旧市町村区分'!O37</f>
        <v>18</v>
      </c>
      <c r="P21" s="23">
        <f>'旧市町村区分'!P37</f>
        <v>45</v>
      </c>
      <c r="Q21" s="23">
        <f>'旧市町村区分'!Q37</f>
        <v>3</v>
      </c>
      <c r="R21" s="36">
        <f t="shared" si="5"/>
        <v>48</v>
      </c>
      <c r="S21" s="42">
        <f t="shared" si="9"/>
        <v>0.046021093000958774</v>
      </c>
      <c r="T21" s="23">
        <f>'旧市町村区分'!T37</f>
        <v>108</v>
      </c>
      <c r="U21" s="23">
        <f>'旧市町村区分'!U37</f>
        <v>57</v>
      </c>
      <c r="V21" s="23">
        <f>'旧市町村区分'!V37</f>
        <v>30</v>
      </c>
      <c r="W21" s="23">
        <f>'旧市町村区分'!W37</f>
        <v>22</v>
      </c>
      <c r="X21" s="23">
        <f>'旧市町村区分'!X37</f>
        <v>29</v>
      </c>
      <c r="Y21" s="23">
        <f>'旧市町村区分'!Y37</f>
        <v>1</v>
      </c>
      <c r="Z21" s="23">
        <f>'旧市町村区分'!Z37</f>
        <v>12</v>
      </c>
      <c r="AA21" s="36">
        <f t="shared" si="10"/>
        <v>151</v>
      </c>
      <c r="AB21" s="23">
        <f>'旧市町村区分'!AB37</f>
        <v>43</v>
      </c>
      <c r="AC21" s="23">
        <f>'旧市町村区分'!AC37</f>
        <v>0</v>
      </c>
      <c r="AD21" s="23">
        <f>'旧市町村区分'!AD37</f>
        <v>1000</v>
      </c>
      <c r="AE21" s="23">
        <f>'旧市町村区分'!AE37</f>
        <v>0</v>
      </c>
      <c r="AF21" s="23">
        <f>'旧市町村区分'!AF37</f>
        <v>0</v>
      </c>
      <c r="AG21" s="23">
        <f>'旧市町村区分'!AG37</f>
        <v>0</v>
      </c>
      <c r="AH21" s="24">
        <f>'旧市町村区分'!AH37</f>
        <v>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5" customFormat="1" ht="19.5" customHeight="1">
      <c r="A22" s="21" t="s">
        <v>50</v>
      </c>
      <c r="B22" s="23">
        <f>'旧市町村区分'!B47</f>
        <v>384</v>
      </c>
      <c r="C22" s="23">
        <f>'旧市町村区分'!C47</f>
        <v>370</v>
      </c>
      <c r="D22" s="43">
        <f t="shared" si="6"/>
        <v>96.35416666666666</v>
      </c>
      <c r="E22" s="23">
        <f>'旧市町村区分'!E47</f>
        <v>366</v>
      </c>
      <c r="F22" s="23">
        <f>'旧市町村区分'!F47</f>
        <v>284</v>
      </c>
      <c r="G22" s="23">
        <f>'旧市町村区分'!G47</f>
        <v>83</v>
      </c>
      <c r="H22" s="23">
        <f>'旧市町村区分'!H47</f>
        <v>0</v>
      </c>
      <c r="I22" s="23">
        <f>'旧市町村区分'!I47</f>
        <v>1</v>
      </c>
      <c r="J22" s="23">
        <f>'旧市町村区分'!J47</f>
        <v>1</v>
      </c>
      <c r="K22" s="23">
        <f>'旧市町村区分'!K47</f>
        <v>1</v>
      </c>
      <c r="L22" s="23">
        <f>'旧市町村区分'!L47</f>
        <v>0</v>
      </c>
      <c r="M22" s="36">
        <f t="shared" si="7"/>
        <v>3</v>
      </c>
      <c r="N22" s="38">
        <f t="shared" si="8"/>
        <v>0.8108108108108109</v>
      </c>
      <c r="O22" s="23">
        <f>'旧市町村区分'!O47</f>
        <v>2</v>
      </c>
      <c r="P22" s="23">
        <f>'旧市町村区分'!P47</f>
        <v>6</v>
      </c>
      <c r="Q22" s="23">
        <f>'旧市町村区分'!Q47</f>
        <v>7</v>
      </c>
      <c r="R22" s="36">
        <f t="shared" si="5"/>
        <v>13</v>
      </c>
      <c r="S22" s="42">
        <f t="shared" si="9"/>
        <v>0.03513513513513514</v>
      </c>
      <c r="T22" s="23">
        <f>'旧市町村区分'!T47</f>
        <v>10</v>
      </c>
      <c r="U22" s="23">
        <f>'旧市町村区分'!U47</f>
        <v>8</v>
      </c>
      <c r="V22" s="23">
        <f>'旧市町村区分'!V47</f>
        <v>3</v>
      </c>
      <c r="W22" s="23">
        <f>'旧市町村区分'!W47</f>
        <v>0</v>
      </c>
      <c r="X22" s="23">
        <f>'旧市町村区分'!X47</f>
        <v>1</v>
      </c>
      <c r="Y22" s="23">
        <f>'旧市町村区分'!Y47</f>
        <v>0</v>
      </c>
      <c r="Z22" s="23">
        <f>'旧市町村区分'!Z47</f>
        <v>2</v>
      </c>
      <c r="AA22" s="36">
        <f t="shared" si="10"/>
        <v>14</v>
      </c>
      <c r="AB22" s="23">
        <f>'旧市町村区分'!AB47</f>
        <v>8</v>
      </c>
      <c r="AC22" s="23">
        <f>'旧市町村区分'!AC47</f>
        <v>0</v>
      </c>
      <c r="AD22" s="23">
        <f>'旧市町村区分'!AD47</f>
        <v>362</v>
      </c>
      <c r="AE22" s="23">
        <f>'旧市町村区分'!AE47</f>
        <v>0</v>
      </c>
      <c r="AF22" s="23">
        <f>'旧市町村区分'!AF47</f>
        <v>0</v>
      </c>
      <c r="AG22" s="23">
        <f>'旧市町村区分'!AG47</f>
        <v>0</v>
      </c>
      <c r="AH22" s="24">
        <f>'旧市町村区分'!AH47</f>
        <v>12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34" s="6" customFormat="1" ht="19.5" customHeight="1">
      <c r="A23" s="11" t="s">
        <v>64</v>
      </c>
      <c r="B23" s="33">
        <f>SUM(B4:B22)</f>
        <v>13625</v>
      </c>
      <c r="C23" s="33">
        <f>SUM(C4:C22)</f>
        <v>13020</v>
      </c>
      <c r="D23" s="29">
        <f t="shared" si="6"/>
        <v>95.55963302752293</v>
      </c>
      <c r="E23" s="33">
        <f aca="true" t="shared" si="11" ref="E23:M23">SUM(E4:E22)</f>
        <v>10967</v>
      </c>
      <c r="F23" s="27">
        <f t="shared" si="11"/>
        <v>11339</v>
      </c>
      <c r="G23" s="33">
        <f t="shared" si="11"/>
        <v>1326</v>
      </c>
      <c r="H23" s="27">
        <f t="shared" si="11"/>
        <v>146</v>
      </c>
      <c r="I23" s="27">
        <f t="shared" si="11"/>
        <v>177</v>
      </c>
      <c r="J23" s="27">
        <f t="shared" si="11"/>
        <v>27</v>
      </c>
      <c r="K23" s="27">
        <f t="shared" si="11"/>
        <v>4</v>
      </c>
      <c r="L23" s="27">
        <f t="shared" si="11"/>
        <v>1</v>
      </c>
      <c r="M23" s="27">
        <f t="shared" si="11"/>
        <v>209</v>
      </c>
      <c r="N23" s="106">
        <f t="shared" si="8"/>
        <v>1.6052227342549925</v>
      </c>
      <c r="O23" s="27">
        <f>SUM(O4:O22)</f>
        <v>202</v>
      </c>
      <c r="P23" s="27">
        <f>SUM(P4:P22)</f>
        <v>528</v>
      </c>
      <c r="Q23" s="27">
        <f>SUM(Q4:Q22)</f>
        <v>83</v>
      </c>
      <c r="R23" s="27">
        <f t="shared" si="5"/>
        <v>611</v>
      </c>
      <c r="S23" s="30">
        <f t="shared" si="9"/>
        <v>0.04692780337941628</v>
      </c>
      <c r="T23" s="27">
        <f aca="true" t="shared" si="12" ref="T23:AH23">SUM(T4:T22)</f>
        <v>1206</v>
      </c>
      <c r="U23" s="27">
        <f t="shared" si="12"/>
        <v>413</v>
      </c>
      <c r="V23" s="27">
        <f t="shared" si="12"/>
        <v>183</v>
      </c>
      <c r="W23" s="27">
        <f t="shared" si="12"/>
        <v>84</v>
      </c>
      <c r="X23" s="27">
        <f t="shared" si="12"/>
        <v>174</v>
      </c>
      <c r="Y23" s="27">
        <f t="shared" si="12"/>
        <v>18</v>
      </c>
      <c r="Z23" s="27">
        <f t="shared" si="12"/>
        <v>647</v>
      </c>
      <c r="AA23" s="33">
        <f t="shared" si="12"/>
        <v>1519</v>
      </c>
      <c r="AB23" s="27">
        <f t="shared" si="12"/>
        <v>139</v>
      </c>
      <c r="AC23" s="27">
        <f t="shared" si="12"/>
        <v>24</v>
      </c>
      <c r="AD23" s="33">
        <f t="shared" si="12"/>
        <v>12857</v>
      </c>
      <c r="AE23" s="27">
        <f t="shared" si="12"/>
        <v>667</v>
      </c>
      <c r="AF23" s="27">
        <f t="shared" si="12"/>
        <v>151</v>
      </c>
      <c r="AG23" s="33">
        <f t="shared" si="12"/>
        <v>772</v>
      </c>
      <c r="AH23" s="28">
        <f t="shared" si="12"/>
        <v>307</v>
      </c>
    </row>
  </sheetData>
  <mergeCells count="28">
    <mergeCell ref="AE2:AE3"/>
    <mergeCell ref="AF2:AF3"/>
    <mergeCell ref="AG2:AG3"/>
    <mergeCell ref="AE1:AG1"/>
    <mergeCell ref="AH1:AH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E1:E3"/>
    <mergeCell ref="P1:S1"/>
    <mergeCell ref="T1:T3"/>
    <mergeCell ref="AB1:AD2"/>
    <mergeCell ref="W2:W3"/>
    <mergeCell ref="X2:X3"/>
    <mergeCell ref="Y2:Y3"/>
    <mergeCell ref="Z2:Z3"/>
    <mergeCell ref="AA2:AA3"/>
    <mergeCell ref="U1:AA1"/>
    <mergeCell ref="A1:A3"/>
    <mergeCell ref="B1:B3"/>
    <mergeCell ref="C1:C3"/>
    <mergeCell ref="D1:D3"/>
  </mergeCells>
  <printOptions/>
  <pageMargins left="0.71" right="0.31" top="0.73" bottom="0.23" header="0.49" footer="0.21"/>
  <pageSetup horizontalDpi="600" verticalDpi="600" orientation="landscape" paperSize="9" r:id="rId2"/>
  <headerFooter alignWithMargins="0">
    <oddHeader>&amp;L&amp;"ＭＳ Ｐゴシック,標準"&amp;12平成22年度　１歳６か月児歯科健康診査集計結果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2012-08-02T01:23:13Z</cp:lastPrinted>
  <dcterms:created xsi:type="dcterms:W3CDTF">2006-03-15T06:39:57Z</dcterms:created>
  <dcterms:modified xsi:type="dcterms:W3CDTF">2012-08-06T00:32:16Z</dcterms:modified>
  <cp:category/>
  <cp:version/>
  <cp:contentType/>
  <cp:contentStatus/>
</cp:coreProperties>
</file>