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w01\DG00$\＜業務＞3生物多様性（オオバナ除く）係業務\●鳥獣保護管理法\009　■狩猟免許\R8\02_関係機関通知\"/>
    </mc:Choice>
  </mc:AlternateContent>
  <xr:revisionPtr revIDLastSave="0" documentId="13_ncr:1_{6E373484-7C29-425F-9256-A8468E34799B}" xr6:coauthVersionLast="47" xr6:coauthVersionMax="47" xr10:uidLastSave="{00000000-0000-0000-0000-000000000000}"/>
  <bookViews>
    <workbookView xWindow="28680" yWindow="1620" windowWidth="29040" windowHeight="15720" activeTab="1" xr2:uid="{00000000-000D-0000-FFFF-FFFF00000000}"/>
  </bookViews>
  <sheets>
    <sheet name="様式10号補足" sheetId="5" r:id="rId1"/>
    <sheet name="記載例" sheetId="6" r:id="rId2"/>
    <sheet name="案1" sheetId="1" state="hidden" r:id="rId3"/>
    <sheet name="案1(計算例)" sheetId="2" state="hidden" r:id="rId4"/>
    <sheet name="京都様式" sheetId="3" state="hidden" r:id="rId5"/>
  </sheets>
  <definedNames>
    <definedName name="_xlnm.Print_Area" localSheetId="3">'案1(計算例)'!$A$1:$R$25</definedName>
    <definedName name="_xlnm.Print_Area" localSheetId="1">記載例!$A$1:$L$43</definedName>
    <definedName name="_xlnm.Print_Area" localSheetId="0">様式10号補足!$A$1:$L$44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6" l="1"/>
  <c r="G32" i="6"/>
  <c r="F32" i="6"/>
  <c r="E32" i="6"/>
  <c r="D32" i="6"/>
  <c r="J31" i="6"/>
  <c r="H31" i="6"/>
  <c r="I31" i="6" s="1"/>
  <c r="J30" i="6"/>
  <c r="H30" i="6"/>
  <c r="I30" i="6" s="1"/>
  <c r="J29" i="6"/>
  <c r="H29" i="6"/>
  <c r="I29" i="6" s="1"/>
  <c r="J28" i="6"/>
  <c r="H28" i="6"/>
  <c r="I28" i="6" s="1"/>
  <c r="J27" i="6"/>
  <c r="H27" i="6"/>
  <c r="I27" i="6" s="1"/>
  <c r="J26" i="6"/>
  <c r="H26" i="6"/>
  <c r="I26" i="6" s="1"/>
  <c r="J25" i="6"/>
  <c r="H25" i="6"/>
  <c r="I25" i="6" s="1"/>
  <c r="J24" i="6"/>
  <c r="H24" i="6"/>
  <c r="I24" i="6" s="1"/>
  <c r="J23" i="6"/>
  <c r="H23" i="6"/>
  <c r="I23" i="6" s="1"/>
  <c r="J22" i="6"/>
  <c r="H22" i="6"/>
  <c r="I22" i="6" s="1"/>
  <c r="J21" i="6"/>
  <c r="H21" i="6"/>
  <c r="I21" i="6" s="1"/>
  <c r="J20" i="6"/>
  <c r="H20" i="6"/>
  <c r="I20" i="6" s="1"/>
  <c r="J19" i="6"/>
  <c r="H19" i="6"/>
  <c r="I19" i="6" s="1"/>
  <c r="J18" i="6"/>
  <c r="H18" i="6"/>
  <c r="I18" i="6" s="1"/>
  <c r="J17" i="6"/>
  <c r="H17" i="6"/>
  <c r="I17" i="6" s="1"/>
  <c r="J16" i="6"/>
  <c r="H16" i="6"/>
  <c r="I16" i="6" s="1"/>
  <c r="J15" i="6"/>
  <c r="H15" i="6"/>
  <c r="I15" i="6" s="1"/>
  <c r="J14" i="6"/>
  <c r="H14" i="6"/>
  <c r="I14" i="6" s="1"/>
  <c r="J13" i="6"/>
  <c r="H13" i="6"/>
  <c r="I13" i="6" s="1"/>
  <c r="J12" i="6"/>
  <c r="H12" i="6"/>
  <c r="I12" i="6" s="1"/>
  <c r="H26" i="5"/>
  <c r="I26" i="5" s="1"/>
  <c r="J26" i="5"/>
  <c r="H27" i="5"/>
  <c r="I27" i="5" s="1"/>
  <c r="J27" i="5"/>
  <c r="H28" i="5"/>
  <c r="I28" i="5" s="1"/>
  <c r="J28" i="5"/>
  <c r="H29" i="5"/>
  <c r="I29" i="5" s="1"/>
  <c r="J29" i="5"/>
  <c r="H30" i="5"/>
  <c r="I30" i="5" s="1"/>
  <c r="J30" i="5"/>
  <c r="I32" i="6" l="1"/>
  <c r="H32" i="6"/>
  <c r="J32" i="5"/>
  <c r="G32" i="5"/>
  <c r="F32" i="5"/>
  <c r="E32" i="5"/>
  <c r="D32" i="5"/>
  <c r="J31" i="5"/>
  <c r="H31" i="5"/>
  <c r="I31" i="5" s="1"/>
  <c r="J25" i="5"/>
  <c r="H25" i="5"/>
  <c r="I25" i="5" s="1"/>
  <c r="J24" i="5"/>
  <c r="H24" i="5"/>
  <c r="I24" i="5" s="1"/>
  <c r="J23" i="5"/>
  <c r="H23" i="5"/>
  <c r="I23" i="5" s="1"/>
  <c r="J22" i="5"/>
  <c r="H22" i="5"/>
  <c r="I22" i="5" s="1"/>
  <c r="J21" i="5"/>
  <c r="H21" i="5"/>
  <c r="I21" i="5" s="1"/>
  <c r="J20" i="5"/>
  <c r="H20" i="5"/>
  <c r="I20" i="5" s="1"/>
  <c r="J19" i="5"/>
  <c r="H19" i="5"/>
  <c r="I19" i="5" s="1"/>
  <c r="J18" i="5"/>
  <c r="H18" i="5"/>
  <c r="I18" i="5" s="1"/>
  <c r="J17" i="5"/>
  <c r="H17" i="5"/>
  <c r="I17" i="5" s="1"/>
  <c r="J16" i="5"/>
  <c r="H16" i="5"/>
  <c r="I16" i="5" s="1"/>
  <c r="J15" i="5"/>
  <c r="H15" i="5"/>
  <c r="I15" i="5" s="1"/>
  <c r="J14" i="5"/>
  <c r="H14" i="5"/>
  <c r="I14" i="5" s="1"/>
  <c r="J13" i="5"/>
  <c r="H13" i="5"/>
  <c r="I13" i="5" s="1"/>
  <c r="J12" i="5"/>
  <c r="H12" i="5"/>
  <c r="I12" i="5" s="1"/>
  <c r="I32" i="5" l="1"/>
  <c r="H32" i="5"/>
  <c r="P1" i="1" l="1"/>
  <c r="U15" i="2"/>
  <c r="Y15" i="2" s="1"/>
  <c r="V15" i="2"/>
  <c r="W15" i="2"/>
  <c r="X15" i="2"/>
  <c r="Z15" i="2"/>
  <c r="AD15" i="2" s="1"/>
  <c r="AA15" i="2"/>
  <c r="AG15" i="2"/>
  <c r="AI15" i="2"/>
  <c r="AJ15" i="2"/>
  <c r="AK15" i="2"/>
  <c r="AL15" i="2"/>
  <c r="U16" i="2"/>
  <c r="Y16" i="2" s="1"/>
  <c r="V16" i="2"/>
  <c r="W16" i="2"/>
  <c r="X16" i="2"/>
  <c r="Z16" i="2"/>
  <c r="AB16" i="2" s="1"/>
  <c r="AA16" i="2"/>
  <c r="AG16" i="2"/>
  <c r="AI16" i="2"/>
  <c r="AJ16" i="2"/>
  <c r="AK16" i="2"/>
  <c r="AL16" i="2"/>
  <c r="U17" i="2"/>
  <c r="Y17" i="2" s="1"/>
  <c r="V17" i="2"/>
  <c r="W17" i="2"/>
  <c r="X17" i="2"/>
  <c r="AE17" i="2" s="1"/>
  <c r="Z17" i="2"/>
  <c r="AD17" i="2" s="1"/>
  <c r="AF17" i="2" s="1"/>
  <c r="P17" i="2" s="1"/>
  <c r="AA17" i="2"/>
  <c r="AH17" i="2" s="1"/>
  <c r="AB17" i="2"/>
  <c r="AC17" i="2"/>
  <c r="AG17" i="2"/>
  <c r="AI17" i="2"/>
  <c r="AJ17" i="2"/>
  <c r="AK17" i="2"/>
  <c r="AL17" i="2"/>
  <c r="AM17" i="2"/>
  <c r="AB10" i="2"/>
  <c r="AD10" i="2"/>
  <c r="AE10" i="2"/>
  <c r="AD18" i="2"/>
  <c r="AE18" i="2"/>
  <c r="AJ10" i="2"/>
  <c r="AK10" i="2"/>
  <c r="AJ11" i="2"/>
  <c r="AK11" i="2"/>
  <c r="AJ12" i="2"/>
  <c r="AK12" i="2"/>
  <c r="AJ13" i="2"/>
  <c r="AK13" i="2"/>
  <c r="AJ14" i="2"/>
  <c r="AK14" i="2"/>
  <c r="AJ18" i="2"/>
  <c r="AK18" i="2"/>
  <c r="AK9" i="2"/>
  <c r="AJ9" i="2"/>
  <c r="AL10" i="2"/>
  <c r="AL11" i="2"/>
  <c r="AL12" i="2"/>
  <c r="AL13" i="2"/>
  <c r="AL14" i="2"/>
  <c r="AL18" i="2"/>
  <c r="AL9" i="2"/>
  <c r="AI18" i="2"/>
  <c r="AI14" i="2"/>
  <c r="AI13" i="2"/>
  <c r="AI12" i="2"/>
  <c r="AI11" i="2"/>
  <c r="AI10" i="2"/>
  <c r="AI9" i="2"/>
  <c r="X10" i="2"/>
  <c r="X11" i="2"/>
  <c r="X12" i="2"/>
  <c r="X13" i="2"/>
  <c r="X14" i="2"/>
  <c r="X18" i="2"/>
  <c r="X9" i="2"/>
  <c r="U10" i="2"/>
  <c r="V10" i="2"/>
  <c r="W10" i="2"/>
  <c r="Z10" i="2"/>
  <c r="AM10" i="2" s="1"/>
  <c r="AH10" i="2" s="1"/>
  <c r="AA10" i="2"/>
  <c r="AG10" i="2"/>
  <c r="U11" i="2"/>
  <c r="V11" i="2"/>
  <c r="W11" i="2"/>
  <c r="Z11" i="2"/>
  <c r="AB11" i="2" s="1"/>
  <c r="AA11" i="2"/>
  <c r="AG11" i="2"/>
  <c r="U12" i="2"/>
  <c r="V12" i="2"/>
  <c r="W12" i="2"/>
  <c r="Z12" i="2"/>
  <c r="AA12" i="2"/>
  <c r="AG12" i="2"/>
  <c r="U13" i="2"/>
  <c r="V13" i="2"/>
  <c r="W13" i="2"/>
  <c r="Z13" i="2"/>
  <c r="AC13" i="2" s="1"/>
  <c r="AA13" i="2"/>
  <c r="AB13" i="2" s="1"/>
  <c r="AG13" i="2"/>
  <c r="U14" i="2"/>
  <c r="V14" i="2"/>
  <c r="W14" i="2"/>
  <c r="Z14" i="2"/>
  <c r="AB14" i="2" s="1"/>
  <c r="AA14" i="2"/>
  <c r="AG14" i="2"/>
  <c r="U18" i="2"/>
  <c r="AB18" i="2" s="1"/>
  <c r="V18" i="2"/>
  <c r="W18" i="2"/>
  <c r="Z18" i="2"/>
  <c r="AC18" i="2" s="1"/>
  <c r="AA18" i="2"/>
  <c r="AG18" i="2"/>
  <c r="AG9" i="2"/>
  <c r="I8" i="3"/>
  <c r="I9" i="3"/>
  <c r="I10" i="3"/>
  <c r="I11" i="3"/>
  <c r="I12" i="3"/>
  <c r="I7" i="3"/>
  <c r="AA9" i="2"/>
  <c r="Z9" i="2"/>
  <c r="AC9" i="2" s="1"/>
  <c r="W9" i="2"/>
  <c r="V9" i="2"/>
  <c r="U9" i="2"/>
  <c r="AE13" i="2" l="1"/>
  <c r="AH16" i="2"/>
  <c r="AC15" i="2"/>
  <c r="AB15" i="2"/>
  <c r="AF15" i="2" s="1"/>
  <c r="AD16" i="2"/>
  <c r="AM16" i="2"/>
  <c r="AE16" i="2"/>
  <c r="AC16" i="2"/>
  <c r="AF16" i="2" s="1"/>
  <c r="P16" i="2" s="1"/>
  <c r="AM15" i="2"/>
  <c r="AH15" i="2" s="1"/>
  <c r="AE15" i="2"/>
  <c r="AF18" i="2"/>
  <c r="AD13" i="2"/>
  <c r="AF13" i="2" s="1"/>
  <c r="AC10" i="2"/>
  <c r="AF10" i="2" s="1"/>
  <c r="P10" i="2" s="1"/>
  <c r="AE9" i="2"/>
  <c r="AE14" i="2"/>
  <c r="AE11" i="2"/>
  <c r="AB9" i="2"/>
  <c r="AD9" i="2"/>
  <c r="AD14" i="2"/>
  <c r="AD11" i="2"/>
  <c r="AC14" i="2"/>
  <c r="AF14" i="2" s="1"/>
  <c r="P14" i="2" s="1"/>
  <c r="AC11" i="2"/>
  <c r="AF11" i="2" s="1"/>
  <c r="P11" i="2" s="1"/>
  <c r="AB12" i="2"/>
  <c r="AC12" i="2"/>
  <c r="AE12" i="2"/>
  <c r="AD12" i="2"/>
  <c r="AM14" i="2"/>
  <c r="AH14" i="2" s="1"/>
  <c r="AM18" i="2"/>
  <c r="AH18" i="2" s="1"/>
  <c r="Y14" i="2"/>
  <c r="Y18" i="2"/>
  <c r="Y11" i="2"/>
  <c r="AM11" i="2"/>
  <c r="AH11" i="2" s="1"/>
  <c r="AM13" i="2"/>
  <c r="AH13" i="2" s="1"/>
  <c r="AM12" i="2"/>
  <c r="AH12" i="2" s="1"/>
  <c r="Y12" i="2"/>
  <c r="AM9" i="2"/>
  <c r="Y13" i="2"/>
  <c r="Y10" i="2"/>
  <c r="Y9" i="2"/>
  <c r="P15" i="2" l="1"/>
  <c r="P18" i="2"/>
  <c r="AF9" i="2"/>
  <c r="P13" i="2"/>
  <c r="AF12" i="2"/>
  <c r="P12" i="2" s="1"/>
  <c r="AH9" i="2"/>
  <c r="P9" i="2" l="1"/>
</calcChain>
</file>

<file path=xl/sharedStrings.xml><?xml version="1.0" encoding="utf-8"?>
<sst xmlns="http://schemas.openxmlformats.org/spreadsheetml/2006/main" count="190" uniqueCount="88">
  <si>
    <t>免許の種類</t>
    <rPh sb="0" eb="2">
      <t>メンキョ</t>
    </rPh>
    <rPh sb="3" eb="5">
      <t>シュルイ</t>
    </rPh>
    <phoneticPr fontId="1"/>
  </si>
  <si>
    <t>網猟</t>
    <rPh sb="0" eb="1">
      <t>アミ</t>
    </rPh>
    <rPh sb="1" eb="2">
      <t>リョウ</t>
    </rPh>
    <phoneticPr fontId="1"/>
  </si>
  <si>
    <t>わな猟</t>
    <rPh sb="2" eb="3">
      <t>リョウ</t>
    </rPh>
    <phoneticPr fontId="1"/>
  </si>
  <si>
    <t>第二種</t>
    <rPh sb="0" eb="1">
      <t>ダイ</t>
    </rPh>
    <rPh sb="1" eb="3">
      <t>２シュ</t>
    </rPh>
    <phoneticPr fontId="1"/>
  </si>
  <si>
    <t>第一種</t>
    <rPh sb="0" eb="1">
      <t>ダイ</t>
    </rPh>
    <rPh sb="1" eb="3">
      <t>１シュ</t>
    </rPh>
    <phoneticPr fontId="1"/>
  </si>
  <si>
    <t>個人県民税所得割額</t>
    <rPh sb="0" eb="2">
      <t>コジン</t>
    </rPh>
    <rPh sb="2" eb="5">
      <t>ケンミンゼイ</t>
    </rPh>
    <rPh sb="5" eb="7">
      <t>ショトク</t>
    </rPh>
    <rPh sb="7" eb="8">
      <t>ワリ</t>
    </rPh>
    <rPh sb="8" eb="9">
      <t>ガク</t>
    </rPh>
    <phoneticPr fontId="1"/>
  </si>
  <si>
    <t>納付要</t>
    <rPh sb="0" eb="2">
      <t>ノウフ</t>
    </rPh>
    <rPh sb="2" eb="3">
      <t>ヨウ</t>
    </rPh>
    <phoneticPr fontId="1"/>
  </si>
  <si>
    <t>納付不要</t>
    <rPh sb="0" eb="2">
      <t>ノウフ</t>
    </rPh>
    <rPh sb="2" eb="4">
      <t>フヨウ</t>
    </rPh>
    <phoneticPr fontId="1"/>
  </si>
  <si>
    <t>許可捕獲等</t>
    <phoneticPr fontId="1"/>
  </si>
  <si>
    <t>従事者</t>
    <rPh sb="0" eb="3">
      <t>ジュウジシャ</t>
    </rPh>
    <phoneticPr fontId="1"/>
  </si>
  <si>
    <t>狩猟者</t>
    <rPh sb="0" eb="2">
      <t>シュリョウ</t>
    </rPh>
    <rPh sb="2" eb="3">
      <t>シャ</t>
    </rPh>
    <phoneticPr fontId="1"/>
  </si>
  <si>
    <t>番号</t>
    <rPh sb="0" eb="2">
      <t>バンゴウ</t>
    </rPh>
    <phoneticPr fontId="1"/>
  </si>
  <si>
    <t>氏　　名</t>
    <rPh sb="0" eb="1">
      <t>シ</t>
    </rPh>
    <rPh sb="3" eb="4">
      <t>ナ</t>
    </rPh>
    <phoneticPr fontId="1"/>
  </si>
  <si>
    <t>対象鳥獣捕獲員</t>
    <phoneticPr fontId="1"/>
  </si>
  <si>
    <t>認定鳥獣捕獲等事業者の従事者</t>
    <phoneticPr fontId="1"/>
  </si>
  <si>
    <t>税額</t>
    <rPh sb="0" eb="2">
      <t>ゼイガク</t>
    </rPh>
    <phoneticPr fontId="1"/>
  </si>
  <si>
    <t>課税免除</t>
    <phoneticPr fontId="1"/>
  </si>
  <si>
    <t>狩猟者登録一括申請一覧表</t>
    <rPh sb="0" eb="2">
      <t>シュリョウ</t>
    </rPh>
    <rPh sb="2" eb="3">
      <t>シャ</t>
    </rPh>
    <rPh sb="3" eb="5">
      <t>トウロク</t>
    </rPh>
    <rPh sb="5" eb="7">
      <t>イッカツ</t>
    </rPh>
    <rPh sb="7" eb="9">
      <t>シンセイ</t>
    </rPh>
    <rPh sb="9" eb="11">
      <t>イチラン</t>
    </rPh>
    <rPh sb="11" eb="12">
      <t>ヒョウ</t>
    </rPh>
    <phoneticPr fontId="1"/>
  </si>
  <si>
    <t>合計</t>
    <rPh sb="0" eb="2">
      <t>ゴウケイ</t>
    </rPh>
    <phoneticPr fontId="1"/>
  </si>
  <si>
    <t>＊地方税法第７００条の５２第２項放鳥獣猟区の確認欄を除く。</t>
    <rPh sb="1" eb="4">
      <t>チホウゼイ</t>
    </rPh>
    <rPh sb="4" eb="5">
      <t>ホウ</t>
    </rPh>
    <rPh sb="5" eb="6">
      <t>ダイ</t>
    </rPh>
    <rPh sb="9" eb="10">
      <t>ジョウ</t>
    </rPh>
    <rPh sb="13" eb="14">
      <t>ダイ</t>
    </rPh>
    <rPh sb="15" eb="16">
      <t>コウ</t>
    </rPh>
    <rPh sb="16" eb="18">
      <t>ホウチョウ</t>
    </rPh>
    <rPh sb="18" eb="19">
      <t>ジュウ</t>
    </rPh>
    <rPh sb="19" eb="20">
      <t>リョウ</t>
    </rPh>
    <rPh sb="20" eb="21">
      <t>ク</t>
    </rPh>
    <rPh sb="22" eb="24">
      <t>カクニン</t>
    </rPh>
    <rPh sb="24" eb="25">
      <t>ラン</t>
    </rPh>
    <rPh sb="26" eb="27">
      <t>ノゾ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</si>
  <si>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</si>
  <si>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</si>
  <si>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</si>
  <si>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森林整備事務所</t>
    <rPh sb="0" eb="2">
      <t>シンリン</t>
    </rPh>
    <rPh sb="2" eb="4">
      <t>セイビ</t>
    </rPh>
    <rPh sb="4" eb="6">
      <t>ジム</t>
    </rPh>
    <rPh sb="6" eb="7">
      <t>ショ</t>
    </rPh>
    <phoneticPr fontId="1"/>
  </si>
  <si>
    <t>仮受付日</t>
    <rPh sb="0" eb="1">
      <t>カリ</t>
    </rPh>
    <rPh sb="1" eb="3">
      <t>ウケツケ</t>
    </rPh>
    <rPh sb="3" eb="4">
      <t>ビ</t>
    </rPh>
    <phoneticPr fontId="1"/>
  </si>
  <si>
    <t>受付日</t>
    <rPh sb="0" eb="2">
      <t>ウケツケ</t>
    </rPh>
    <rPh sb="2" eb="3">
      <t>ビ</t>
    </rPh>
    <phoneticPr fontId="1"/>
  </si>
  <si>
    <t>県税事務所</t>
    <rPh sb="0" eb="2">
      <t>ケンゼイ</t>
    </rPh>
    <rPh sb="2" eb="4">
      <t>ジム</t>
    </rPh>
    <rPh sb="4" eb="5">
      <t>ショ</t>
    </rPh>
    <phoneticPr fontId="1"/>
  </si>
  <si>
    <t>納付確認日</t>
    <rPh sb="0" eb="2">
      <t>ノウフ</t>
    </rPh>
    <rPh sb="2" eb="4">
      <t>カクニン</t>
    </rPh>
    <rPh sb="4" eb="5">
      <t>ビ</t>
    </rPh>
    <phoneticPr fontId="1"/>
  </si>
  <si>
    <t>合計（件、円）</t>
    <rPh sb="0" eb="2">
      <t>ゴウケイ</t>
    </rPh>
    <rPh sb="3" eb="4">
      <t>ケン</t>
    </rPh>
    <rPh sb="5" eb="6">
      <t>エン</t>
    </rPh>
    <phoneticPr fontId="1"/>
  </si>
  <si>
    <t>免許</t>
    <rPh sb="0" eb="2">
      <t>メンキョ</t>
    </rPh>
    <phoneticPr fontId="1"/>
  </si>
  <si>
    <t>○</t>
  </si>
  <si>
    <t>計</t>
    <rPh sb="0" eb="1">
      <t>ケイ</t>
    </rPh>
    <phoneticPr fontId="1"/>
  </si>
  <si>
    <t>免除</t>
    <rPh sb="0" eb="2">
      <t>メンジョ</t>
    </rPh>
    <phoneticPr fontId="1"/>
  </si>
  <si>
    <t>許可捕獲</t>
    <rPh sb="0" eb="2">
      <t>キョカ</t>
    </rPh>
    <rPh sb="2" eb="4">
      <t>ホカク</t>
    </rPh>
    <phoneticPr fontId="1"/>
  </si>
  <si>
    <t>農林水産業</t>
    <rPh sb="0" eb="2">
      <t>ノウリン</t>
    </rPh>
    <rPh sb="2" eb="5">
      <t>スイサンギョウ</t>
    </rPh>
    <phoneticPr fontId="1"/>
  </si>
  <si>
    <t>控除対象配偶者または扶養親族のいずれにも該当せず、かつ、本年度の県民税の所得割額を納付することを要しない者</t>
    <phoneticPr fontId="1"/>
  </si>
  <si>
    <t>控除対象配偶者または扶養親族に該当する者であって、かつ、その者を扶養している者が、本年度の県民税の所得割額を納付することを要しない者</t>
    <phoneticPr fontId="1"/>
  </si>
  <si>
    <t>控除対象配偶者または扶養親族に該当する者であって、かつ、その者を扶養している者が、本年度の県民税の所得割額を納付することを要する者である。ただし、当該申請者が農業、林業、水産業に従事している者</t>
    <phoneticPr fontId="1"/>
  </si>
  <si>
    <t>生年月日</t>
    <rPh sb="0" eb="2">
      <t>セイネン</t>
    </rPh>
    <rPh sb="2" eb="4">
      <t>ガッピ</t>
    </rPh>
    <phoneticPr fontId="1"/>
  </si>
  <si>
    <t>手数料</t>
    <rPh sb="0" eb="3">
      <t>テスウリョウ</t>
    </rPh>
    <phoneticPr fontId="1"/>
  </si>
  <si>
    <t>狩猟税</t>
    <rPh sb="0" eb="2">
      <t>シュリョウ</t>
    </rPh>
    <rPh sb="2" eb="3">
      <t>ゼイ</t>
    </rPh>
    <phoneticPr fontId="1"/>
  </si>
  <si>
    <t>小計</t>
    <rPh sb="0" eb="2">
      <t>ショウケイ</t>
    </rPh>
    <phoneticPr fontId="1"/>
  </si>
  <si>
    <t>控除対象配偶者または扶養親族に該当する者であって、かつ、その者を扶養している者が、本年度の県民税の所得割額を納付することを要する者である。また、当該申請者が農業、林業、水産業に従事していない者</t>
    <phoneticPr fontId="1"/>
  </si>
  <si>
    <t>計1</t>
    <rPh sb="0" eb="1">
      <t>ケイ</t>
    </rPh>
    <phoneticPr fontId="1"/>
  </si>
  <si>
    <t>計2</t>
    <rPh sb="0" eb="1">
      <t>ケイ</t>
    </rPh>
    <phoneticPr fontId="1"/>
  </si>
  <si>
    <t>免許2</t>
    <rPh sb="0" eb="2">
      <t>メンキョ</t>
    </rPh>
    <phoneticPr fontId="1"/>
  </si>
  <si>
    <t>仮計</t>
    <rPh sb="0" eb="1">
      <t>カリ</t>
    </rPh>
    <rPh sb="1" eb="2">
      <t>ケイ</t>
    </rPh>
    <phoneticPr fontId="1"/>
  </si>
  <si>
    <t>合計1</t>
    <rPh sb="0" eb="2">
      <t>ゴウケイ</t>
    </rPh>
    <phoneticPr fontId="1"/>
  </si>
  <si>
    <t>ア</t>
    <phoneticPr fontId="1"/>
  </si>
  <si>
    <t>イ</t>
    <phoneticPr fontId="1"/>
  </si>
  <si>
    <t>ウ</t>
    <phoneticPr fontId="1"/>
  </si>
  <si>
    <t>エ</t>
    <phoneticPr fontId="1"/>
  </si>
  <si>
    <t>税額確認日</t>
    <rPh sb="0" eb="2">
      <t>ゼイガク</t>
    </rPh>
    <rPh sb="2" eb="4">
      <t>カクニン</t>
    </rPh>
    <rPh sb="4" eb="5">
      <t>ビ</t>
    </rPh>
    <phoneticPr fontId="1"/>
  </si>
  <si>
    <t>所属</t>
    <rPh sb="0" eb="2">
      <t>ショゾク</t>
    </rPh>
    <phoneticPr fontId="1"/>
  </si>
  <si>
    <t>メール</t>
    <phoneticPr fontId="1"/>
  </si>
  <si>
    <t>電　話</t>
    <rPh sb="0" eb="1">
      <t>デン</t>
    </rPh>
    <rPh sb="2" eb="3">
      <t>ハナシ</t>
    </rPh>
    <phoneticPr fontId="1"/>
  </si>
  <si>
    <t>受  付  日</t>
    <rPh sb="0" eb="1">
      <t>ウケ</t>
    </rPh>
    <rPh sb="3" eb="4">
      <t>フ</t>
    </rPh>
    <rPh sb="6" eb="7">
      <t>ビ</t>
    </rPh>
    <phoneticPr fontId="1"/>
  </si>
  <si>
    <t>役職</t>
    <rPh sb="0" eb="2">
      <t>ヤクショク</t>
    </rPh>
    <phoneticPr fontId="1"/>
  </si>
  <si>
    <t>申請者または他の申請者から申請書の提出を受任した者</t>
    <rPh sb="0" eb="3">
      <t>シンセイシャ</t>
    </rPh>
    <rPh sb="6" eb="7">
      <t>タ</t>
    </rPh>
    <rPh sb="8" eb="10">
      <t>シンセイ</t>
    </rPh>
    <rPh sb="10" eb="11">
      <t>シャ</t>
    </rPh>
    <rPh sb="13" eb="15">
      <t>シンセイ</t>
    </rPh>
    <rPh sb="15" eb="16">
      <t>ショ</t>
    </rPh>
    <rPh sb="17" eb="19">
      <t>テイシュツ</t>
    </rPh>
    <rPh sb="20" eb="22">
      <t>ジュニン</t>
    </rPh>
    <rPh sb="24" eb="25">
      <t>シャ</t>
    </rPh>
    <phoneticPr fontId="1"/>
  </si>
  <si>
    <t>　</t>
  </si>
  <si>
    <t>網猟</t>
    <phoneticPr fontId="1"/>
  </si>
  <si>
    <t>わな猟</t>
    <phoneticPr fontId="1"/>
  </si>
  <si>
    <t>第二種銃猟</t>
    <rPh sb="0" eb="1">
      <t>ダイ</t>
    </rPh>
    <rPh sb="1" eb="3">
      <t>２シュ</t>
    </rPh>
    <rPh sb="3" eb="5">
      <t>ジュウリョウ</t>
    </rPh>
    <phoneticPr fontId="1"/>
  </si>
  <si>
    <t>第一種銃猟</t>
    <rPh sb="3" eb="5">
      <t>ジュウリョウ</t>
    </rPh>
    <phoneticPr fontId="1"/>
  </si>
  <si>
    <t>申請者または
申請書の提出を
委任した者の氏名</t>
    <rPh sb="0" eb="3">
      <t>シンセイシャ</t>
    </rPh>
    <rPh sb="7" eb="10">
      <t>シンセイショ</t>
    </rPh>
    <rPh sb="11" eb="13">
      <t>テイシュツ</t>
    </rPh>
    <rPh sb="15" eb="17">
      <t>イニン</t>
    </rPh>
    <rPh sb="19" eb="20">
      <t>モノ</t>
    </rPh>
    <rPh sb="21" eb="22">
      <t>シ</t>
    </rPh>
    <rPh sb="22" eb="23">
      <t>ナ</t>
    </rPh>
    <phoneticPr fontId="1"/>
  </si>
  <si>
    <t>申請書提出先（森林整備事務所）</t>
    <rPh sb="0" eb="3">
      <t>シンセイショ</t>
    </rPh>
    <rPh sb="3" eb="5">
      <t>テイシュツ</t>
    </rPh>
    <rPh sb="5" eb="6">
      <t>サキ</t>
    </rPh>
    <rPh sb="7" eb="14">
      <t>シンリンセイビジムショ</t>
    </rPh>
    <phoneticPr fontId="1"/>
  </si>
  <si>
    <t>納付書作成依頼先（県税事務所）</t>
    <rPh sb="0" eb="2">
      <t>ノウフ</t>
    </rPh>
    <rPh sb="2" eb="3">
      <t>ショ</t>
    </rPh>
    <rPh sb="3" eb="5">
      <t>サクセイ</t>
    </rPh>
    <rPh sb="5" eb="8">
      <t>イライサキ</t>
    </rPh>
    <rPh sb="9" eb="11">
      <t>ケンゼイ</t>
    </rPh>
    <rPh sb="11" eb="13">
      <t>ジム</t>
    </rPh>
    <rPh sb="13" eb="14">
      <t>ショ</t>
    </rPh>
    <phoneticPr fontId="1"/>
  </si>
  <si>
    <t>登録手数料</t>
    <rPh sb="0" eb="2">
      <t>トウロク</t>
    </rPh>
    <rPh sb="2" eb="5">
      <t>テスウリョウ</t>
    </rPh>
    <phoneticPr fontId="1"/>
  </si>
  <si>
    <t>狩猟税額確認票</t>
    <rPh sb="0" eb="2">
      <t>シュリョウ</t>
    </rPh>
    <rPh sb="2" eb="3">
      <t>ゼイ</t>
    </rPh>
    <rPh sb="3" eb="4">
      <t>ガク</t>
    </rPh>
    <rPh sb="4" eb="7">
      <t>カクニンヒョウ</t>
    </rPh>
    <phoneticPr fontId="1"/>
  </si>
  <si>
    <t>狩猟税額等確認票</t>
    <rPh sb="0" eb="2">
      <t>シュリョウ</t>
    </rPh>
    <rPh sb="2" eb="3">
      <t>ゼイ</t>
    </rPh>
    <rPh sb="3" eb="4">
      <t>ガク</t>
    </rPh>
    <rPh sb="4" eb="5">
      <t>トウ</t>
    </rPh>
    <rPh sb="5" eb="8">
      <t>カクニンヒョウ</t>
    </rPh>
    <phoneticPr fontId="1"/>
  </si>
  <si>
    <t>（一括）申請者</t>
    <rPh sb="1" eb="3">
      <t>イッカツ</t>
    </rPh>
    <rPh sb="4" eb="7">
      <t>シンセイシャ</t>
    </rPh>
    <phoneticPr fontId="1"/>
  </si>
  <si>
    <t>支部名等</t>
    <rPh sb="0" eb="2">
      <t>シブ</t>
    </rPh>
    <rPh sb="2" eb="3">
      <t>メイ</t>
    </rPh>
    <rPh sb="3" eb="4">
      <t>トウ</t>
    </rPh>
    <phoneticPr fontId="1"/>
  </si>
  <si>
    <t>連絡先</t>
    <rPh sb="0" eb="2">
      <t>レンラク</t>
    </rPh>
    <rPh sb="2" eb="3">
      <t>サキ</t>
    </rPh>
    <phoneticPr fontId="1"/>
  </si>
  <si>
    <t>手数料額</t>
    <rPh sb="0" eb="3">
      <t>テスウリョウ</t>
    </rPh>
    <rPh sb="3" eb="4">
      <t>ガク</t>
    </rPh>
    <phoneticPr fontId="1"/>
  </si>
  <si>
    <t>第一種
銃猟</t>
    <rPh sb="0" eb="1">
      <t>ダイ</t>
    </rPh>
    <rPh sb="1" eb="3">
      <t>イッシュ</t>
    </rPh>
    <rPh sb="4" eb="6">
      <t>ジュウリョウ</t>
    </rPh>
    <phoneticPr fontId="1"/>
  </si>
  <si>
    <t>第二種
銃猟</t>
    <rPh sb="0" eb="1">
      <t>ダイ</t>
    </rPh>
    <rPh sb="1" eb="3">
      <t>ニシュ</t>
    </rPh>
    <rPh sb="4" eb="5">
      <t>ジュウ</t>
    </rPh>
    <rPh sb="5" eb="6">
      <t>リョウ</t>
    </rPh>
    <phoneticPr fontId="1"/>
  </si>
  <si>
    <t>更新
免許数</t>
    <rPh sb="0" eb="2">
      <t>コウシン</t>
    </rPh>
    <rPh sb="3" eb="5">
      <t>メンキョ</t>
    </rPh>
    <rPh sb="5" eb="6">
      <t>スウ</t>
    </rPh>
    <phoneticPr fontId="1"/>
  </si>
  <si>
    <t>○○　○○</t>
    <phoneticPr fontId="1"/>
  </si>
  <si>
    <t>狩猟免許更新・まとめ申請確認票</t>
    <rPh sb="0" eb="2">
      <t>シュリョウ</t>
    </rPh>
    <rPh sb="2" eb="4">
      <t>メンキョ</t>
    </rPh>
    <rPh sb="4" eb="6">
      <t>コウシン</t>
    </rPh>
    <rPh sb="10" eb="12">
      <t>シンセイ</t>
    </rPh>
    <rPh sb="12" eb="14">
      <t>カクニン</t>
    </rPh>
    <rPh sb="14" eb="15">
      <t>ヒョウ</t>
    </rPh>
    <phoneticPr fontId="1"/>
  </si>
  <si>
    <t>受講
希望回</t>
    <rPh sb="0" eb="2">
      <t>ジュコウ</t>
    </rPh>
    <rPh sb="3" eb="5">
      <t>キボウ</t>
    </rPh>
    <rPh sb="5" eb="6">
      <t>カイ</t>
    </rPh>
    <phoneticPr fontId="1"/>
  </si>
  <si>
    <t>第４回</t>
  </si>
  <si>
    <t>第10回</t>
  </si>
  <si>
    <t>○○支部</t>
    <rPh sb="2" eb="4">
      <t>シブ</t>
    </rPh>
    <phoneticPr fontId="1"/>
  </si>
  <si>
    <t>○○　○○</t>
  </si>
  <si>
    <t>×××-××××-××××</t>
    <phoneticPr fontId="1"/>
  </si>
  <si>
    <t>第３回</t>
  </si>
  <si>
    <t>第８回</t>
  </si>
  <si>
    <t>明細書等貼付</t>
    <rPh sb="0" eb="3">
      <t>メイサイショ</t>
    </rPh>
    <rPh sb="3" eb="4">
      <t>トウ</t>
    </rPh>
    <rPh sb="4" eb="6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</si>
</sst>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]&quot;作成年月日：&quot;ggge&quot;年&quot;m&quot;月&quot;d&quot;日&quot;;@" x16r2:formatCode16="[$-ja-JP-x-gannen]&quot;作成年月日：&quot;ggge&quot;年&quot;m&quot;月&quot;d&quot;日&quot;;@"/>
  </numFmts>
  <fonts count="1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u/>
      <sz val="11"/>
      <color theme="1"/>
      <name val="Yu Gothic"/>
      <family val="2"/>
      <scheme val="minor"/>
    </font>
    <font>
      <u/>
      <sz val="11"/>
      <color theme="1"/>
      <name val="Yu Gothic"/>
      <family val="3"/>
      <charset val="128"/>
      <scheme val="minor"/>
    </font>
    <font>
      <b/>
      <sz val="14"/>
      <color rgb="FFFF0000"/>
      <name val="Yu Gothic"/>
      <family val="3"/>
      <charset val="128"/>
      <scheme val="minor"/>
    </font>
    <font>
      <b/>
      <sz val="14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  <font>
      <sz val="11"/>
      <color rgb="FFFF0000"/>
      <name val="Yu Gothic"/>
      <family val="3"/>
      <charset val="128"/>
      <scheme val="minor"/>
    </font>
    <font>
      <sz val="11"/>
      <name val="Yu Gothic"/>
      <family val="2"/>
      <scheme val="minor"/>
    </font>
    <font>
      <sz val="11"/>
      <name val="Yu Gothic"/>
      <family val="3"/>
      <charset val="128"/>
      <scheme val="minor"/>
    </font>
    <font>
      <b/>
      <sz val="48"/>
      <color theme="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0" fontId="2" fillId="0" borderId="0" xfId="0" applyFont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6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76" fontId="0" fillId="0" borderId="1" xfId="0" applyNumberFormat="1" applyBorder="1"/>
    <xf numFmtId="176" fontId="0" fillId="0" borderId="3" xfId="0" applyNumberFormat="1" applyBorder="1"/>
    <xf numFmtId="176" fontId="0" fillId="0" borderId="4" xfId="0" applyNumberFormat="1" applyBorder="1"/>
    <xf numFmtId="176" fontId="0" fillId="0" borderId="5" xfId="0" applyNumberFormat="1" applyBorder="1"/>
    <xf numFmtId="0" fontId="0" fillId="0" borderId="2" xfId="0" applyBorder="1" applyAlignment="1"/>
    <xf numFmtId="0" fontId="0" fillId="0" borderId="1" xfId="0" applyBorder="1" applyAlignment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4" xfId="0" applyBorder="1" applyAlignment="1">
      <alignment horizontal="center" vertical="center" wrapText="1"/>
    </xf>
    <xf numFmtId="0" fontId="0" fillId="0" borderId="16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3" fillId="0" borderId="0" xfId="0" applyFont="1"/>
    <xf numFmtId="0" fontId="0" fillId="0" borderId="1" xfId="0" applyBorder="1" applyAlignment="1">
      <alignment horizontal="left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5" fillId="0" borderId="0" xfId="0" applyFont="1"/>
    <xf numFmtId="0" fontId="6" fillId="0" borderId="0" xfId="0" applyFont="1"/>
    <xf numFmtId="0" fontId="0" fillId="0" borderId="0" xfId="0" applyBorder="1" applyAlignment="1"/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8" fillId="0" borderId="27" xfId="0" applyFont="1" applyBorder="1" applyAlignment="1"/>
    <xf numFmtId="0" fontId="0" fillId="0" borderId="27" xfId="0" applyBorder="1" applyAlignment="1"/>
    <xf numFmtId="0" fontId="0" fillId="0" borderId="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0" fontId="0" fillId="0" borderId="0" xfId="0" applyAlignment="1">
      <alignment wrapText="1"/>
    </xf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2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/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0" fontId="0" fillId="0" borderId="7" xfId="0" applyBorder="1" applyAlignment="1">
      <alignment horizontal="center" vertical="center"/>
    </xf>
    <xf numFmtId="176" fontId="0" fillId="0" borderId="29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77" fontId="4" fillId="0" borderId="24" xfId="0" applyNumberFormat="1" applyFont="1" applyBorder="1" applyAlignment="1">
      <alignment horizontal="right" vertical="top"/>
    </xf>
    <xf numFmtId="176" fontId="0" fillId="0" borderId="6" xfId="0" applyNumberFormat="1" applyBorder="1" applyAlignment="1"/>
    <xf numFmtId="0" fontId="0" fillId="0" borderId="7" xfId="0" applyBorder="1" applyAlignment="1">
      <alignment horizontal="center"/>
    </xf>
    <xf numFmtId="176" fontId="0" fillId="0" borderId="7" xfId="0" applyNumberFormat="1" applyBorder="1" applyAlignment="1"/>
    <xf numFmtId="0" fontId="0" fillId="0" borderId="0" xfId="0" applyAlignment="1">
      <alignment wrapText="1"/>
    </xf>
    <xf numFmtId="0" fontId="0" fillId="0" borderId="0" xfId="0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1" xfId="0" applyNumberFormat="1" applyBorder="1" applyAlignment="1"/>
    <xf numFmtId="0" fontId="0" fillId="0" borderId="2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2" xfId="0" applyBorder="1" applyAlignment="1">
      <alignment horizontal="left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176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horizontal="center"/>
    </xf>
    <xf numFmtId="176" fontId="0" fillId="0" borderId="14" xfId="0" applyNumberFormat="1" applyBorder="1" applyAlignment="1">
      <alignment vertical="center"/>
    </xf>
    <xf numFmtId="176" fontId="0" fillId="0" borderId="39" xfId="0" applyNumberFormat="1" applyBorder="1" applyAlignment="1">
      <alignment vertical="center"/>
    </xf>
    <xf numFmtId="0" fontId="0" fillId="3" borderId="1" xfId="0" applyFill="1" applyBorder="1" applyAlignment="1">
      <alignment horizontal="center"/>
    </xf>
    <xf numFmtId="0" fontId="11" fillId="0" borderId="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428625</xdr:colOff>
      <xdr:row>1</xdr:row>
      <xdr:rowOff>26669</xdr:rowOff>
    </xdr:from>
    <xdr:to>
      <xdr:col>11</xdr:col>
      <xdr:colOff>26670</xdr:colOff>
      <xdr:row>2</xdr:row>
      <xdr:rowOff>179069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DE38FC-B520-4CA2-9A42-9EBC2CAC5F20}"/>
            </a:ext>
          </a:extLst>
        </xdr:cNvPr>
        <xdr:cNvSpPr txBox="1"/>
      </xdr:nvSpPr>
      <xdr:spPr>
        <a:xfrm>
          <a:off x="6257925" y="255269"/>
          <a:ext cx="1303020" cy="3810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様式</a:t>
          </a:r>
          <a:r>
            <a:rPr kumimoji="1" lang="en-US" altLang="ja-JP" sz="1100"/>
            <a:t>10</a:t>
          </a:r>
          <a:r>
            <a:rPr kumimoji="1" lang="ja-JP" altLang="en-US" sz="1100"/>
            <a:t>号補足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428625</xdr:colOff>
      <xdr:row>1</xdr:row>
      <xdr:rowOff>26669</xdr:rowOff>
    </xdr:from>
    <xdr:to>
      <xdr:col>11</xdr:col>
      <xdr:colOff>26670</xdr:colOff>
      <xdr:row>2</xdr:row>
      <xdr:rowOff>179069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2761C4-1295-4A52-BBE5-D2E16B15D7BD}"/>
            </a:ext>
          </a:extLst>
        </xdr:cNvPr>
        <xdr:cNvSpPr txBox="1"/>
      </xdr:nvSpPr>
      <xdr:spPr>
        <a:xfrm>
          <a:off x="6259830" y="118109"/>
          <a:ext cx="1299210" cy="3810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様式</a:t>
          </a:r>
          <a:r>
            <a:rPr kumimoji="1" lang="en-US" altLang="ja-JP" sz="1100"/>
            <a:t>10</a:t>
          </a:r>
          <a:r>
            <a:rPr kumimoji="1" lang="ja-JP" altLang="en-US" sz="1100"/>
            <a:t>号補足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8AD02-4AFB-434E-A6EB-1E7AE5AF9629}">
  <sheetPr>
    <tabColor rgb="FFFFFF00"/>
    <pageSetUpPr fitToPage="1"/>
  </sheetPr>
  <dimension ref="A1:S44"/>
  <sheetViews>
    <sheetView showGridLines="0" view="pageBreakPreview" topLeftCell="A16" zoomScaleNormal="100" zoomScaleSheetLayoutView="100" workbookViewId="0">
      <selection activeCell="P16" sqref="P16"/>
    </sheetView>
  </sheetViews>
  <sheetFormatPr defaultColWidth="9" defaultRowHeight="18"/>
  <cols>
    <col min="1" max="1" width="3.296875" style="73" customWidth="1"/>
    <col min="2" max="2" width="9.5" style="57" customWidth="1"/>
    <col min="3" max="3" width="24.8984375" style="57" customWidth="1"/>
    <col min="4" max="7" width="8.69921875" style="57" customWidth="1"/>
    <col min="8" max="8" width="7.09765625" style="57" customWidth="1"/>
    <col min="9" max="9" width="8.5" style="57" customWidth="1"/>
    <col min="10" max="10" width="6.69921875" style="57" customWidth="1"/>
    <col min="11" max="11" width="7.09765625" style="73" customWidth="1"/>
    <col min="12" max="12" width="3.296875" style="57" customWidth="1"/>
    <col min="13" max="13" width="4.3984375" style="57" customWidth="1"/>
    <col min="14" max="18" width="9" style="57"/>
    <col min="19" max="20" width="4.59765625" style="57" customWidth="1"/>
    <col min="21" max="21" width="6.5" style="57" customWidth="1"/>
    <col min="22" max="16384" width="9" style="57"/>
  </cols>
  <sheetData>
    <row r="1" spans="2:19" ht="7.2" customHeight="1"/>
    <row r="3" spans="2:19" ht="22.2">
      <c r="B3" s="39" t="s">
        <v>78</v>
      </c>
    </row>
    <row r="4" spans="2:19">
      <c r="B4" s="106" t="s">
        <v>70</v>
      </c>
      <c r="C4" s="107"/>
      <c r="D4" s="107"/>
      <c r="E4" s="107"/>
      <c r="F4" s="107"/>
      <c r="G4" s="45"/>
      <c r="I4" s="147" t="s">
        <v>23</v>
      </c>
      <c r="J4" s="147"/>
      <c r="K4" s="147"/>
      <c r="L4" s="41"/>
      <c r="O4" s="41"/>
      <c r="P4" s="41"/>
      <c r="Q4" s="41"/>
      <c r="R4" s="41"/>
    </row>
    <row r="5" spans="2:19" ht="25.2" customHeight="1">
      <c r="B5" s="58" t="s">
        <v>71</v>
      </c>
      <c r="C5" s="98"/>
      <c r="D5" s="99"/>
      <c r="E5" s="99"/>
      <c r="F5" s="99"/>
      <c r="G5" s="46"/>
      <c r="I5" s="116" t="s">
        <v>25</v>
      </c>
      <c r="J5" s="108"/>
      <c r="K5" s="108"/>
      <c r="O5" s="41"/>
      <c r="P5" s="41"/>
      <c r="Q5" s="41"/>
      <c r="R5" s="41"/>
    </row>
    <row r="6" spans="2:19" ht="25.2" customHeight="1">
      <c r="B6" s="58" t="s">
        <v>20</v>
      </c>
      <c r="C6" s="98"/>
      <c r="D6" s="99"/>
      <c r="E6" s="99"/>
      <c r="F6" s="99"/>
      <c r="G6" s="46"/>
      <c r="H6" s="139"/>
      <c r="I6" s="116"/>
      <c r="J6" s="108"/>
      <c r="K6" s="108"/>
      <c r="O6" s="41"/>
    </row>
    <row r="7" spans="2:19" ht="25.2" customHeight="1">
      <c r="B7" s="58" t="s">
        <v>72</v>
      </c>
      <c r="C7" s="98"/>
      <c r="D7" s="99"/>
      <c r="E7" s="99"/>
      <c r="F7" s="99"/>
      <c r="G7" s="46"/>
      <c r="H7" s="41"/>
      <c r="O7" s="41"/>
    </row>
    <row r="8" spans="2:19" ht="11.4" customHeight="1"/>
    <row r="9" spans="2:19">
      <c r="B9" s="89" t="s">
        <v>11</v>
      </c>
      <c r="C9" s="89" t="s">
        <v>12</v>
      </c>
      <c r="D9" s="100" t="s">
        <v>0</v>
      </c>
      <c r="E9" s="101"/>
      <c r="F9" s="101"/>
      <c r="G9" s="102"/>
      <c r="H9" s="103" t="s">
        <v>76</v>
      </c>
      <c r="I9" s="88" t="s">
        <v>73</v>
      </c>
      <c r="J9" s="100"/>
      <c r="K9" s="88" t="s">
        <v>79</v>
      </c>
      <c r="L9" s="43"/>
      <c r="M9" s="43"/>
      <c r="N9" s="43"/>
      <c r="O9" s="43"/>
      <c r="P9" s="43"/>
      <c r="Q9" s="43"/>
    </row>
    <row r="10" spans="2:19" s="2" customFormat="1" ht="18.75" customHeight="1">
      <c r="B10" s="89"/>
      <c r="C10" s="89"/>
      <c r="D10" s="90" t="s">
        <v>1</v>
      </c>
      <c r="E10" s="92" t="s">
        <v>2</v>
      </c>
      <c r="F10" s="94" t="s">
        <v>74</v>
      </c>
      <c r="G10" s="96" t="s">
        <v>75</v>
      </c>
      <c r="H10" s="104"/>
      <c r="I10" s="89"/>
      <c r="J10" s="100"/>
      <c r="K10" s="89"/>
      <c r="L10" s="43"/>
      <c r="M10" s="43"/>
      <c r="N10" s="43"/>
      <c r="O10" s="43"/>
      <c r="P10" s="43"/>
      <c r="Q10" s="43"/>
    </row>
    <row r="11" spans="2:19">
      <c r="B11" s="89"/>
      <c r="C11" s="89"/>
      <c r="D11" s="91"/>
      <c r="E11" s="93"/>
      <c r="F11" s="95"/>
      <c r="G11" s="97"/>
      <c r="H11" s="105"/>
      <c r="I11" s="89"/>
      <c r="J11" s="100"/>
      <c r="K11" s="89"/>
      <c r="L11" s="43"/>
      <c r="M11" s="43"/>
      <c r="N11" s="43"/>
      <c r="O11" s="43"/>
      <c r="P11" s="43"/>
      <c r="Q11" s="43"/>
      <c r="R11" s="43"/>
      <c r="S11" s="43"/>
    </row>
    <row r="12" spans="2:19" ht="25.2" customHeight="1">
      <c r="B12" s="58">
        <v>1</v>
      </c>
      <c r="C12" s="58"/>
      <c r="D12" s="59"/>
      <c r="E12" s="60"/>
      <c r="F12" s="60"/>
      <c r="G12" s="63"/>
      <c r="H12" s="54">
        <f>COUNTIFS(D12:G12,"○")</f>
        <v>0</v>
      </c>
      <c r="I12" s="74">
        <f>H12*2900</f>
        <v>0</v>
      </c>
      <c r="J12" s="145" t="e">
        <f>COUNTIFS(#REF!,"○")</f>
        <v>#REF!</v>
      </c>
      <c r="K12" s="65"/>
      <c r="L12" s="42"/>
      <c r="M12" s="42"/>
      <c r="N12" s="43"/>
      <c r="O12" s="43"/>
      <c r="P12" s="43"/>
      <c r="Q12" s="43"/>
      <c r="R12" s="43"/>
      <c r="S12" s="43"/>
    </row>
    <row r="13" spans="2:19" ht="25.2" customHeight="1">
      <c r="B13" s="58">
        <v>2</v>
      </c>
      <c r="C13" s="58"/>
      <c r="D13" s="59"/>
      <c r="E13" s="60"/>
      <c r="F13" s="60"/>
      <c r="G13" s="63"/>
      <c r="H13" s="54">
        <f t="shared" ref="H13:H26" si="0">COUNTIFS(D13:G13,"○")</f>
        <v>0</v>
      </c>
      <c r="I13" s="74">
        <f t="shared" ref="I13:I26" si="1">H13*2900</f>
        <v>0</v>
      </c>
      <c r="J13" s="145" t="e">
        <f>COUNTIFS(#REF!,"○")</f>
        <v>#REF!</v>
      </c>
      <c r="K13" s="65"/>
      <c r="L13" s="42"/>
      <c r="M13" s="42"/>
      <c r="N13" s="43"/>
      <c r="O13" s="43"/>
      <c r="P13" s="43"/>
      <c r="Q13" s="43"/>
      <c r="R13" s="43"/>
      <c r="S13" s="43"/>
    </row>
    <row r="14" spans="2:19" ht="25.2" customHeight="1">
      <c r="B14" s="58">
        <v>3</v>
      </c>
      <c r="C14" s="58"/>
      <c r="D14" s="59"/>
      <c r="E14" s="60"/>
      <c r="F14" s="60"/>
      <c r="G14" s="63"/>
      <c r="H14" s="54">
        <f t="shared" si="0"/>
        <v>0</v>
      </c>
      <c r="I14" s="74">
        <f t="shared" si="1"/>
        <v>0</v>
      </c>
      <c r="J14" s="145" t="e">
        <f>COUNTIFS(#REF!,"○")</f>
        <v>#REF!</v>
      </c>
      <c r="K14" s="65"/>
      <c r="L14" s="42"/>
      <c r="M14" s="42"/>
      <c r="N14" s="43"/>
      <c r="O14" s="43"/>
      <c r="P14" s="43"/>
      <c r="Q14" s="43"/>
      <c r="R14" s="43"/>
      <c r="S14" s="43"/>
    </row>
    <row r="15" spans="2:19" ht="25.2" customHeight="1">
      <c r="B15" s="58">
        <v>4</v>
      </c>
      <c r="C15" s="58"/>
      <c r="D15" s="59"/>
      <c r="E15" s="60"/>
      <c r="F15" s="60"/>
      <c r="G15" s="63"/>
      <c r="H15" s="54">
        <f t="shared" si="0"/>
        <v>0</v>
      </c>
      <c r="I15" s="74">
        <f t="shared" si="1"/>
        <v>0</v>
      </c>
      <c r="J15" s="145" t="e">
        <f>COUNTIFS(#REF!,"○")</f>
        <v>#REF!</v>
      </c>
      <c r="K15" s="65"/>
      <c r="L15" s="42"/>
      <c r="M15" s="42"/>
      <c r="N15" s="43"/>
      <c r="O15" s="43"/>
      <c r="P15" s="43"/>
      <c r="Q15" s="43"/>
      <c r="R15" s="43"/>
      <c r="S15" s="43"/>
    </row>
    <row r="16" spans="2:19" ht="25.2" customHeight="1">
      <c r="B16" s="58">
        <v>5</v>
      </c>
      <c r="C16" s="58"/>
      <c r="D16" s="59"/>
      <c r="E16" s="60"/>
      <c r="F16" s="60"/>
      <c r="G16" s="63"/>
      <c r="H16" s="54">
        <f t="shared" si="0"/>
        <v>0</v>
      </c>
      <c r="I16" s="74">
        <f t="shared" si="1"/>
        <v>0</v>
      </c>
      <c r="J16" s="145" t="e">
        <f>COUNTIFS(#REF!,"○")</f>
        <v>#REF!</v>
      </c>
      <c r="K16" s="65"/>
      <c r="L16" s="42"/>
      <c r="M16" s="42"/>
      <c r="N16" s="43"/>
      <c r="O16" s="43"/>
      <c r="P16" s="43"/>
      <c r="Q16" s="43"/>
      <c r="R16" s="43"/>
      <c r="S16" s="43"/>
    </row>
    <row r="17" spans="2:19" ht="25.2" customHeight="1">
      <c r="B17" s="58">
        <v>6</v>
      </c>
      <c r="C17" s="58"/>
      <c r="D17" s="61"/>
      <c r="E17" s="48"/>
      <c r="F17" s="48"/>
      <c r="G17" s="49"/>
      <c r="H17" s="54">
        <f t="shared" si="0"/>
        <v>0</v>
      </c>
      <c r="I17" s="74">
        <f t="shared" si="1"/>
        <v>0</v>
      </c>
      <c r="J17" s="145" t="e">
        <f>COUNTIFS(#REF!,"○")</f>
        <v>#REF!</v>
      </c>
      <c r="K17" s="65"/>
      <c r="L17" s="42"/>
      <c r="M17" s="42"/>
      <c r="N17" s="43"/>
      <c r="O17" s="43"/>
      <c r="P17" s="43"/>
      <c r="Q17" s="43"/>
      <c r="R17" s="43"/>
      <c r="S17" s="43"/>
    </row>
    <row r="18" spans="2:19" ht="25.2" customHeight="1">
      <c r="B18" s="58">
        <v>7</v>
      </c>
      <c r="C18" s="58"/>
      <c r="D18" s="61"/>
      <c r="E18" s="48"/>
      <c r="F18" s="48"/>
      <c r="G18" s="49"/>
      <c r="H18" s="54">
        <f t="shared" si="0"/>
        <v>0</v>
      </c>
      <c r="I18" s="74">
        <f t="shared" si="1"/>
        <v>0</v>
      </c>
      <c r="J18" s="145" t="e">
        <f>COUNTIFS(#REF!,"○")</f>
        <v>#REF!</v>
      </c>
      <c r="K18" s="65"/>
      <c r="L18" s="42"/>
      <c r="M18" s="42"/>
      <c r="N18" s="43"/>
      <c r="O18" s="43"/>
      <c r="P18" s="43"/>
      <c r="Q18" s="43"/>
      <c r="R18" s="43"/>
      <c r="S18" s="43"/>
    </row>
    <row r="19" spans="2:19" ht="25.2" customHeight="1">
      <c r="B19" s="58">
        <v>8</v>
      </c>
      <c r="C19" s="58"/>
      <c r="D19" s="61"/>
      <c r="E19" s="48"/>
      <c r="F19" s="48"/>
      <c r="G19" s="49"/>
      <c r="H19" s="54">
        <f t="shared" si="0"/>
        <v>0</v>
      </c>
      <c r="I19" s="74">
        <f t="shared" si="1"/>
        <v>0</v>
      </c>
      <c r="J19" s="145" t="e">
        <f>COUNTIFS(#REF!,"○")</f>
        <v>#REF!</v>
      </c>
      <c r="K19" s="65"/>
      <c r="L19" s="42"/>
      <c r="M19" s="42"/>
      <c r="N19" s="43"/>
      <c r="O19" s="43"/>
      <c r="P19" s="43"/>
      <c r="Q19" s="43"/>
      <c r="R19" s="43"/>
      <c r="S19" s="43"/>
    </row>
    <row r="20" spans="2:19" ht="25.2" customHeight="1">
      <c r="B20" s="58">
        <v>9</v>
      </c>
      <c r="C20" s="58"/>
      <c r="D20" s="61"/>
      <c r="E20" s="48"/>
      <c r="F20" s="48"/>
      <c r="G20" s="49"/>
      <c r="H20" s="54">
        <f t="shared" si="0"/>
        <v>0</v>
      </c>
      <c r="I20" s="74">
        <f t="shared" si="1"/>
        <v>0</v>
      </c>
      <c r="J20" s="145" t="e">
        <f>COUNTIFS(#REF!,"○")</f>
        <v>#REF!</v>
      </c>
      <c r="K20" s="65"/>
      <c r="L20" s="42"/>
      <c r="M20" s="42"/>
      <c r="N20" s="43"/>
      <c r="O20" s="43"/>
      <c r="P20" s="43"/>
      <c r="Q20" s="43"/>
      <c r="R20" s="43"/>
      <c r="S20" s="43"/>
    </row>
    <row r="21" spans="2:19" ht="25.2" customHeight="1">
      <c r="B21" s="58">
        <v>10</v>
      </c>
      <c r="C21" s="58"/>
      <c r="D21" s="61"/>
      <c r="E21" s="48"/>
      <c r="F21" s="48"/>
      <c r="G21" s="49"/>
      <c r="H21" s="54">
        <f t="shared" si="0"/>
        <v>0</v>
      </c>
      <c r="I21" s="74">
        <f t="shared" si="1"/>
        <v>0</v>
      </c>
      <c r="J21" s="145" t="e">
        <f>COUNTIFS(#REF!,"○")</f>
        <v>#REF!</v>
      </c>
      <c r="K21" s="65"/>
      <c r="L21" s="42"/>
      <c r="M21" s="42"/>
      <c r="N21" s="43"/>
      <c r="O21" s="43"/>
      <c r="P21" s="43"/>
      <c r="Q21" s="43"/>
      <c r="R21" s="43"/>
      <c r="S21" s="43"/>
    </row>
    <row r="22" spans="2:19" ht="25.2" customHeight="1">
      <c r="B22" s="58">
        <v>11</v>
      </c>
      <c r="C22" s="58"/>
      <c r="D22" s="61"/>
      <c r="E22" s="48"/>
      <c r="F22" s="48"/>
      <c r="G22" s="49"/>
      <c r="H22" s="54">
        <f t="shared" si="0"/>
        <v>0</v>
      </c>
      <c r="I22" s="74">
        <f t="shared" si="1"/>
        <v>0</v>
      </c>
      <c r="J22" s="145" t="e">
        <f>COUNTIFS(#REF!,"○")</f>
        <v>#REF!</v>
      </c>
      <c r="K22" s="65"/>
      <c r="L22" s="42"/>
      <c r="M22" s="42"/>
      <c r="N22" s="43"/>
      <c r="O22" s="43"/>
      <c r="P22" s="43"/>
      <c r="Q22" s="43"/>
      <c r="R22" s="43"/>
      <c r="S22" s="43"/>
    </row>
    <row r="23" spans="2:19" ht="25.2" customHeight="1">
      <c r="B23" s="58">
        <v>12</v>
      </c>
      <c r="C23" s="58"/>
      <c r="D23" s="59"/>
      <c r="E23" s="60"/>
      <c r="F23" s="60"/>
      <c r="G23" s="63"/>
      <c r="H23" s="54">
        <f t="shared" si="0"/>
        <v>0</v>
      </c>
      <c r="I23" s="74">
        <f t="shared" si="1"/>
        <v>0</v>
      </c>
      <c r="J23" s="145" t="e">
        <f>COUNTIFS(#REF!,"○")</f>
        <v>#REF!</v>
      </c>
      <c r="K23" s="65"/>
      <c r="L23" s="42"/>
      <c r="M23" s="42"/>
      <c r="N23" s="43"/>
      <c r="O23" s="43"/>
      <c r="P23" s="43"/>
      <c r="Q23" s="43"/>
      <c r="R23" s="43"/>
      <c r="S23" s="43"/>
    </row>
    <row r="24" spans="2:19" ht="25.2" customHeight="1">
      <c r="B24" s="58">
        <v>13</v>
      </c>
      <c r="C24" s="58"/>
      <c r="D24" s="59"/>
      <c r="E24" s="60"/>
      <c r="F24" s="60"/>
      <c r="G24" s="63"/>
      <c r="H24" s="54">
        <f t="shared" si="0"/>
        <v>0</v>
      </c>
      <c r="I24" s="74">
        <f t="shared" si="1"/>
        <v>0</v>
      </c>
      <c r="J24" s="145" t="e">
        <f>COUNTIFS(#REF!,"○")</f>
        <v>#REF!</v>
      </c>
      <c r="K24" s="65"/>
      <c r="L24" s="42"/>
      <c r="M24" s="42"/>
      <c r="N24" s="43"/>
      <c r="O24" s="43"/>
      <c r="P24" s="43"/>
      <c r="Q24" s="43"/>
      <c r="R24" s="43"/>
      <c r="S24" s="43"/>
    </row>
    <row r="25" spans="2:19" ht="25.2" customHeight="1">
      <c r="B25" s="58">
        <v>14</v>
      </c>
      <c r="C25" s="58"/>
      <c r="D25" s="59"/>
      <c r="E25" s="60"/>
      <c r="F25" s="60"/>
      <c r="G25" s="63"/>
      <c r="H25" s="54">
        <f t="shared" si="0"/>
        <v>0</v>
      </c>
      <c r="I25" s="74">
        <f t="shared" si="1"/>
        <v>0</v>
      </c>
      <c r="J25" s="145" t="e">
        <f>COUNTIFS(#REF!,"○")</f>
        <v>#REF!</v>
      </c>
      <c r="K25" s="65"/>
      <c r="L25" s="42"/>
      <c r="M25" s="42"/>
      <c r="N25" s="43"/>
      <c r="O25" s="43"/>
      <c r="P25" s="43"/>
      <c r="Q25" s="43"/>
      <c r="R25" s="43"/>
      <c r="S25" s="43"/>
    </row>
    <row r="26" spans="2:19" ht="25.2" customHeight="1">
      <c r="B26" s="67">
        <v>15</v>
      </c>
      <c r="C26" s="67"/>
      <c r="D26" s="69"/>
      <c r="E26" s="68"/>
      <c r="F26" s="68"/>
      <c r="G26" s="66"/>
      <c r="H26" s="65">
        <f t="shared" ref="H26:H30" si="2">COUNTIFS(D26:G26,"○")</f>
        <v>0</v>
      </c>
      <c r="I26" s="74">
        <f t="shared" ref="I26:I30" si="3">H26*2900</f>
        <v>0</v>
      </c>
      <c r="J26" s="145" t="e">
        <f>COUNTIFS(#REF!,"○")</f>
        <v>#REF!</v>
      </c>
      <c r="K26" s="65"/>
      <c r="L26" s="42"/>
      <c r="M26" s="42"/>
      <c r="N26" s="43"/>
      <c r="O26" s="43"/>
      <c r="P26" s="43"/>
      <c r="Q26" s="43"/>
      <c r="R26" s="43"/>
      <c r="S26" s="43"/>
    </row>
    <row r="27" spans="2:19" ht="25.2" customHeight="1">
      <c r="B27" s="67">
        <v>16</v>
      </c>
      <c r="C27" s="67"/>
      <c r="D27" s="69"/>
      <c r="E27" s="68"/>
      <c r="F27" s="68"/>
      <c r="G27" s="66"/>
      <c r="H27" s="65">
        <f t="shared" si="2"/>
        <v>0</v>
      </c>
      <c r="I27" s="74">
        <f t="shared" si="3"/>
        <v>0</v>
      </c>
      <c r="J27" s="145" t="e">
        <f>COUNTIFS(#REF!,"○")</f>
        <v>#REF!</v>
      </c>
      <c r="K27" s="65"/>
      <c r="L27" s="42"/>
      <c r="M27" s="42"/>
      <c r="N27" s="43"/>
      <c r="O27" s="43"/>
      <c r="P27" s="43"/>
      <c r="Q27" s="43"/>
      <c r="R27" s="43"/>
      <c r="S27" s="43"/>
    </row>
    <row r="28" spans="2:19" ht="25.2" customHeight="1">
      <c r="B28" s="67">
        <v>17</v>
      </c>
      <c r="C28" s="67"/>
      <c r="D28" s="69"/>
      <c r="E28" s="68"/>
      <c r="F28" s="68"/>
      <c r="G28" s="66"/>
      <c r="H28" s="65">
        <f t="shared" si="2"/>
        <v>0</v>
      </c>
      <c r="I28" s="74">
        <f t="shared" si="3"/>
        <v>0</v>
      </c>
      <c r="J28" s="145" t="e">
        <f>COUNTIFS(#REF!,"○")</f>
        <v>#REF!</v>
      </c>
      <c r="K28" s="65"/>
      <c r="M28" s="43"/>
      <c r="N28" s="43"/>
      <c r="O28" s="43"/>
      <c r="P28" s="43"/>
      <c r="Q28" s="43"/>
      <c r="R28" s="43"/>
    </row>
    <row r="29" spans="2:19" ht="25.2" customHeight="1">
      <c r="B29" s="67">
        <v>18</v>
      </c>
      <c r="C29" s="67"/>
      <c r="D29" s="69"/>
      <c r="E29" s="68"/>
      <c r="F29" s="68"/>
      <c r="G29" s="66"/>
      <c r="H29" s="65">
        <f t="shared" si="2"/>
        <v>0</v>
      </c>
      <c r="I29" s="74">
        <f t="shared" si="3"/>
        <v>0</v>
      </c>
      <c r="J29" s="145" t="e">
        <f>COUNTIFS(#REF!,"○")</f>
        <v>#REF!</v>
      </c>
      <c r="K29" s="65"/>
    </row>
    <row r="30" spans="2:19" ht="25.2" customHeight="1">
      <c r="B30" s="67">
        <v>19</v>
      </c>
      <c r="C30" s="67"/>
      <c r="D30" s="69"/>
      <c r="E30" s="68"/>
      <c r="F30" s="68"/>
      <c r="G30" s="66"/>
      <c r="H30" s="65">
        <f t="shared" si="2"/>
        <v>0</v>
      </c>
      <c r="I30" s="74">
        <f t="shared" si="3"/>
        <v>0</v>
      </c>
      <c r="J30" s="145" t="e">
        <f>COUNTIFS(#REF!,"○")</f>
        <v>#REF!</v>
      </c>
      <c r="K30" s="65"/>
    </row>
    <row r="31" spans="2:19" ht="25.2" customHeight="1" thickBot="1">
      <c r="B31" s="17">
        <v>20</v>
      </c>
      <c r="C31" s="17"/>
      <c r="D31" s="50"/>
      <c r="E31" s="51"/>
      <c r="F31" s="51"/>
      <c r="G31" s="52"/>
      <c r="H31" s="55">
        <f>COUNTIFS(D31:G31,"○")</f>
        <v>0</v>
      </c>
      <c r="I31" s="75">
        <f>H31*2900</f>
        <v>0</v>
      </c>
      <c r="J31" s="146" t="e">
        <f>COUNTIFS(#REF!,"○")</f>
        <v>#REF!</v>
      </c>
      <c r="K31" s="65"/>
    </row>
    <row r="32" spans="2:19" ht="28.2" customHeight="1" thickTop="1">
      <c r="B32" s="76" t="s">
        <v>28</v>
      </c>
      <c r="C32" s="76"/>
      <c r="D32" s="62">
        <f>COUNTIF(D12:D31,"○")</f>
        <v>0</v>
      </c>
      <c r="E32" s="47">
        <f>COUNTIF(E12:E31,"○")</f>
        <v>0</v>
      </c>
      <c r="F32" s="47">
        <f>COUNTIF(F12:F31,"○")</f>
        <v>0</v>
      </c>
      <c r="G32" s="44">
        <f>COUNTIF(G12:G31,"○")</f>
        <v>0</v>
      </c>
      <c r="H32" s="53">
        <f>SUM(D32:G32)</f>
        <v>0</v>
      </c>
      <c r="I32" s="77">
        <f>SUM(D32:G32)*2900</f>
        <v>0</v>
      </c>
      <c r="J32" s="78" t="e">
        <f>COUNTIFS(#REF!,"○")</f>
        <v>#REF!</v>
      </c>
      <c r="L32" s="56"/>
      <c r="M32" s="56"/>
      <c r="N32" s="56"/>
      <c r="O32" s="56"/>
      <c r="P32" s="56"/>
      <c r="Q32" s="56"/>
    </row>
    <row r="33" spans="2:17" s="73" customFormat="1" ht="11.4" customHeight="1" thickBot="1">
      <c r="B33" s="139"/>
      <c r="C33" s="139"/>
      <c r="D33" s="139"/>
      <c r="E33" s="139"/>
      <c r="F33" s="139"/>
      <c r="G33" s="139"/>
      <c r="H33" s="143"/>
      <c r="I33" s="143"/>
      <c r="J33" s="143"/>
      <c r="L33" s="70"/>
      <c r="M33" s="70"/>
      <c r="N33" s="70"/>
      <c r="O33" s="70"/>
      <c r="P33" s="70"/>
      <c r="Q33" s="70"/>
    </row>
    <row r="34" spans="2:17" ht="18" customHeight="1">
      <c r="B34" s="79" t="s">
        <v>87</v>
      </c>
      <c r="C34" s="80"/>
      <c r="D34" s="80"/>
      <c r="E34" s="80"/>
      <c r="F34" s="80"/>
      <c r="G34" s="81"/>
      <c r="H34" s="148"/>
      <c r="I34" s="141"/>
      <c r="J34" s="141"/>
      <c r="K34" s="144"/>
      <c r="L34" s="56"/>
      <c r="M34" s="56"/>
      <c r="N34" s="56"/>
      <c r="O34" s="56"/>
      <c r="P34" s="56"/>
      <c r="Q34" s="56"/>
    </row>
    <row r="35" spans="2:17" ht="18" customHeight="1">
      <c r="B35" s="82"/>
      <c r="C35" s="83"/>
      <c r="D35" s="83"/>
      <c r="E35" s="83"/>
      <c r="F35" s="83"/>
      <c r="G35" s="84"/>
      <c r="H35" s="148"/>
      <c r="I35" s="140"/>
      <c r="J35" s="140"/>
      <c r="K35" s="142"/>
    </row>
    <row r="36" spans="2:17" ht="18" customHeight="1">
      <c r="B36" s="82"/>
      <c r="C36" s="83"/>
      <c r="D36" s="83"/>
      <c r="E36" s="83"/>
      <c r="F36" s="83"/>
      <c r="G36" s="84"/>
      <c r="H36" s="148"/>
      <c r="I36" s="140"/>
      <c r="J36" s="140"/>
      <c r="K36" s="142"/>
    </row>
    <row r="37" spans="2:17" ht="18" customHeight="1">
      <c r="B37" s="82"/>
      <c r="C37" s="83"/>
      <c r="D37" s="83"/>
      <c r="E37" s="83"/>
      <c r="F37" s="83"/>
      <c r="G37" s="84"/>
      <c r="H37" s="148"/>
      <c r="I37" s="140"/>
      <c r="J37" s="140"/>
      <c r="K37" s="142"/>
    </row>
    <row r="38" spans="2:17" ht="18" customHeight="1">
      <c r="B38" s="82"/>
      <c r="C38" s="83"/>
      <c r="D38" s="83"/>
      <c r="E38" s="83"/>
      <c r="F38" s="83"/>
      <c r="G38" s="84"/>
      <c r="H38" s="148"/>
      <c r="I38" s="140"/>
      <c r="J38" s="140"/>
      <c r="K38" s="142"/>
    </row>
    <row r="39" spans="2:17" ht="19.2" customHeight="1">
      <c r="B39" s="82"/>
      <c r="C39" s="83"/>
      <c r="D39" s="83"/>
      <c r="E39" s="83"/>
      <c r="F39" s="83"/>
      <c r="G39" s="84"/>
      <c r="H39" s="148"/>
      <c r="I39" s="140"/>
      <c r="J39" s="140"/>
      <c r="K39" s="142"/>
    </row>
    <row r="40" spans="2:17" ht="18" customHeight="1">
      <c r="B40" s="82"/>
      <c r="C40" s="83"/>
      <c r="D40" s="83"/>
      <c r="E40" s="83"/>
      <c r="F40" s="83"/>
      <c r="G40" s="84"/>
      <c r="H40" s="148"/>
    </row>
    <row r="41" spans="2:17" ht="18" customHeight="1">
      <c r="B41" s="82"/>
      <c r="C41" s="83"/>
      <c r="D41" s="83"/>
      <c r="E41" s="83"/>
      <c r="F41" s="83"/>
      <c r="G41" s="84"/>
      <c r="H41" s="148"/>
    </row>
    <row r="42" spans="2:17" ht="18.600000000000001" customHeight="1">
      <c r="B42" s="82"/>
      <c r="C42" s="83"/>
      <c r="D42" s="83"/>
      <c r="E42" s="83"/>
      <c r="F42" s="83"/>
      <c r="G42" s="84"/>
      <c r="H42" s="148"/>
    </row>
    <row r="43" spans="2:17" ht="23.4" customHeight="1" thickBot="1">
      <c r="B43" s="85"/>
      <c r="C43" s="86"/>
      <c r="D43" s="86"/>
      <c r="E43" s="86"/>
      <c r="F43" s="86"/>
      <c r="G43" s="87"/>
      <c r="H43" s="148"/>
    </row>
    <row r="44" spans="2:17" ht="18" customHeight="1">
      <c r="B44" s="148"/>
      <c r="C44" s="148"/>
      <c r="D44" s="148"/>
      <c r="E44" s="148"/>
      <c r="F44" s="148"/>
      <c r="G44" s="148"/>
    </row>
  </sheetData>
  <mergeCells count="42">
    <mergeCell ref="K9:K11"/>
    <mergeCell ref="I4:K4"/>
    <mergeCell ref="I5:I6"/>
    <mergeCell ref="J5:K6"/>
    <mergeCell ref="B4:F4"/>
    <mergeCell ref="C5:F5"/>
    <mergeCell ref="C6:F6"/>
    <mergeCell ref="I12:J12"/>
    <mergeCell ref="C7:F7"/>
    <mergeCell ref="B9:B11"/>
    <mergeCell ref="C9:C11"/>
    <mergeCell ref="D9:G9"/>
    <mergeCell ref="H9:H11"/>
    <mergeCell ref="I9:J11"/>
    <mergeCell ref="D10:D11"/>
    <mergeCell ref="E10:E11"/>
    <mergeCell ref="F10:F11"/>
    <mergeCell ref="G10:G11"/>
    <mergeCell ref="I24:J24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5:J25"/>
    <mergeCell ref="I31:J31"/>
    <mergeCell ref="B32:C32"/>
    <mergeCell ref="I32:J32"/>
    <mergeCell ref="I34:J34"/>
    <mergeCell ref="I35:J39"/>
    <mergeCell ref="I26:J26"/>
    <mergeCell ref="I27:J27"/>
    <mergeCell ref="I28:J28"/>
    <mergeCell ref="I29:J29"/>
    <mergeCell ref="I30:J30"/>
    <mergeCell ref="B34:G43"/>
  </mergeCells>
  <phoneticPr fontId="1"/>
  <dataValidations count="2">
    <dataValidation type="list" allowBlank="1" showInputMessage="1" showErrorMessage="1" sqref="L12:M26 D12:G31" xr:uid="{95D76A70-8ECF-4FC7-889D-9511141B9907}">
      <formula1>"○"</formula1>
    </dataValidation>
    <dataValidation type="list" allowBlank="1" showInputMessage="1" showErrorMessage="1" sqref="K12:K31" xr:uid="{68A03B7C-928D-4716-909A-4E11F39CB3CF}">
      <formula1>"第１回,第２回,第３回,第４回,第５回,第６回,第７回,第８回,第９回,第10回,第11回,第12回"</formula1>
    </dataValidation>
  </dataValidations>
  <pageMargins left="0.51181102362204722" right="0.51181102362204722" top="0.55118110236220474" bottom="0.55118110236220474" header="0.11811023622047245" footer="0.11811023622047245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C2E1D-78CE-4722-97DC-A5DE3CE094C9}">
  <sheetPr>
    <pageSetUpPr fitToPage="1"/>
  </sheetPr>
  <dimension ref="B1:S43"/>
  <sheetViews>
    <sheetView showGridLines="0" tabSelected="1" view="pageBreakPreview" zoomScaleNormal="100" zoomScaleSheetLayoutView="100" workbookViewId="0">
      <selection activeCell="Q15" sqref="Q15"/>
    </sheetView>
  </sheetViews>
  <sheetFormatPr defaultColWidth="9" defaultRowHeight="18"/>
  <cols>
    <col min="1" max="1" width="3.296875" style="73" customWidth="1"/>
    <col min="2" max="2" width="9.5" style="73" customWidth="1"/>
    <col min="3" max="3" width="24.8984375" style="73" customWidth="1"/>
    <col min="4" max="7" width="8.69921875" style="73" customWidth="1"/>
    <col min="8" max="8" width="7.09765625" style="73" customWidth="1"/>
    <col min="9" max="9" width="8.5" style="73" customWidth="1"/>
    <col min="10" max="10" width="6.69921875" style="73" customWidth="1"/>
    <col min="11" max="11" width="7.09765625" style="73" customWidth="1"/>
    <col min="12" max="12" width="3.296875" style="73" customWidth="1"/>
    <col min="13" max="13" width="4.3984375" style="73" customWidth="1"/>
    <col min="14" max="18" width="9" style="73"/>
    <col min="19" max="20" width="4.59765625" style="73" customWidth="1"/>
    <col min="21" max="21" width="6.5" style="73" customWidth="1"/>
    <col min="22" max="16384" width="9" style="73"/>
  </cols>
  <sheetData>
    <row r="1" spans="2:19" ht="7.2" customHeight="1"/>
    <row r="3" spans="2:19" ht="22.2">
      <c r="B3" s="39" t="s">
        <v>78</v>
      </c>
    </row>
    <row r="4" spans="2:19">
      <c r="B4" s="106" t="s">
        <v>70</v>
      </c>
      <c r="C4" s="107"/>
      <c r="D4" s="107"/>
      <c r="E4" s="107"/>
      <c r="F4" s="107"/>
      <c r="G4" s="45"/>
      <c r="I4" s="147" t="s">
        <v>23</v>
      </c>
      <c r="J4" s="147"/>
      <c r="K4" s="147"/>
      <c r="L4" s="41"/>
      <c r="O4" s="41"/>
      <c r="P4" s="41"/>
      <c r="Q4" s="41"/>
      <c r="R4" s="41"/>
    </row>
    <row r="5" spans="2:19" ht="25.2" customHeight="1">
      <c r="B5" s="67" t="s">
        <v>71</v>
      </c>
      <c r="C5" s="98" t="s">
        <v>82</v>
      </c>
      <c r="D5" s="99"/>
      <c r="E5" s="99"/>
      <c r="F5" s="99"/>
      <c r="G5" s="46"/>
      <c r="I5" s="116" t="s">
        <v>25</v>
      </c>
      <c r="J5" s="108"/>
      <c r="K5" s="108"/>
      <c r="O5" s="41"/>
      <c r="P5" s="41"/>
      <c r="Q5" s="41"/>
      <c r="R5" s="41"/>
    </row>
    <row r="6" spans="2:19" ht="25.2" customHeight="1">
      <c r="B6" s="67" t="s">
        <v>20</v>
      </c>
      <c r="C6" s="98" t="s">
        <v>77</v>
      </c>
      <c r="D6" s="99"/>
      <c r="E6" s="99"/>
      <c r="F6" s="99"/>
      <c r="G6" s="46"/>
      <c r="H6" s="139"/>
      <c r="I6" s="116"/>
      <c r="J6" s="108"/>
      <c r="K6" s="108"/>
      <c r="O6" s="41"/>
    </row>
    <row r="7" spans="2:19" ht="25.2" customHeight="1">
      <c r="B7" s="67" t="s">
        <v>72</v>
      </c>
      <c r="C7" s="98" t="s">
        <v>84</v>
      </c>
      <c r="D7" s="99"/>
      <c r="E7" s="99"/>
      <c r="F7" s="99"/>
      <c r="G7" s="46"/>
      <c r="H7" s="41"/>
      <c r="O7" s="41"/>
    </row>
    <row r="8" spans="2:19" ht="11.4" customHeight="1"/>
    <row r="9" spans="2:19">
      <c r="B9" s="89" t="s">
        <v>11</v>
      </c>
      <c r="C9" s="89" t="s">
        <v>12</v>
      </c>
      <c r="D9" s="100" t="s">
        <v>0</v>
      </c>
      <c r="E9" s="101"/>
      <c r="F9" s="101"/>
      <c r="G9" s="102"/>
      <c r="H9" s="103" t="s">
        <v>76</v>
      </c>
      <c r="I9" s="88" t="s">
        <v>73</v>
      </c>
      <c r="J9" s="100"/>
      <c r="K9" s="88" t="s">
        <v>79</v>
      </c>
      <c r="L9" s="43"/>
      <c r="M9" s="43"/>
      <c r="N9" s="43"/>
      <c r="O9" s="43"/>
      <c r="P9" s="43"/>
      <c r="Q9" s="43"/>
    </row>
    <row r="10" spans="2:19" s="2" customFormat="1" ht="18.75" customHeight="1">
      <c r="B10" s="89"/>
      <c r="C10" s="89"/>
      <c r="D10" s="90" t="s">
        <v>1</v>
      </c>
      <c r="E10" s="92" t="s">
        <v>2</v>
      </c>
      <c r="F10" s="94" t="s">
        <v>74</v>
      </c>
      <c r="G10" s="96" t="s">
        <v>75</v>
      </c>
      <c r="H10" s="104"/>
      <c r="I10" s="89"/>
      <c r="J10" s="100"/>
      <c r="K10" s="89"/>
      <c r="L10" s="43"/>
      <c r="M10" s="43"/>
      <c r="N10" s="43"/>
      <c r="O10" s="43"/>
      <c r="P10" s="43"/>
      <c r="Q10" s="43"/>
    </row>
    <row r="11" spans="2:19">
      <c r="B11" s="89"/>
      <c r="C11" s="89"/>
      <c r="D11" s="91"/>
      <c r="E11" s="93"/>
      <c r="F11" s="95"/>
      <c r="G11" s="97"/>
      <c r="H11" s="105"/>
      <c r="I11" s="89"/>
      <c r="J11" s="100"/>
      <c r="K11" s="89"/>
      <c r="L11" s="43"/>
      <c r="M11" s="43"/>
      <c r="N11" s="43"/>
      <c r="O11" s="43"/>
      <c r="P11" s="43"/>
      <c r="Q11" s="43"/>
      <c r="R11" s="43"/>
      <c r="S11" s="43"/>
    </row>
    <row r="12" spans="2:19" ht="25.2" customHeight="1">
      <c r="B12" s="67">
        <v>1</v>
      </c>
      <c r="C12" s="67" t="s">
        <v>83</v>
      </c>
      <c r="D12" s="69" t="s">
        <v>30</v>
      </c>
      <c r="E12" s="68"/>
      <c r="F12" s="68"/>
      <c r="G12" s="66"/>
      <c r="H12" s="65">
        <f>COUNTIFS(D12:G12,"○")</f>
        <v>1</v>
      </c>
      <c r="I12" s="74">
        <f>H12*2900</f>
        <v>2900</v>
      </c>
      <c r="J12" s="145" t="e">
        <f>COUNTIFS(#REF!,"○")</f>
        <v>#REF!</v>
      </c>
      <c r="K12" s="65" t="s">
        <v>85</v>
      </c>
      <c r="L12" s="42"/>
      <c r="M12" s="42"/>
      <c r="N12" s="43"/>
      <c r="O12" s="43"/>
      <c r="P12" s="43"/>
      <c r="Q12" s="43"/>
      <c r="R12" s="43"/>
      <c r="S12" s="43"/>
    </row>
    <row r="13" spans="2:19" ht="25.2" customHeight="1">
      <c r="B13" s="67">
        <v>2</v>
      </c>
      <c r="C13" s="67" t="s">
        <v>83</v>
      </c>
      <c r="D13" s="69" t="s">
        <v>30</v>
      </c>
      <c r="E13" s="68"/>
      <c r="F13" s="68"/>
      <c r="G13" s="66"/>
      <c r="H13" s="65">
        <f t="shared" ref="H13:H30" si="0">COUNTIFS(D13:G13,"○")</f>
        <v>1</v>
      </c>
      <c r="I13" s="74">
        <f t="shared" ref="I13:I30" si="1">H13*2900</f>
        <v>2900</v>
      </c>
      <c r="J13" s="145" t="e">
        <f>COUNTIFS(#REF!,"○")</f>
        <v>#REF!</v>
      </c>
      <c r="K13" s="65" t="s">
        <v>80</v>
      </c>
      <c r="L13" s="42"/>
      <c r="M13" s="42"/>
      <c r="N13" s="43"/>
      <c r="O13" s="43"/>
      <c r="P13" s="43"/>
      <c r="Q13" s="43"/>
      <c r="R13" s="43"/>
      <c r="S13" s="43"/>
    </row>
    <row r="14" spans="2:19" ht="25.2" customHeight="1">
      <c r="B14" s="67">
        <v>3</v>
      </c>
      <c r="C14" s="67" t="s">
        <v>83</v>
      </c>
      <c r="D14" s="69"/>
      <c r="E14" s="68"/>
      <c r="F14" s="68"/>
      <c r="G14" s="66" t="s">
        <v>30</v>
      </c>
      <c r="H14" s="65">
        <f t="shared" si="0"/>
        <v>1</v>
      </c>
      <c r="I14" s="74">
        <f t="shared" si="1"/>
        <v>2900</v>
      </c>
      <c r="J14" s="145" t="e">
        <f>COUNTIFS(#REF!,"○")</f>
        <v>#REF!</v>
      </c>
      <c r="K14" s="65" t="s">
        <v>86</v>
      </c>
      <c r="L14" s="42"/>
      <c r="M14" s="42"/>
      <c r="N14" s="43"/>
      <c r="O14" s="43"/>
      <c r="P14" s="43"/>
      <c r="Q14" s="43"/>
      <c r="R14" s="43"/>
      <c r="S14" s="43"/>
    </row>
    <row r="15" spans="2:19" ht="25.2" customHeight="1">
      <c r="B15" s="67">
        <v>4</v>
      </c>
      <c r="C15" s="67" t="s">
        <v>83</v>
      </c>
      <c r="D15" s="69" t="s">
        <v>30</v>
      </c>
      <c r="E15" s="68" t="s">
        <v>30</v>
      </c>
      <c r="F15" s="68" t="s">
        <v>30</v>
      </c>
      <c r="G15" s="66"/>
      <c r="H15" s="65">
        <f t="shared" si="0"/>
        <v>3</v>
      </c>
      <c r="I15" s="74">
        <f t="shared" si="1"/>
        <v>8700</v>
      </c>
      <c r="J15" s="145" t="e">
        <f>COUNTIFS(#REF!,"○")</f>
        <v>#REF!</v>
      </c>
      <c r="K15" s="65" t="s">
        <v>86</v>
      </c>
      <c r="L15" s="42"/>
      <c r="M15" s="42"/>
      <c r="N15" s="43"/>
      <c r="O15" s="43"/>
      <c r="P15" s="43"/>
      <c r="Q15" s="43"/>
      <c r="R15" s="43"/>
      <c r="S15" s="43"/>
    </row>
    <row r="16" spans="2:19" ht="25.2" customHeight="1">
      <c r="B16" s="67">
        <v>5</v>
      </c>
      <c r="C16" s="67" t="s">
        <v>83</v>
      </c>
      <c r="D16" s="69"/>
      <c r="E16" s="68" t="s">
        <v>30</v>
      </c>
      <c r="F16" s="68"/>
      <c r="G16" s="66" t="s">
        <v>30</v>
      </c>
      <c r="H16" s="65">
        <f t="shared" si="0"/>
        <v>2</v>
      </c>
      <c r="I16" s="74">
        <f t="shared" si="1"/>
        <v>5800</v>
      </c>
      <c r="J16" s="145" t="e">
        <f>COUNTIFS(#REF!,"○")</f>
        <v>#REF!</v>
      </c>
      <c r="K16" s="65" t="s">
        <v>81</v>
      </c>
      <c r="L16" s="42"/>
      <c r="M16" s="42"/>
      <c r="N16" s="43"/>
      <c r="O16" s="43"/>
      <c r="P16" s="43"/>
      <c r="Q16" s="43"/>
      <c r="R16" s="43"/>
      <c r="S16" s="43"/>
    </row>
    <row r="17" spans="2:19" ht="25.2" customHeight="1">
      <c r="B17" s="67">
        <v>6</v>
      </c>
      <c r="C17" s="67"/>
      <c r="D17" s="71"/>
      <c r="E17" s="48"/>
      <c r="F17" s="48"/>
      <c r="G17" s="49"/>
      <c r="H17" s="65">
        <f t="shared" si="0"/>
        <v>0</v>
      </c>
      <c r="I17" s="74">
        <f t="shared" si="1"/>
        <v>0</v>
      </c>
      <c r="J17" s="145" t="e">
        <f>COUNTIFS(#REF!,"○")</f>
        <v>#REF!</v>
      </c>
      <c r="K17" s="65"/>
      <c r="L17" s="42"/>
      <c r="M17" s="42"/>
      <c r="N17" s="43"/>
      <c r="O17" s="43"/>
      <c r="P17" s="43"/>
      <c r="Q17" s="43"/>
      <c r="R17" s="43"/>
      <c r="S17" s="43"/>
    </row>
    <row r="18" spans="2:19" ht="25.2" customHeight="1">
      <c r="B18" s="67">
        <v>7</v>
      </c>
      <c r="C18" s="67"/>
      <c r="D18" s="71"/>
      <c r="E18" s="48"/>
      <c r="F18" s="48"/>
      <c r="G18" s="49"/>
      <c r="H18" s="65">
        <f t="shared" si="0"/>
        <v>0</v>
      </c>
      <c r="I18" s="74">
        <f t="shared" si="1"/>
        <v>0</v>
      </c>
      <c r="J18" s="145" t="e">
        <f>COUNTIFS(#REF!,"○")</f>
        <v>#REF!</v>
      </c>
      <c r="K18" s="65"/>
      <c r="L18" s="42"/>
      <c r="M18" s="42"/>
      <c r="N18" s="43"/>
      <c r="O18" s="43"/>
      <c r="P18" s="43"/>
      <c r="Q18" s="43"/>
      <c r="R18" s="43"/>
      <c r="S18" s="43"/>
    </row>
    <row r="19" spans="2:19" ht="25.2" customHeight="1">
      <c r="B19" s="67">
        <v>8</v>
      </c>
      <c r="C19" s="67"/>
      <c r="D19" s="71"/>
      <c r="E19" s="48"/>
      <c r="F19" s="48"/>
      <c r="G19" s="49"/>
      <c r="H19" s="65">
        <f t="shared" si="0"/>
        <v>0</v>
      </c>
      <c r="I19" s="74">
        <f t="shared" si="1"/>
        <v>0</v>
      </c>
      <c r="J19" s="145" t="e">
        <f>COUNTIFS(#REF!,"○")</f>
        <v>#REF!</v>
      </c>
      <c r="K19" s="65"/>
      <c r="L19" s="42"/>
      <c r="M19" s="42"/>
      <c r="N19" s="43"/>
      <c r="O19" s="43"/>
      <c r="P19" s="43"/>
      <c r="Q19" s="43"/>
      <c r="R19" s="43"/>
      <c r="S19" s="43"/>
    </row>
    <row r="20" spans="2:19" ht="25.2" customHeight="1">
      <c r="B20" s="67">
        <v>9</v>
      </c>
      <c r="C20" s="67"/>
      <c r="D20" s="71"/>
      <c r="E20" s="48"/>
      <c r="F20" s="48"/>
      <c r="G20" s="49"/>
      <c r="H20" s="65">
        <f t="shared" si="0"/>
        <v>0</v>
      </c>
      <c r="I20" s="74">
        <f t="shared" si="1"/>
        <v>0</v>
      </c>
      <c r="J20" s="145" t="e">
        <f>COUNTIFS(#REF!,"○")</f>
        <v>#REF!</v>
      </c>
      <c r="K20" s="65"/>
      <c r="L20" s="42"/>
      <c r="M20" s="42"/>
      <c r="N20" s="43"/>
      <c r="O20" s="43"/>
      <c r="P20" s="43"/>
      <c r="Q20" s="43"/>
      <c r="R20" s="43"/>
      <c r="S20" s="43"/>
    </row>
    <row r="21" spans="2:19" ht="25.2" customHeight="1">
      <c r="B21" s="67">
        <v>10</v>
      </c>
      <c r="C21" s="67"/>
      <c r="D21" s="71"/>
      <c r="E21" s="48"/>
      <c r="F21" s="48"/>
      <c r="G21" s="49"/>
      <c r="H21" s="65">
        <f t="shared" si="0"/>
        <v>0</v>
      </c>
      <c r="I21" s="74">
        <f t="shared" si="1"/>
        <v>0</v>
      </c>
      <c r="J21" s="145" t="e">
        <f>COUNTIFS(#REF!,"○")</f>
        <v>#REF!</v>
      </c>
      <c r="K21" s="65"/>
      <c r="L21" s="42"/>
      <c r="M21" s="42"/>
      <c r="N21" s="43"/>
      <c r="O21" s="43"/>
      <c r="P21" s="43"/>
      <c r="Q21" s="43"/>
      <c r="R21" s="43"/>
      <c r="S21" s="43"/>
    </row>
    <row r="22" spans="2:19" ht="25.2" customHeight="1">
      <c r="B22" s="67">
        <v>11</v>
      </c>
      <c r="C22" s="67"/>
      <c r="D22" s="71"/>
      <c r="E22" s="48"/>
      <c r="F22" s="48"/>
      <c r="G22" s="49"/>
      <c r="H22" s="65">
        <f t="shared" si="0"/>
        <v>0</v>
      </c>
      <c r="I22" s="74">
        <f t="shared" si="1"/>
        <v>0</v>
      </c>
      <c r="J22" s="145" t="e">
        <f>COUNTIFS(#REF!,"○")</f>
        <v>#REF!</v>
      </c>
      <c r="K22" s="65"/>
      <c r="L22" s="42"/>
      <c r="M22" s="42"/>
      <c r="N22" s="43"/>
      <c r="O22" s="43"/>
      <c r="P22" s="43"/>
      <c r="Q22" s="43"/>
      <c r="R22" s="43"/>
      <c r="S22" s="43"/>
    </row>
    <row r="23" spans="2:19" ht="25.2" customHeight="1">
      <c r="B23" s="67">
        <v>12</v>
      </c>
      <c r="C23" s="67"/>
      <c r="D23" s="69"/>
      <c r="E23" s="68"/>
      <c r="F23" s="68"/>
      <c r="G23" s="66"/>
      <c r="H23" s="65">
        <f t="shared" si="0"/>
        <v>0</v>
      </c>
      <c r="I23" s="74">
        <f t="shared" si="1"/>
        <v>0</v>
      </c>
      <c r="J23" s="145" t="e">
        <f>COUNTIFS(#REF!,"○")</f>
        <v>#REF!</v>
      </c>
      <c r="K23" s="65"/>
      <c r="L23" s="42"/>
      <c r="M23" s="42"/>
      <c r="N23" s="43"/>
      <c r="O23" s="43"/>
      <c r="P23" s="43"/>
      <c r="Q23" s="43"/>
      <c r="R23" s="43"/>
      <c r="S23" s="43"/>
    </row>
    <row r="24" spans="2:19" ht="25.2" customHeight="1">
      <c r="B24" s="67">
        <v>13</v>
      </c>
      <c r="C24" s="67"/>
      <c r="D24" s="69"/>
      <c r="E24" s="68"/>
      <c r="F24" s="68"/>
      <c r="G24" s="66"/>
      <c r="H24" s="65">
        <f t="shared" si="0"/>
        <v>0</v>
      </c>
      <c r="I24" s="74">
        <f t="shared" si="1"/>
        <v>0</v>
      </c>
      <c r="J24" s="145" t="e">
        <f>COUNTIFS(#REF!,"○")</f>
        <v>#REF!</v>
      </c>
      <c r="K24" s="65"/>
      <c r="L24" s="42"/>
      <c r="M24" s="42"/>
      <c r="N24" s="43"/>
      <c r="O24" s="43"/>
      <c r="P24" s="43"/>
      <c r="Q24" s="43"/>
      <c r="R24" s="43"/>
      <c r="S24" s="43"/>
    </row>
    <row r="25" spans="2:19" ht="25.2" customHeight="1">
      <c r="B25" s="67">
        <v>14</v>
      </c>
      <c r="C25" s="67"/>
      <c r="D25" s="69"/>
      <c r="E25" s="68"/>
      <c r="F25" s="68"/>
      <c r="G25" s="66"/>
      <c r="H25" s="65">
        <f t="shared" si="0"/>
        <v>0</v>
      </c>
      <c r="I25" s="74">
        <f t="shared" si="1"/>
        <v>0</v>
      </c>
      <c r="J25" s="145" t="e">
        <f>COUNTIFS(#REF!,"○")</f>
        <v>#REF!</v>
      </c>
      <c r="K25" s="65"/>
      <c r="L25" s="42"/>
      <c r="M25" s="42"/>
      <c r="N25" s="43"/>
      <c r="O25" s="43"/>
      <c r="P25" s="43"/>
      <c r="Q25" s="43"/>
      <c r="R25" s="43"/>
      <c r="S25" s="43"/>
    </row>
    <row r="26" spans="2:19" ht="25.2" customHeight="1">
      <c r="B26" s="67">
        <v>15</v>
      </c>
      <c r="C26" s="67"/>
      <c r="D26" s="69"/>
      <c r="E26" s="68"/>
      <c r="F26" s="68"/>
      <c r="G26" s="66"/>
      <c r="H26" s="65">
        <f t="shared" si="0"/>
        <v>0</v>
      </c>
      <c r="I26" s="74">
        <f t="shared" si="1"/>
        <v>0</v>
      </c>
      <c r="J26" s="145" t="e">
        <f>COUNTIFS(#REF!,"○")</f>
        <v>#REF!</v>
      </c>
      <c r="K26" s="65"/>
      <c r="L26" s="42"/>
      <c r="M26" s="42"/>
      <c r="N26" s="43"/>
      <c r="O26" s="43"/>
      <c r="P26" s="43"/>
      <c r="Q26" s="43"/>
      <c r="R26" s="43"/>
      <c r="S26" s="43"/>
    </row>
    <row r="27" spans="2:19" ht="25.2" customHeight="1">
      <c r="B27" s="67">
        <v>16</v>
      </c>
      <c r="C27" s="67"/>
      <c r="D27" s="69"/>
      <c r="E27" s="68"/>
      <c r="F27" s="68"/>
      <c r="G27" s="66"/>
      <c r="H27" s="65">
        <f t="shared" si="0"/>
        <v>0</v>
      </c>
      <c r="I27" s="74">
        <f t="shared" si="1"/>
        <v>0</v>
      </c>
      <c r="J27" s="145" t="e">
        <f>COUNTIFS(#REF!,"○")</f>
        <v>#REF!</v>
      </c>
      <c r="K27" s="65"/>
      <c r="L27" s="42"/>
      <c r="M27" s="42"/>
      <c r="N27" s="43"/>
      <c r="O27" s="43"/>
      <c r="P27" s="43"/>
      <c r="Q27" s="43"/>
      <c r="R27" s="43"/>
      <c r="S27" s="43"/>
    </row>
    <row r="28" spans="2:19" ht="25.2" customHeight="1">
      <c r="B28" s="67">
        <v>17</v>
      </c>
      <c r="C28" s="67"/>
      <c r="D28" s="69"/>
      <c r="E28" s="68"/>
      <c r="F28" s="68"/>
      <c r="G28" s="66"/>
      <c r="H28" s="65">
        <f t="shared" si="0"/>
        <v>0</v>
      </c>
      <c r="I28" s="74">
        <f t="shared" si="1"/>
        <v>0</v>
      </c>
      <c r="J28" s="145" t="e">
        <f>COUNTIFS(#REF!,"○")</f>
        <v>#REF!</v>
      </c>
      <c r="K28" s="65"/>
      <c r="M28" s="43"/>
      <c r="N28" s="43"/>
      <c r="O28" s="43"/>
      <c r="P28" s="43"/>
      <c r="Q28" s="43"/>
      <c r="R28" s="43"/>
    </row>
    <row r="29" spans="2:19" ht="25.2" customHeight="1">
      <c r="B29" s="67">
        <v>18</v>
      </c>
      <c r="C29" s="67"/>
      <c r="D29" s="69"/>
      <c r="E29" s="68"/>
      <c r="F29" s="68"/>
      <c r="G29" s="66"/>
      <c r="H29" s="65">
        <f t="shared" si="0"/>
        <v>0</v>
      </c>
      <c r="I29" s="74">
        <f t="shared" si="1"/>
        <v>0</v>
      </c>
      <c r="J29" s="145" t="e">
        <f>COUNTIFS(#REF!,"○")</f>
        <v>#REF!</v>
      </c>
      <c r="K29" s="65"/>
    </row>
    <row r="30" spans="2:19" ht="25.2" customHeight="1">
      <c r="B30" s="67">
        <v>19</v>
      </c>
      <c r="C30" s="67"/>
      <c r="D30" s="69"/>
      <c r="E30" s="68"/>
      <c r="F30" s="68"/>
      <c r="G30" s="66"/>
      <c r="H30" s="65">
        <f t="shared" si="0"/>
        <v>0</v>
      </c>
      <c r="I30" s="74">
        <f t="shared" si="1"/>
        <v>0</v>
      </c>
      <c r="J30" s="145" t="e">
        <f>COUNTIFS(#REF!,"○")</f>
        <v>#REF!</v>
      </c>
      <c r="K30" s="65"/>
    </row>
    <row r="31" spans="2:19" ht="25.2" customHeight="1" thickBot="1">
      <c r="B31" s="17">
        <v>20</v>
      </c>
      <c r="C31" s="17"/>
      <c r="D31" s="50"/>
      <c r="E31" s="51"/>
      <c r="F31" s="51"/>
      <c r="G31" s="52"/>
      <c r="H31" s="64">
        <f>COUNTIFS(D31:G31,"○")</f>
        <v>0</v>
      </c>
      <c r="I31" s="75">
        <f>H31*2900</f>
        <v>0</v>
      </c>
      <c r="J31" s="146" t="e">
        <f>COUNTIFS(#REF!,"○")</f>
        <v>#REF!</v>
      </c>
      <c r="K31" s="65"/>
    </row>
    <row r="32" spans="2:19" ht="28.8" customHeight="1" thickTop="1">
      <c r="B32" s="76" t="s">
        <v>28</v>
      </c>
      <c r="C32" s="76"/>
      <c r="D32" s="72">
        <f>COUNTIF(D12:D31,"○")</f>
        <v>3</v>
      </c>
      <c r="E32" s="47">
        <f>COUNTIF(E12:E31,"○")</f>
        <v>2</v>
      </c>
      <c r="F32" s="47">
        <f>COUNTIF(F12:F31,"○")</f>
        <v>1</v>
      </c>
      <c r="G32" s="44">
        <f>COUNTIF(G12:G31,"○")</f>
        <v>2</v>
      </c>
      <c r="H32" s="53">
        <f>SUM(D32:G32)</f>
        <v>8</v>
      </c>
      <c r="I32" s="77">
        <f>SUM(D32:G32)*2900</f>
        <v>23200</v>
      </c>
      <c r="J32" s="78" t="e">
        <f>COUNTIFS(#REF!,"○")</f>
        <v>#REF!</v>
      </c>
      <c r="L32" s="70"/>
      <c r="M32" s="70"/>
      <c r="N32" s="70"/>
      <c r="O32" s="70"/>
      <c r="P32" s="70"/>
      <c r="Q32" s="70"/>
    </row>
    <row r="33" spans="2:17" ht="11.4" customHeight="1" thickBot="1">
      <c r="B33" s="139"/>
      <c r="C33" s="139"/>
      <c r="D33" s="139"/>
      <c r="E33" s="139"/>
      <c r="F33" s="139"/>
      <c r="G33" s="139"/>
      <c r="H33" s="143"/>
      <c r="I33" s="143"/>
      <c r="J33" s="143"/>
      <c r="L33" s="70"/>
      <c r="M33" s="70"/>
      <c r="N33" s="70"/>
      <c r="O33" s="70"/>
      <c r="P33" s="70"/>
      <c r="Q33" s="70"/>
    </row>
    <row r="34" spans="2:17" ht="18" customHeight="1">
      <c r="B34" s="79" t="s">
        <v>87</v>
      </c>
      <c r="C34" s="80"/>
      <c r="D34" s="80"/>
      <c r="E34" s="80"/>
      <c r="F34" s="80"/>
      <c r="G34" s="81"/>
      <c r="H34" s="70"/>
      <c r="I34" s="141"/>
      <c r="J34" s="141"/>
      <c r="K34" s="144"/>
      <c r="L34" s="70"/>
      <c r="M34" s="70"/>
      <c r="N34" s="70"/>
      <c r="O34" s="70"/>
      <c r="P34" s="70"/>
      <c r="Q34" s="70"/>
    </row>
    <row r="35" spans="2:17" ht="18" customHeight="1">
      <c r="B35" s="82"/>
      <c r="C35" s="83"/>
      <c r="D35" s="83"/>
      <c r="E35" s="83"/>
      <c r="F35" s="83"/>
      <c r="G35" s="84"/>
      <c r="I35" s="140"/>
      <c r="J35" s="140"/>
      <c r="K35" s="142"/>
    </row>
    <row r="36" spans="2:17" ht="18" customHeight="1">
      <c r="B36" s="82"/>
      <c r="C36" s="83"/>
      <c r="D36" s="83"/>
      <c r="E36" s="83"/>
      <c r="F36" s="83"/>
      <c r="G36" s="84"/>
      <c r="I36" s="140"/>
      <c r="J36" s="140"/>
      <c r="K36" s="142"/>
    </row>
    <row r="37" spans="2:17" ht="18" customHeight="1">
      <c r="B37" s="82"/>
      <c r="C37" s="83"/>
      <c r="D37" s="83"/>
      <c r="E37" s="83"/>
      <c r="F37" s="83"/>
      <c r="G37" s="84"/>
      <c r="I37" s="140"/>
      <c r="J37" s="140"/>
      <c r="K37" s="142"/>
    </row>
    <row r="38" spans="2:17" ht="18" customHeight="1">
      <c r="B38" s="82"/>
      <c r="C38" s="83"/>
      <c r="D38" s="83"/>
      <c r="E38" s="83"/>
      <c r="F38" s="83"/>
      <c r="G38" s="84"/>
      <c r="I38" s="140"/>
      <c r="J38" s="140"/>
      <c r="K38" s="142"/>
    </row>
    <row r="39" spans="2:17" ht="19.2" customHeight="1">
      <c r="B39" s="82"/>
      <c r="C39" s="83"/>
      <c r="D39" s="83"/>
      <c r="E39" s="83"/>
      <c r="F39" s="83"/>
      <c r="G39" s="84"/>
      <c r="I39" s="140"/>
      <c r="J39" s="140"/>
      <c r="K39" s="142"/>
    </row>
    <row r="40" spans="2:17" ht="18" customHeight="1">
      <c r="B40" s="82"/>
      <c r="C40" s="83"/>
      <c r="D40" s="83"/>
      <c r="E40" s="83"/>
      <c r="F40" s="83"/>
      <c r="G40" s="84"/>
    </row>
    <row r="41" spans="2:17" ht="18" customHeight="1">
      <c r="B41" s="82"/>
      <c r="C41" s="83"/>
      <c r="D41" s="83"/>
      <c r="E41" s="83"/>
      <c r="F41" s="83"/>
      <c r="G41" s="84"/>
    </row>
    <row r="42" spans="2:17" ht="18.600000000000001" customHeight="1">
      <c r="B42" s="82"/>
      <c r="C42" s="83"/>
      <c r="D42" s="83"/>
      <c r="E42" s="83"/>
      <c r="F42" s="83"/>
      <c r="G42" s="84"/>
    </row>
    <row r="43" spans="2:17" ht="23.4" customHeight="1" thickBot="1">
      <c r="B43" s="85"/>
      <c r="C43" s="86"/>
      <c r="D43" s="86"/>
      <c r="E43" s="86"/>
      <c r="F43" s="86"/>
      <c r="G43" s="87"/>
    </row>
  </sheetData>
  <mergeCells count="42">
    <mergeCell ref="I30:J30"/>
    <mergeCell ref="I31:J31"/>
    <mergeCell ref="B32:C32"/>
    <mergeCell ref="I32:J32"/>
    <mergeCell ref="I34:J34"/>
    <mergeCell ref="I35:J39"/>
    <mergeCell ref="B34:G43"/>
    <mergeCell ref="I24:J24"/>
    <mergeCell ref="I25:J25"/>
    <mergeCell ref="I26:J26"/>
    <mergeCell ref="I27:J27"/>
    <mergeCell ref="I28:J28"/>
    <mergeCell ref="I29:J29"/>
    <mergeCell ref="I18:J18"/>
    <mergeCell ref="I19:J19"/>
    <mergeCell ref="I20:J20"/>
    <mergeCell ref="I21:J21"/>
    <mergeCell ref="I22:J22"/>
    <mergeCell ref="I23:J23"/>
    <mergeCell ref="I12:J12"/>
    <mergeCell ref="I13:J13"/>
    <mergeCell ref="I14:J14"/>
    <mergeCell ref="I15:J15"/>
    <mergeCell ref="I16:J16"/>
    <mergeCell ref="I17:J17"/>
    <mergeCell ref="B9:B11"/>
    <mergeCell ref="C9:C11"/>
    <mergeCell ref="D9:G9"/>
    <mergeCell ref="H9:H11"/>
    <mergeCell ref="I9:J11"/>
    <mergeCell ref="K9:K11"/>
    <mergeCell ref="D10:D11"/>
    <mergeCell ref="E10:E11"/>
    <mergeCell ref="F10:F11"/>
    <mergeCell ref="G10:G11"/>
    <mergeCell ref="B4:F4"/>
    <mergeCell ref="I4:K4"/>
    <mergeCell ref="C5:F5"/>
    <mergeCell ref="C6:F6"/>
    <mergeCell ref="C7:F7"/>
    <mergeCell ref="I5:I6"/>
    <mergeCell ref="J5:K6"/>
  </mergeCells>
  <phoneticPr fontId="1"/>
  <dataValidations count="2">
    <dataValidation type="list" allowBlank="1" showInputMessage="1" showErrorMessage="1" sqref="K12:K31" xr:uid="{3DEF6B56-8984-4753-80DE-8AE71901F344}">
      <formula1>"第１回,第２回,第３回,第４回,第５回,第６回,第７回,第８回,第９回,第10回,第11回,第12回"</formula1>
    </dataValidation>
    <dataValidation type="list" allowBlank="1" showInputMessage="1" showErrorMessage="1" sqref="L12:M26 D12:G31" xr:uid="{E82921EB-1B1E-4CBD-8E78-51ABDE2D9313}">
      <formula1>"○"</formula1>
    </dataValidation>
  </dataValidations>
  <pageMargins left="0.51181102362204722" right="0.51181102362204722" top="0.55118110236220474" bottom="0.55118110236220474" header="0.11811023622047244" footer="0.11811023622047244"/>
  <pageSetup paperSize="9"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6"/>
  <sheetViews>
    <sheetView workbookViewId="0">
      <selection activeCell="R12" sqref="R12:S12"/>
    </sheetView>
  </sheetViews>
  <sheetFormatPr defaultRowHeight="18"/>
  <cols>
    <col min="1" max="1" width="5.19921875" bestFit="1" customWidth="1"/>
    <col min="2" max="2" width="17" customWidth="1"/>
    <col min="3" max="6" width="7.69921875" customWidth="1"/>
    <col min="9" max="10" width="7.19921875" customWidth="1"/>
  </cols>
  <sheetData>
    <row r="1" spans="1:19" ht="22.2">
      <c r="A1" s="40" t="s">
        <v>69</v>
      </c>
      <c r="N1" s="34"/>
      <c r="P1" s="109">
        <f ca="1">TODAY()</f>
        <v>46105</v>
      </c>
      <c r="Q1" s="109"/>
      <c r="R1" s="109"/>
      <c r="S1" s="109"/>
    </row>
    <row r="2" spans="1:19">
      <c r="A2" s="132" t="s">
        <v>58</v>
      </c>
      <c r="B2" s="132"/>
      <c r="C2" s="132"/>
      <c r="D2" s="132"/>
      <c r="E2" s="132"/>
      <c r="F2" s="132"/>
      <c r="G2" s="132"/>
      <c r="H2" s="38"/>
      <c r="I2" s="38"/>
      <c r="K2" s="132" t="s">
        <v>65</v>
      </c>
      <c r="L2" s="132"/>
      <c r="M2" s="132"/>
      <c r="N2" s="132"/>
      <c r="P2" s="132" t="s">
        <v>66</v>
      </c>
      <c r="Q2" s="132"/>
      <c r="R2" s="132"/>
      <c r="S2" s="132"/>
    </row>
    <row r="3" spans="1:19">
      <c r="A3" s="3" t="s">
        <v>21</v>
      </c>
      <c r="B3" s="134"/>
      <c r="C3" s="135"/>
      <c r="D3" s="136"/>
      <c r="E3" s="18" t="s">
        <v>20</v>
      </c>
      <c r="F3" s="132"/>
      <c r="G3" s="132"/>
      <c r="H3" s="38"/>
      <c r="I3" s="38"/>
      <c r="K3" s="108" t="s">
        <v>59</v>
      </c>
      <c r="L3" s="108"/>
      <c r="M3" s="108"/>
      <c r="N3" s="108"/>
      <c r="P3" s="108" t="s">
        <v>59</v>
      </c>
      <c r="Q3" s="108"/>
      <c r="R3" s="108"/>
      <c r="S3" s="108"/>
    </row>
    <row r="4" spans="1:19">
      <c r="A4" s="3" t="s">
        <v>53</v>
      </c>
      <c r="B4" s="37" t="s">
        <v>59</v>
      </c>
      <c r="C4" s="133" t="s">
        <v>22</v>
      </c>
      <c r="D4" s="18" t="s">
        <v>55</v>
      </c>
      <c r="E4" s="135"/>
      <c r="F4" s="135"/>
      <c r="G4" s="136"/>
      <c r="H4" s="38"/>
      <c r="I4" s="38"/>
      <c r="K4" s="98" t="s">
        <v>24</v>
      </c>
      <c r="L4" s="115"/>
      <c r="M4" s="98"/>
      <c r="N4" s="115"/>
      <c r="P4" s="98" t="s">
        <v>52</v>
      </c>
      <c r="Q4" s="115"/>
      <c r="R4" s="98"/>
      <c r="S4" s="115"/>
    </row>
    <row r="5" spans="1:19">
      <c r="A5" s="3" t="s">
        <v>57</v>
      </c>
      <c r="B5" s="35" t="s">
        <v>59</v>
      </c>
      <c r="C5" s="76"/>
      <c r="D5" s="18" t="s">
        <v>54</v>
      </c>
      <c r="E5" s="134"/>
      <c r="F5" s="135"/>
      <c r="G5" s="136"/>
      <c r="H5" s="38"/>
      <c r="I5" s="38"/>
      <c r="K5" s="98" t="s">
        <v>56</v>
      </c>
      <c r="L5" s="115"/>
      <c r="M5" s="98"/>
      <c r="N5" s="115"/>
      <c r="P5" s="98" t="s">
        <v>27</v>
      </c>
      <c r="Q5" s="115"/>
      <c r="R5" s="98"/>
      <c r="S5" s="115"/>
    </row>
    <row r="7" spans="1:19">
      <c r="A7" s="116" t="s">
        <v>11</v>
      </c>
      <c r="B7" s="117" t="s">
        <v>64</v>
      </c>
      <c r="C7" s="116" t="s">
        <v>0</v>
      </c>
      <c r="D7" s="116"/>
      <c r="E7" s="116"/>
      <c r="F7" s="116"/>
      <c r="G7" s="118" t="s">
        <v>16</v>
      </c>
      <c r="H7" s="116"/>
      <c r="I7" s="116" t="s">
        <v>8</v>
      </c>
      <c r="J7" s="116"/>
      <c r="K7" s="127" t="s">
        <v>5</v>
      </c>
      <c r="L7" s="122"/>
      <c r="M7" s="122"/>
      <c r="N7" s="122"/>
      <c r="O7" s="123"/>
      <c r="P7" s="116" t="s">
        <v>15</v>
      </c>
      <c r="Q7" s="116"/>
      <c r="R7" s="116" t="s">
        <v>67</v>
      </c>
      <c r="S7" s="116"/>
    </row>
    <row r="8" spans="1:19" s="1" customFormat="1" ht="18.75" customHeight="1">
      <c r="A8" s="116"/>
      <c r="B8" s="117"/>
      <c r="C8" s="119" t="s">
        <v>60</v>
      </c>
      <c r="D8" s="120" t="s">
        <v>61</v>
      </c>
      <c r="E8" s="128" t="s">
        <v>63</v>
      </c>
      <c r="F8" s="129" t="s">
        <v>62</v>
      </c>
      <c r="G8" s="130" t="s">
        <v>13</v>
      </c>
      <c r="H8" s="129" t="s">
        <v>14</v>
      </c>
      <c r="I8" s="119" t="s">
        <v>10</v>
      </c>
      <c r="J8" s="131" t="s">
        <v>9</v>
      </c>
      <c r="K8" s="125" t="s">
        <v>6</v>
      </c>
      <c r="L8" s="121" t="s">
        <v>7</v>
      </c>
      <c r="M8" s="122"/>
      <c r="N8" s="122"/>
      <c r="O8" s="123"/>
      <c r="P8" s="116"/>
      <c r="Q8" s="116"/>
      <c r="R8" s="116"/>
      <c r="S8" s="116"/>
    </row>
    <row r="9" spans="1:19">
      <c r="A9" s="116"/>
      <c r="B9" s="117"/>
      <c r="C9" s="119"/>
      <c r="D9" s="120"/>
      <c r="E9" s="120"/>
      <c r="F9" s="129"/>
      <c r="G9" s="130"/>
      <c r="H9" s="129"/>
      <c r="I9" s="119"/>
      <c r="J9" s="131"/>
      <c r="K9" s="126"/>
      <c r="L9" s="28" t="s">
        <v>48</v>
      </c>
      <c r="M9" s="28" t="s">
        <v>49</v>
      </c>
      <c r="N9" s="28" t="s">
        <v>50</v>
      </c>
      <c r="O9" s="7" t="s">
        <v>51</v>
      </c>
      <c r="P9" s="116"/>
      <c r="Q9" s="116"/>
      <c r="R9" s="116"/>
      <c r="S9" s="116"/>
    </row>
    <row r="10" spans="1:19">
      <c r="A10" s="16">
        <v>1</v>
      </c>
      <c r="B10" s="3"/>
      <c r="C10" s="4"/>
      <c r="D10" s="5"/>
      <c r="E10" s="5"/>
      <c r="F10" s="6"/>
      <c r="G10" s="4"/>
      <c r="H10" s="6"/>
      <c r="I10" s="4"/>
      <c r="J10" s="6"/>
      <c r="K10" s="4"/>
      <c r="L10" s="5"/>
      <c r="M10" s="5"/>
      <c r="N10" s="25"/>
      <c r="O10" s="6"/>
      <c r="P10" s="124"/>
      <c r="Q10" s="124"/>
      <c r="R10" s="124"/>
      <c r="S10" s="124"/>
    </row>
    <row r="11" spans="1:19">
      <c r="A11" s="16">
        <v>2</v>
      </c>
      <c r="B11" s="3"/>
      <c r="C11" s="4"/>
      <c r="D11" s="5"/>
      <c r="E11" s="5"/>
      <c r="F11" s="6"/>
      <c r="G11" s="4"/>
      <c r="H11" s="6"/>
      <c r="I11" s="4"/>
      <c r="J11" s="6"/>
      <c r="K11" s="4"/>
      <c r="L11" s="5"/>
      <c r="M11" s="5"/>
      <c r="N11" s="25"/>
      <c r="O11" s="6"/>
      <c r="P11" s="124"/>
      <c r="Q11" s="124"/>
      <c r="R11" s="124"/>
      <c r="S11" s="124"/>
    </row>
    <row r="12" spans="1:19">
      <c r="A12" s="16">
        <v>3</v>
      </c>
      <c r="B12" s="3"/>
      <c r="C12" s="4"/>
      <c r="D12" s="5"/>
      <c r="E12" s="5"/>
      <c r="F12" s="6"/>
      <c r="G12" s="4"/>
      <c r="H12" s="6"/>
      <c r="I12" s="4"/>
      <c r="J12" s="6"/>
      <c r="K12" s="4"/>
      <c r="L12" s="5"/>
      <c r="M12" s="5"/>
      <c r="N12" s="25"/>
      <c r="O12" s="6"/>
      <c r="P12" s="124"/>
      <c r="Q12" s="124"/>
      <c r="R12" s="124"/>
      <c r="S12" s="124"/>
    </row>
    <row r="13" spans="1:19">
      <c r="A13" s="16">
        <v>4</v>
      </c>
      <c r="B13" s="3"/>
      <c r="C13" s="4"/>
      <c r="D13" s="5"/>
      <c r="E13" s="5"/>
      <c r="F13" s="6"/>
      <c r="G13" s="4"/>
      <c r="H13" s="6"/>
      <c r="I13" s="4"/>
      <c r="J13" s="6"/>
      <c r="K13" s="4"/>
      <c r="L13" s="5"/>
      <c r="M13" s="5"/>
      <c r="N13" s="25"/>
      <c r="O13" s="6"/>
      <c r="P13" s="124"/>
      <c r="Q13" s="124"/>
      <c r="R13" s="124"/>
      <c r="S13" s="124"/>
    </row>
    <row r="14" spans="1:19">
      <c r="A14" s="16">
        <v>5</v>
      </c>
      <c r="B14" s="3"/>
      <c r="C14" s="4"/>
      <c r="D14" s="5"/>
      <c r="E14" s="5"/>
      <c r="F14" s="6"/>
      <c r="G14" s="4"/>
      <c r="H14" s="6"/>
      <c r="I14" s="4"/>
      <c r="J14" s="6"/>
      <c r="K14" s="4"/>
      <c r="L14" s="5"/>
      <c r="M14" s="5"/>
      <c r="N14" s="25"/>
      <c r="O14" s="6"/>
      <c r="P14" s="124"/>
      <c r="Q14" s="124"/>
      <c r="R14" s="124"/>
      <c r="S14" s="124"/>
    </row>
    <row r="15" spans="1:19">
      <c r="A15" s="16">
        <v>6</v>
      </c>
      <c r="B15" s="3"/>
      <c r="C15" s="4"/>
      <c r="D15" s="5"/>
      <c r="E15" s="5"/>
      <c r="F15" s="6"/>
      <c r="G15" s="4"/>
      <c r="H15" s="6"/>
      <c r="I15" s="4"/>
      <c r="J15" s="6"/>
      <c r="K15" s="4"/>
      <c r="L15" s="5"/>
      <c r="M15" s="5"/>
      <c r="N15" s="25"/>
      <c r="O15" s="6"/>
      <c r="P15" s="124"/>
      <c r="Q15" s="124"/>
      <c r="R15" s="124"/>
      <c r="S15" s="124"/>
    </row>
    <row r="16" spans="1:19">
      <c r="A16" s="16">
        <v>7</v>
      </c>
      <c r="B16" s="29"/>
      <c r="C16" s="30"/>
      <c r="D16" s="31"/>
      <c r="E16" s="31"/>
      <c r="F16" s="32"/>
      <c r="G16" s="30"/>
      <c r="H16" s="32"/>
      <c r="I16" s="30"/>
      <c r="J16" s="32"/>
      <c r="K16" s="30"/>
      <c r="L16" s="31"/>
      <c r="M16" s="31"/>
      <c r="N16" s="33"/>
      <c r="O16" s="32"/>
      <c r="P16" s="124"/>
      <c r="Q16" s="124"/>
      <c r="R16" s="124"/>
      <c r="S16" s="124"/>
    </row>
    <row r="17" spans="1:19">
      <c r="A17" s="16">
        <v>8</v>
      </c>
      <c r="B17" s="29"/>
      <c r="C17" s="30"/>
      <c r="D17" s="31"/>
      <c r="E17" s="31"/>
      <c r="F17" s="32"/>
      <c r="G17" s="30"/>
      <c r="H17" s="32"/>
      <c r="I17" s="30"/>
      <c r="J17" s="32"/>
      <c r="K17" s="30"/>
      <c r="L17" s="31"/>
      <c r="M17" s="31"/>
      <c r="N17" s="33"/>
      <c r="O17" s="32"/>
      <c r="P17" s="124"/>
      <c r="Q17" s="124"/>
      <c r="R17" s="124"/>
      <c r="S17" s="124"/>
    </row>
    <row r="18" spans="1:19">
      <c r="A18" s="16">
        <v>9</v>
      </c>
      <c r="B18" s="29"/>
      <c r="C18" s="30"/>
      <c r="D18" s="31"/>
      <c r="E18" s="31"/>
      <c r="F18" s="32"/>
      <c r="G18" s="30"/>
      <c r="H18" s="32"/>
      <c r="I18" s="30"/>
      <c r="J18" s="32"/>
      <c r="K18" s="30"/>
      <c r="L18" s="31"/>
      <c r="M18" s="31"/>
      <c r="N18" s="33"/>
      <c r="O18" s="32"/>
      <c r="P18" s="124"/>
      <c r="Q18" s="124"/>
      <c r="R18" s="124"/>
      <c r="S18" s="124"/>
    </row>
    <row r="19" spans="1:19" ht="18.600000000000001" thickBot="1">
      <c r="A19" s="17">
        <v>10</v>
      </c>
      <c r="B19" s="12"/>
      <c r="C19" s="13"/>
      <c r="D19" s="14"/>
      <c r="E19" s="14"/>
      <c r="F19" s="15"/>
      <c r="G19" s="13"/>
      <c r="H19" s="15"/>
      <c r="I19" s="13"/>
      <c r="J19" s="15"/>
      <c r="K19" s="13"/>
      <c r="L19" s="14"/>
      <c r="M19" s="14"/>
      <c r="N19" s="26"/>
      <c r="O19" s="15"/>
      <c r="P19" s="110"/>
      <c r="Q19" s="110"/>
      <c r="R19" s="110"/>
      <c r="S19" s="110"/>
    </row>
    <row r="20" spans="1:19" ht="18.600000000000001" thickTop="1">
      <c r="A20" s="111" t="s">
        <v>28</v>
      </c>
      <c r="B20" s="111"/>
      <c r="C20" s="9"/>
      <c r="D20" s="10"/>
      <c r="E20" s="10"/>
      <c r="F20" s="11"/>
      <c r="G20" s="9"/>
      <c r="H20" s="11"/>
      <c r="I20" s="9"/>
      <c r="J20" s="11"/>
      <c r="K20" s="9"/>
      <c r="L20" s="10"/>
      <c r="M20" s="10"/>
      <c r="N20" s="27"/>
      <c r="O20" s="11"/>
      <c r="P20" s="112"/>
      <c r="Q20" s="112"/>
      <c r="R20" s="112"/>
      <c r="S20" s="112"/>
    </row>
    <row r="21" spans="1:19">
      <c r="B21" t="s">
        <v>19</v>
      </c>
    </row>
    <row r="23" spans="1:19">
      <c r="A23" s="2" t="s">
        <v>48</v>
      </c>
      <c r="B23" s="114" t="s">
        <v>35</v>
      </c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</row>
    <row r="24" spans="1:19">
      <c r="A24" s="2" t="s">
        <v>49</v>
      </c>
      <c r="B24" s="114" t="s">
        <v>36</v>
      </c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</row>
    <row r="25" spans="1:19" ht="36" customHeight="1">
      <c r="A25" s="36" t="s">
        <v>50</v>
      </c>
      <c r="B25" s="113" t="s">
        <v>42</v>
      </c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</row>
    <row r="26" spans="1:19" ht="36" customHeight="1">
      <c r="A26" s="36" t="s">
        <v>51</v>
      </c>
      <c r="B26" s="113" t="s">
        <v>37</v>
      </c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</row>
  </sheetData>
  <mergeCells count="64">
    <mergeCell ref="R15:S15"/>
    <mergeCell ref="R16:S16"/>
    <mergeCell ref="R17:S17"/>
    <mergeCell ref="R18:S18"/>
    <mergeCell ref="P5:Q5"/>
    <mergeCell ref="P14:Q14"/>
    <mergeCell ref="P15:Q15"/>
    <mergeCell ref="P16:Q16"/>
    <mergeCell ref="P17:Q17"/>
    <mergeCell ref="P18:Q18"/>
    <mergeCell ref="C4:C5"/>
    <mergeCell ref="E5:G5"/>
    <mergeCell ref="E4:G4"/>
    <mergeCell ref="K5:L5"/>
    <mergeCell ref="K2:N2"/>
    <mergeCell ref="M5:N5"/>
    <mergeCell ref="F3:G3"/>
    <mergeCell ref="B3:D3"/>
    <mergeCell ref="A2:G2"/>
    <mergeCell ref="K4:L4"/>
    <mergeCell ref="M4:N4"/>
    <mergeCell ref="K3:N3"/>
    <mergeCell ref="J8:J9"/>
    <mergeCell ref="P2:S2"/>
    <mergeCell ref="R4:S4"/>
    <mergeCell ref="R5:S5"/>
    <mergeCell ref="R7:S9"/>
    <mergeCell ref="E8:E9"/>
    <mergeCell ref="F8:F9"/>
    <mergeCell ref="G8:G9"/>
    <mergeCell ref="H8:H9"/>
    <mergeCell ref="I8:I9"/>
    <mergeCell ref="B26:S26"/>
    <mergeCell ref="P7:Q9"/>
    <mergeCell ref="L8:O8"/>
    <mergeCell ref="P11:Q11"/>
    <mergeCell ref="P12:Q12"/>
    <mergeCell ref="P13:Q13"/>
    <mergeCell ref="P10:Q10"/>
    <mergeCell ref="K8:K9"/>
    <mergeCell ref="K7:O7"/>
    <mergeCell ref="R10:S10"/>
    <mergeCell ref="R11:S11"/>
    <mergeCell ref="R12:S12"/>
    <mergeCell ref="R13:S13"/>
    <mergeCell ref="R19:S19"/>
    <mergeCell ref="R20:S20"/>
    <mergeCell ref="R14:S14"/>
    <mergeCell ref="P1:S1"/>
    <mergeCell ref="P19:Q19"/>
    <mergeCell ref="A20:B20"/>
    <mergeCell ref="P20:Q20"/>
    <mergeCell ref="B25:S25"/>
    <mergeCell ref="B24:S24"/>
    <mergeCell ref="B23:S23"/>
    <mergeCell ref="P3:S3"/>
    <mergeCell ref="P4:Q4"/>
    <mergeCell ref="A7:A9"/>
    <mergeCell ref="B7:B9"/>
    <mergeCell ref="C7:F7"/>
    <mergeCell ref="G7:H7"/>
    <mergeCell ref="I7:J7"/>
    <mergeCell ref="C8:C9"/>
    <mergeCell ref="D8:D9"/>
  </mergeCells>
  <phoneticPr fontId="1"/>
  <dataValidations count="5">
    <dataValidation type="list" allowBlank="1" showInputMessage="1" showErrorMessage="1" sqref="C10:O19" xr:uid="{D99199DF-6011-4F59-9661-73345B786EFE}">
      <formula1>"○"</formula1>
    </dataValidation>
    <dataValidation type="list" allowBlank="1" showInputMessage="1" showErrorMessage="1" sqref="K3:N3" xr:uid="{A1A5D547-86BF-4D57-B377-4AAF17E5A2B7}">
      <formula1>"　,西部・南部森林整備事務所,西部・南部森林整備事務所高島支所,甲賀森林整備事務所,中部森林整備事務所,湖北森林整備事務所"</formula1>
    </dataValidation>
    <dataValidation type="list" allowBlank="1" showInputMessage="1" showErrorMessage="1" sqref="P3:S3" xr:uid="{C72B1534-6596-43A7-A021-8A5C27AA3C34}">
      <formula1>"　,西部県税事務所,西部県税事務所高島納税課,南部県税事務所,中部県税事務所,中部県税事務所甲賀納税課,東北部県税事務所"</formula1>
    </dataValidation>
    <dataValidation type="list" allowBlank="1" showInputMessage="1" showErrorMessage="1" sqref="B4" xr:uid="{A4FFD1F4-56EA-4B29-B2E6-7D1F591E5FC2}">
      <formula1>"　,猟友会大津支部,猟友会日吉支部,猟友会大津北支部,猟友会湖南支部,猟友会高島支部,猟友会朽木支部,猟友会今津支部,猟友会伊香支部,猟友会東浅井支部,猟友会長浜支部,猟友会米原支部,猟友会彦根支部,猟友会愛知支部,猟友会能登川支部,猟友会八幡支部,猟友会八日市支部,猟友会日野支部,猟友会甲賀支部,猟友会甲南支部,猟友会信楽支部,猟友会守山支部,猟友会野洲支部,猟友会栗太支部"</formula1>
    </dataValidation>
    <dataValidation type="list" allowBlank="1" showInputMessage="1" showErrorMessage="1" sqref="B5" xr:uid="{78BB1F96-BAE1-4958-9CCC-027799CE779A}">
      <formula1>"　,支部長"</formula1>
    </dataValidation>
  </dataValidation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24EF4-8CA3-4DB3-9E85-49E71F4D68FE}">
  <dimension ref="A1:AM25"/>
  <sheetViews>
    <sheetView view="pageBreakPreview" zoomScaleNormal="100" zoomScaleSheetLayoutView="100" workbookViewId="0">
      <selection activeCell="R12" sqref="R12:S12"/>
    </sheetView>
  </sheetViews>
  <sheetFormatPr defaultRowHeight="18"/>
  <cols>
    <col min="1" max="1" width="5.19921875" bestFit="1" customWidth="1"/>
    <col min="2" max="2" width="17" customWidth="1"/>
    <col min="3" max="6" width="7.69921875" customWidth="1"/>
    <col min="9" max="10" width="7.19921875" customWidth="1"/>
    <col min="18" max="19" width="4.59765625" customWidth="1"/>
    <col min="20" max="23" width="6.5" customWidth="1"/>
    <col min="33" max="33" width="9.3984375" bestFit="1" customWidth="1"/>
  </cols>
  <sheetData>
    <row r="1" spans="1:39" ht="22.2">
      <c r="A1" s="39" t="s">
        <v>68</v>
      </c>
    </row>
    <row r="2" spans="1:39">
      <c r="A2" s="137" t="s">
        <v>70</v>
      </c>
      <c r="B2" s="138"/>
      <c r="C2" s="138"/>
      <c r="D2" s="138"/>
      <c r="E2" s="138"/>
      <c r="F2" s="138"/>
      <c r="G2" s="138"/>
      <c r="I2" s="108" t="s">
        <v>23</v>
      </c>
      <c r="J2" s="108"/>
      <c r="K2" s="108"/>
      <c r="L2" s="108"/>
      <c r="N2" s="108" t="s">
        <v>26</v>
      </c>
      <c r="O2" s="108"/>
      <c r="P2" s="108"/>
      <c r="Q2" s="108"/>
    </row>
    <row r="3" spans="1:39">
      <c r="A3" s="3" t="s">
        <v>20</v>
      </c>
      <c r="B3" s="98"/>
      <c r="C3" s="99"/>
      <c r="D3" s="115"/>
      <c r="E3" s="3" t="s">
        <v>22</v>
      </c>
      <c r="F3" s="108"/>
      <c r="G3" s="108"/>
      <c r="I3" s="108" t="s">
        <v>24</v>
      </c>
      <c r="J3" s="108"/>
      <c r="K3" s="108"/>
      <c r="L3" s="108"/>
      <c r="N3" s="108" t="s">
        <v>25</v>
      </c>
      <c r="O3" s="108"/>
      <c r="P3" s="108"/>
      <c r="Q3" s="108"/>
    </row>
    <row r="4" spans="1:39">
      <c r="A4" s="3" t="s">
        <v>21</v>
      </c>
      <c r="B4" s="98"/>
      <c r="C4" s="99"/>
      <c r="D4" s="99"/>
      <c r="E4" s="99"/>
      <c r="F4" s="99"/>
      <c r="G4" s="115"/>
      <c r="I4" s="108" t="s">
        <v>25</v>
      </c>
      <c r="J4" s="108"/>
      <c r="K4" s="108"/>
      <c r="L4" s="108"/>
      <c r="N4" s="108" t="s">
        <v>27</v>
      </c>
      <c r="O4" s="108"/>
      <c r="P4" s="108"/>
      <c r="Q4" s="108"/>
    </row>
    <row r="6" spans="1:39">
      <c r="A6" s="116" t="s">
        <v>11</v>
      </c>
      <c r="B6" s="116" t="s">
        <v>12</v>
      </c>
      <c r="C6" s="116" t="s">
        <v>0</v>
      </c>
      <c r="D6" s="116"/>
      <c r="E6" s="116"/>
      <c r="F6" s="116"/>
      <c r="G6" s="118" t="s">
        <v>16</v>
      </c>
      <c r="H6" s="116"/>
      <c r="I6" s="116" t="s">
        <v>8</v>
      </c>
      <c r="J6" s="116"/>
      <c r="K6" s="127" t="s">
        <v>5</v>
      </c>
      <c r="L6" s="122"/>
      <c r="M6" s="122"/>
      <c r="N6" s="122"/>
      <c r="O6" s="123"/>
      <c r="P6" s="116" t="s">
        <v>15</v>
      </c>
      <c r="Q6" s="116"/>
    </row>
    <row r="7" spans="1:39" s="2" customFormat="1">
      <c r="A7" s="116"/>
      <c r="B7" s="116"/>
      <c r="C7" s="119" t="s">
        <v>4</v>
      </c>
      <c r="D7" s="120" t="s">
        <v>1</v>
      </c>
      <c r="E7" s="120" t="s">
        <v>2</v>
      </c>
      <c r="F7" s="131" t="s">
        <v>3</v>
      </c>
      <c r="G7" s="130" t="s">
        <v>13</v>
      </c>
      <c r="H7" s="129" t="s">
        <v>14</v>
      </c>
      <c r="I7" s="119" t="s">
        <v>10</v>
      </c>
      <c r="J7" s="131" t="s">
        <v>9</v>
      </c>
      <c r="K7" s="125" t="s">
        <v>6</v>
      </c>
      <c r="L7" s="121" t="s">
        <v>7</v>
      </c>
      <c r="M7" s="122"/>
      <c r="N7" s="122"/>
      <c r="O7" s="123"/>
      <c r="P7" s="116"/>
      <c r="Q7" s="116"/>
    </row>
    <row r="8" spans="1:39">
      <c r="A8" s="116"/>
      <c r="B8" s="116"/>
      <c r="C8" s="119"/>
      <c r="D8" s="120"/>
      <c r="E8" s="120"/>
      <c r="F8" s="131"/>
      <c r="G8" s="130"/>
      <c r="H8" s="129"/>
      <c r="I8" s="119"/>
      <c r="J8" s="131"/>
      <c r="K8" s="126"/>
      <c r="L8" s="28" t="s">
        <v>48</v>
      </c>
      <c r="M8" s="28" t="s">
        <v>49</v>
      </c>
      <c r="N8" s="28" t="s">
        <v>50</v>
      </c>
      <c r="O8" s="7" t="s">
        <v>51</v>
      </c>
      <c r="P8" s="116"/>
      <c r="Q8" s="116"/>
      <c r="U8" t="s">
        <v>29</v>
      </c>
      <c r="Y8" t="s">
        <v>31</v>
      </c>
      <c r="Z8" t="s">
        <v>32</v>
      </c>
      <c r="AA8" t="s">
        <v>33</v>
      </c>
      <c r="AB8" t="s">
        <v>43</v>
      </c>
      <c r="AF8" t="s">
        <v>47</v>
      </c>
      <c r="AG8" t="s">
        <v>34</v>
      </c>
      <c r="AH8" t="s">
        <v>44</v>
      </c>
      <c r="AI8" t="s">
        <v>45</v>
      </c>
      <c r="AM8" t="s">
        <v>46</v>
      </c>
    </row>
    <row r="9" spans="1:39">
      <c r="A9" s="16">
        <v>1</v>
      </c>
      <c r="B9" s="3"/>
      <c r="C9" s="4" t="s">
        <v>30</v>
      </c>
      <c r="D9" s="5"/>
      <c r="E9" s="5"/>
      <c r="F9" s="6"/>
      <c r="G9" s="4"/>
      <c r="H9" s="6"/>
      <c r="I9" s="4"/>
      <c r="J9" s="6"/>
      <c r="K9" s="4"/>
      <c r="L9" s="5"/>
      <c r="M9" s="5"/>
      <c r="N9" s="25" t="s">
        <v>30</v>
      </c>
      <c r="O9" s="6"/>
      <c r="P9" s="124">
        <f t="shared" ref="P9:P12" si="0">IF(AF9&gt;AH9,AF9,AH9)</f>
        <v>16500</v>
      </c>
      <c r="Q9" s="124"/>
      <c r="U9">
        <f>IF(C9="○",IF(K9="○",16500,11000),0)</f>
        <v>11000</v>
      </c>
      <c r="V9">
        <f>IF(D9="○",IF(K9="○",8200,5500),0)</f>
        <v>0</v>
      </c>
      <c r="W9">
        <f>IF(E9="○",IF(K9="○",8200,5500),0)</f>
        <v>0</v>
      </c>
      <c r="X9">
        <f>IF(F9="○",5500,0)</f>
        <v>0</v>
      </c>
      <c r="Y9">
        <f>SUM(U9:X9)</f>
        <v>11000</v>
      </c>
      <c r="Z9" t="str">
        <f>IF(OR(G9="○",H9="○"),"○","")</f>
        <v/>
      </c>
      <c r="AA9" t="str">
        <f>IF(OR(J9="○",I9="○"),"○","")</f>
        <v/>
      </c>
      <c r="AB9">
        <f>ROUNDDOWN(IF($Z9="○",0,IF($AA9="○",U9*0.5,U9)),-2)</f>
        <v>11000</v>
      </c>
      <c r="AC9">
        <f t="shared" ref="AC9:AE9" si="1">ROUNDDOWN(IF($Z9="○",0,IF($AA9="○",V9*0.5,V9)),-2)</f>
        <v>0</v>
      </c>
      <c r="AD9">
        <f t="shared" si="1"/>
        <v>0</v>
      </c>
      <c r="AE9">
        <f t="shared" si="1"/>
        <v>0</v>
      </c>
      <c r="AF9">
        <f>SUM(AB9:AE9)</f>
        <v>11000</v>
      </c>
      <c r="AG9" t="str">
        <f>IF(N9="○","○","")</f>
        <v>○</v>
      </c>
      <c r="AH9">
        <f t="shared" ref="AH9:AH14" si="2">ROUNDDOWN(IF(N9="○",AM9,IF(AA9="○",AM9*0.5,AM9)),-2)</f>
        <v>16500</v>
      </c>
      <c r="AI9">
        <f>IF(C9="○",16500,0)</f>
        <v>16500</v>
      </c>
      <c r="AJ9">
        <f>IF(D9="○",8200,0)</f>
        <v>0</v>
      </c>
      <c r="AK9">
        <f>IF(E9="○",8200,0)</f>
        <v>0</v>
      </c>
      <c r="AL9">
        <f>IF(F9="○",5500,0)</f>
        <v>0</v>
      </c>
      <c r="AM9">
        <f t="shared" ref="AM9:AM14" si="3">ROUNDDOWN(IF(Z9="○",0,IF(AA9="○",SUM(AI9:AL9)*0.5,SUM(AI9:AL9))),-2)</f>
        <v>16500</v>
      </c>
    </row>
    <row r="10" spans="1:39">
      <c r="A10" s="16">
        <v>2</v>
      </c>
      <c r="B10" s="3"/>
      <c r="C10" s="4" t="s">
        <v>30</v>
      </c>
      <c r="D10" s="5"/>
      <c r="E10" s="5"/>
      <c r="F10" s="6"/>
      <c r="G10" s="4"/>
      <c r="H10" s="6" t="s">
        <v>30</v>
      </c>
      <c r="I10" s="4"/>
      <c r="J10" s="6"/>
      <c r="K10" s="4"/>
      <c r="L10" s="5"/>
      <c r="M10" s="5"/>
      <c r="N10" s="25" t="s">
        <v>30</v>
      </c>
      <c r="O10" s="6"/>
      <c r="P10" s="124">
        <f t="shared" si="0"/>
        <v>0</v>
      </c>
      <c r="Q10" s="124"/>
      <c r="U10">
        <f t="shared" ref="U10:U18" si="4">IF(C10="○",IF(K10="○",16500,11000),0)</f>
        <v>11000</v>
      </c>
      <c r="V10">
        <f t="shared" ref="V10:V18" si="5">IF(D10="○",IF(K10="○",8200,5500),0)</f>
        <v>0</v>
      </c>
      <c r="W10">
        <f t="shared" ref="W10:W18" si="6">IF(E10="○",IF(K10="○",8200,5500),0)</f>
        <v>0</v>
      </c>
      <c r="X10">
        <f t="shared" ref="X10:X18" si="7">IF(F10="○",5500,0)</f>
        <v>0</v>
      </c>
      <c r="Y10">
        <f t="shared" ref="Y10:Y18" si="8">SUM(U10:X10)</f>
        <v>11000</v>
      </c>
      <c r="Z10" t="str">
        <f t="shared" ref="Z10:Z18" si="9">IF(OR(G10="○",H10="○"),"○","")</f>
        <v>○</v>
      </c>
      <c r="AA10" t="str">
        <f t="shared" ref="AA10:AA18" si="10">IF(OR(J10="○",I10="○"),"○","")</f>
        <v/>
      </c>
      <c r="AB10">
        <f t="shared" ref="AB10:AB18" si="11">ROUNDDOWN(IF($Z10="○",0,IF($AA10="○",U10*0.5,U10)),-2)</f>
        <v>0</v>
      </c>
      <c r="AC10">
        <f t="shared" ref="AC10:AC18" si="12">ROUNDDOWN(IF($Z10="○",0,IF($AA10="○",V10*0.5,V10)),-2)</f>
        <v>0</v>
      </c>
      <c r="AD10">
        <f t="shared" ref="AD10:AD18" si="13">ROUNDDOWN(IF($Z10="○",0,IF($AA10="○",W10*0.5,W10)),-2)</f>
        <v>0</v>
      </c>
      <c r="AE10">
        <f t="shared" ref="AE10:AE18" si="14">ROUNDDOWN(IF($Z10="○",0,IF($AA10="○",X10*0.5,X10)),-2)</f>
        <v>0</v>
      </c>
      <c r="AF10">
        <f t="shared" ref="AF10:AF18" si="15">SUM(AB10:AE10)</f>
        <v>0</v>
      </c>
      <c r="AG10" t="str">
        <f t="shared" ref="AG10:AG18" si="16">IF(N10="○","○","")</f>
        <v>○</v>
      </c>
      <c r="AH10">
        <f t="shared" si="2"/>
        <v>0</v>
      </c>
      <c r="AI10">
        <f t="shared" ref="AI10:AI18" si="17">IF(C10="○",16500,0)</f>
        <v>16500</v>
      </c>
      <c r="AJ10">
        <f t="shared" ref="AJ10:AJ18" si="18">IF(D10="○",8200,0)</f>
        <v>0</v>
      </c>
      <c r="AK10">
        <f t="shared" ref="AK10:AK18" si="19">IF(E10="○",8200,0)</f>
        <v>0</v>
      </c>
      <c r="AL10">
        <f t="shared" ref="AL10:AL18" si="20">IF(F10="○",5500,0)</f>
        <v>0</v>
      </c>
      <c r="AM10">
        <f t="shared" si="3"/>
        <v>0</v>
      </c>
    </row>
    <row r="11" spans="1:39">
      <c r="A11" s="16">
        <v>3</v>
      </c>
      <c r="B11" s="3"/>
      <c r="C11" s="4"/>
      <c r="D11" s="5"/>
      <c r="E11" s="5"/>
      <c r="F11" s="6" t="s">
        <v>30</v>
      </c>
      <c r="G11" s="4"/>
      <c r="H11" s="6"/>
      <c r="I11" s="4" t="s">
        <v>30</v>
      </c>
      <c r="J11" s="6"/>
      <c r="K11" s="4" t="s">
        <v>30</v>
      </c>
      <c r="L11" s="5"/>
      <c r="M11" s="5"/>
      <c r="N11" s="25"/>
      <c r="O11" s="6"/>
      <c r="P11" s="124">
        <f t="shared" si="0"/>
        <v>2700</v>
      </c>
      <c r="Q11" s="124"/>
      <c r="U11">
        <f t="shared" si="4"/>
        <v>0</v>
      </c>
      <c r="V11">
        <f t="shared" si="5"/>
        <v>0</v>
      </c>
      <c r="W11">
        <f t="shared" si="6"/>
        <v>0</v>
      </c>
      <c r="X11">
        <f t="shared" si="7"/>
        <v>5500</v>
      </c>
      <c r="Y11">
        <f t="shared" si="8"/>
        <v>5500</v>
      </c>
      <c r="Z11" t="str">
        <f t="shared" si="9"/>
        <v/>
      </c>
      <c r="AA11" t="str">
        <f t="shared" si="10"/>
        <v>○</v>
      </c>
      <c r="AB11">
        <f t="shared" si="11"/>
        <v>0</v>
      </c>
      <c r="AC11">
        <f t="shared" si="12"/>
        <v>0</v>
      </c>
      <c r="AD11">
        <f t="shared" si="13"/>
        <v>0</v>
      </c>
      <c r="AE11">
        <f t="shared" si="14"/>
        <v>2700</v>
      </c>
      <c r="AF11">
        <f t="shared" si="15"/>
        <v>2700</v>
      </c>
      <c r="AG11" t="str">
        <f t="shared" si="16"/>
        <v/>
      </c>
      <c r="AH11">
        <f t="shared" si="2"/>
        <v>1300</v>
      </c>
      <c r="AI11">
        <f t="shared" si="17"/>
        <v>0</v>
      </c>
      <c r="AJ11">
        <f t="shared" si="18"/>
        <v>0</v>
      </c>
      <c r="AK11">
        <f t="shared" si="19"/>
        <v>0</v>
      </c>
      <c r="AL11">
        <f t="shared" si="20"/>
        <v>5500</v>
      </c>
      <c r="AM11">
        <f t="shared" si="3"/>
        <v>2700</v>
      </c>
    </row>
    <row r="12" spans="1:39">
      <c r="A12" s="16">
        <v>4</v>
      </c>
      <c r="B12" s="3"/>
      <c r="C12" s="4" t="s">
        <v>30</v>
      </c>
      <c r="D12" s="5" t="s">
        <v>30</v>
      </c>
      <c r="E12" s="5" t="s">
        <v>30</v>
      </c>
      <c r="F12" s="6"/>
      <c r="G12" s="4"/>
      <c r="H12" s="6"/>
      <c r="I12" s="4"/>
      <c r="J12" s="6" t="s">
        <v>30</v>
      </c>
      <c r="K12" s="4"/>
      <c r="L12" s="5"/>
      <c r="M12" s="5"/>
      <c r="N12" s="25" t="s">
        <v>30</v>
      </c>
      <c r="O12" s="6"/>
      <c r="P12" s="124">
        <f t="shared" si="0"/>
        <v>16400</v>
      </c>
      <c r="Q12" s="124"/>
      <c r="U12">
        <f t="shared" si="4"/>
        <v>11000</v>
      </c>
      <c r="V12">
        <f t="shared" si="5"/>
        <v>5500</v>
      </c>
      <c r="W12">
        <f t="shared" si="6"/>
        <v>5500</v>
      </c>
      <c r="X12">
        <f t="shared" si="7"/>
        <v>0</v>
      </c>
      <c r="Y12">
        <f t="shared" si="8"/>
        <v>22000</v>
      </c>
      <c r="Z12" t="str">
        <f t="shared" si="9"/>
        <v/>
      </c>
      <c r="AA12" t="str">
        <f t="shared" si="10"/>
        <v>○</v>
      </c>
      <c r="AB12">
        <f t="shared" si="11"/>
        <v>5500</v>
      </c>
      <c r="AC12">
        <f t="shared" si="12"/>
        <v>2700</v>
      </c>
      <c r="AD12">
        <f t="shared" si="13"/>
        <v>2700</v>
      </c>
      <c r="AE12">
        <f t="shared" si="14"/>
        <v>0</v>
      </c>
      <c r="AF12">
        <f t="shared" si="15"/>
        <v>10900</v>
      </c>
      <c r="AG12" t="str">
        <f t="shared" si="16"/>
        <v>○</v>
      </c>
      <c r="AH12">
        <f t="shared" si="2"/>
        <v>16400</v>
      </c>
      <c r="AI12">
        <f t="shared" si="17"/>
        <v>16500</v>
      </c>
      <c r="AJ12">
        <f t="shared" si="18"/>
        <v>8200</v>
      </c>
      <c r="AK12">
        <f t="shared" si="19"/>
        <v>8200</v>
      </c>
      <c r="AL12">
        <f t="shared" si="20"/>
        <v>0</v>
      </c>
      <c r="AM12">
        <f t="shared" si="3"/>
        <v>16400</v>
      </c>
    </row>
    <row r="13" spans="1:39">
      <c r="A13" s="16">
        <v>5</v>
      </c>
      <c r="B13" s="3"/>
      <c r="C13" s="4"/>
      <c r="D13" s="5" t="s">
        <v>30</v>
      </c>
      <c r="E13" s="5"/>
      <c r="F13" s="6" t="s">
        <v>30</v>
      </c>
      <c r="G13" s="4"/>
      <c r="H13" s="6"/>
      <c r="I13" s="4"/>
      <c r="J13" s="6"/>
      <c r="K13" s="4"/>
      <c r="L13" s="5"/>
      <c r="M13" s="5"/>
      <c r="N13" s="25" t="s">
        <v>30</v>
      </c>
      <c r="O13" s="6"/>
      <c r="P13" s="124">
        <f>IF(AF13&gt;AH13,AF13,AH13)</f>
        <v>13700</v>
      </c>
      <c r="Q13" s="124"/>
      <c r="U13">
        <f t="shared" si="4"/>
        <v>0</v>
      </c>
      <c r="V13">
        <f t="shared" si="5"/>
        <v>5500</v>
      </c>
      <c r="W13">
        <f t="shared" si="6"/>
        <v>0</v>
      </c>
      <c r="X13">
        <f t="shared" si="7"/>
        <v>5500</v>
      </c>
      <c r="Y13">
        <f t="shared" si="8"/>
        <v>11000</v>
      </c>
      <c r="Z13" t="str">
        <f t="shared" si="9"/>
        <v/>
      </c>
      <c r="AA13" t="str">
        <f t="shared" si="10"/>
        <v/>
      </c>
      <c r="AB13">
        <f t="shared" si="11"/>
        <v>0</v>
      </c>
      <c r="AC13">
        <f t="shared" si="12"/>
        <v>5500</v>
      </c>
      <c r="AD13">
        <f t="shared" si="13"/>
        <v>0</v>
      </c>
      <c r="AE13">
        <f t="shared" si="14"/>
        <v>5500</v>
      </c>
      <c r="AF13">
        <f t="shared" si="15"/>
        <v>11000</v>
      </c>
      <c r="AG13" t="str">
        <f t="shared" si="16"/>
        <v>○</v>
      </c>
      <c r="AH13">
        <f t="shared" si="2"/>
        <v>13700</v>
      </c>
      <c r="AI13">
        <f t="shared" si="17"/>
        <v>0</v>
      </c>
      <c r="AJ13">
        <f t="shared" si="18"/>
        <v>8200</v>
      </c>
      <c r="AK13">
        <f t="shared" si="19"/>
        <v>0</v>
      </c>
      <c r="AL13">
        <f t="shared" si="20"/>
        <v>5500</v>
      </c>
      <c r="AM13">
        <f t="shared" si="3"/>
        <v>13700</v>
      </c>
    </row>
    <row r="14" spans="1:39">
      <c r="A14" s="16">
        <v>6</v>
      </c>
      <c r="B14" s="3"/>
      <c r="C14" s="4"/>
      <c r="D14" s="5"/>
      <c r="E14" s="5"/>
      <c r="F14" s="6"/>
      <c r="G14" s="4"/>
      <c r="H14" s="6"/>
      <c r="I14" s="4"/>
      <c r="J14" s="6"/>
      <c r="K14" s="4"/>
      <c r="L14" s="5"/>
      <c r="M14" s="5"/>
      <c r="N14" s="25"/>
      <c r="O14" s="6"/>
      <c r="P14" s="124">
        <f t="shared" ref="P14:P18" si="21">IF(AF14&gt;AH14,AF14,AH14)</f>
        <v>0</v>
      </c>
      <c r="Q14" s="124"/>
      <c r="U14">
        <f t="shared" si="4"/>
        <v>0</v>
      </c>
      <c r="V14">
        <f t="shared" si="5"/>
        <v>0</v>
      </c>
      <c r="W14">
        <f t="shared" si="6"/>
        <v>0</v>
      </c>
      <c r="X14">
        <f t="shared" si="7"/>
        <v>0</v>
      </c>
      <c r="Y14">
        <f t="shared" si="8"/>
        <v>0</v>
      </c>
      <c r="Z14" t="str">
        <f t="shared" si="9"/>
        <v/>
      </c>
      <c r="AA14" t="str">
        <f t="shared" si="10"/>
        <v/>
      </c>
      <c r="AB14">
        <f t="shared" si="11"/>
        <v>0</v>
      </c>
      <c r="AC14">
        <f t="shared" si="12"/>
        <v>0</v>
      </c>
      <c r="AD14">
        <f t="shared" si="13"/>
        <v>0</v>
      </c>
      <c r="AE14">
        <f t="shared" si="14"/>
        <v>0</v>
      </c>
      <c r="AF14">
        <f t="shared" si="15"/>
        <v>0</v>
      </c>
      <c r="AG14" t="str">
        <f t="shared" si="16"/>
        <v/>
      </c>
      <c r="AH14">
        <f t="shared" si="2"/>
        <v>0</v>
      </c>
      <c r="AI14">
        <f t="shared" si="17"/>
        <v>0</v>
      </c>
      <c r="AJ14">
        <f t="shared" si="18"/>
        <v>0</v>
      </c>
      <c r="AK14">
        <f t="shared" si="19"/>
        <v>0</v>
      </c>
      <c r="AL14">
        <f t="shared" si="20"/>
        <v>0</v>
      </c>
      <c r="AM14">
        <f t="shared" si="3"/>
        <v>0</v>
      </c>
    </row>
    <row r="15" spans="1:39">
      <c r="A15" s="16">
        <v>7</v>
      </c>
      <c r="B15" s="29"/>
      <c r="C15" s="30"/>
      <c r="D15" s="31"/>
      <c r="E15" s="31"/>
      <c r="F15" s="32"/>
      <c r="G15" s="30"/>
      <c r="H15" s="32"/>
      <c r="I15" s="30"/>
      <c r="J15" s="32"/>
      <c r="K15" s="30"/>
      <c r="L15" s="31"/>
      <c r="M15" s="31"/>
      <c r="N15" s="33"/>
      <c r="O15" s="32"/>
      <c r="P15" s="124">
        <f t="shared" ref="P15:P17" si="22">IF(AF15&gt;AH15,AF15,AH15)</f>
        <v>0</v>
      </c>
      <c r="Q15" s="124"/>
      <c r="U15">
        <f t="shared" ref="U15:U17" si="23">IF(C15="○",IF(K15="○",16500,11000),0)</f>
        <v>0</v>
      </c>
      <c r="V15">
        <f t="shared" ref="V15:V17" si="24">IF(D15="○",IF(K15="○",8200,5500),0)</f>
        <v>0</v>
      </c>
      <c r="W15">
        <f t="shared" ref="W15:W17" si="25">IF(E15="○",IF(K15="○",8200,5500),0)</f>
        <v>0</v>
      </c>
      <c r="X15">
        <f t="shared" ref="X15:X17" si="26">IF(F15="○",5500,0)</f>
        <v>0</v>
      </c>
      <c r="Y15">
        <f t="shared" ref="Y15:Y17" si="27">SUM(U15:X15)</f>
        <v>0</v>
      </c>
      <c r="Z15" t="str">
        <f t="shared" ref="Z15:Z17" si="28">IF(OR(G15="○",H15="○"),"○","")</f>
        <v/>
      </c>
      <c r="AA15" t="str">
        <f t="shared" ref="AA15:AA17" si="29">IF(OR(J15="○",I15="○"),"○","")</f>
        <v/>
      </c>
      <c r="AB15">
        <f t="shared" ref="AB15:AB17" si="30">ROUNDDOWN(IF($Z15="○",0,IF($AA15="○",U15*0.5,U15)),-2)</f>
        <v>0</v>
      </c>
      <c r="AC15">
        <f t="shared" ref="AC15:AC17" si="31">ROUNDDOWN(IF($Z15="○",0,IF($AA15="○",V15*0.5,V15)),-2)</f>
        <v>0</v>
      </c>
      <c r="AD15">
        <f t="shared" ref="AD15:AD17" si="32">ROUNDDOWN(IF($Z15="○",0,IF($AA15="○",W15*0.5,W15)),-2)</f>
        <v>0</v>
      </c>
      <c r="AE15">
        <f t="shared" ref="AE15:AE17" si="33">ROUNDDOWN(IF($Z15="○",0,IF($AA15="○",X15*0.5,X15)),-2)</f>
        <v>0</v>
      </c>
      <c r="AF15">
        <f t="shared" ref="AF15:AF17" si="34">SUM(AB15:AE15)</f>
        <v>0</v>
      </c>
      <c r="AG15" t="str">
        <f t="shared" ref="AG15:AG17" si="35">IF(N15="○","○","")</f>
        <v/>
      </c>
      <c r="AH15">
        <f t="shared" ref="AH15:AH17" si="36">ROUNDDOWN(IF(N15="○",AM15,IF(AA15="○",AM15*0.5,AM15)),-2)</f>
        <v>0</v>
      </c>
      <c r="AI15">
        <f t="shared" ref="AI15:AI17" si="37">IF(C15="○",16500,0)</f>
        <v>0</v>
      </c>
      <c r="AJ15">
        <f t="shared" ref="AJ15:AJ17" si="38">IF(D15="○",8200,0)</f>
        <v>0</v>
      </c>
      <c r="AK15">
        <f t="shared" ref="AK15:AK17" si="39">IF(E15="○",8200,0)</f>
        <v>0</v>
      </c>
      <c r="AL15">
        <f t="shared" ref="AL15:AL17" si="40">IF(F15="○",5500,0)</f>
        <v>0</v>
      </c>
      <c r="AM15">
        <f t="shared" ref="AM15:AM17" si="41">ROUNDDOWN(IF(Z15="○",0,IF(AA15="○",SUM(AI15:AL15)*0.5,SUM(AI15:AL15))),-2)</f>
        <v>0</v>
      </c>
    </row>
    <row r="16" spans="1:39">
      <c r="A16" s="16">
        <v>8</v>
      </c>
      <c r="B16" s="29"/>
      <c r="C16" s="30"/>
      <c r="D16" s="31"/>
      <c r="E16" s="31"/>
      <c r="F16" s="32"/>
      <c r="G16" s="30"/>
      <c r="H16" s="32"/>
      <c r="I16" s="30"/>
      <c r="J16" s="32"/>
      <c r="K16" s="30"/>
      <c r="L16" s="31"/>
      <c r="M16" s="31"/>
      <c r="N16" s="33"/>
      <c r="O16" s="32"/>
      <c r="P16" s="124">
        <f t="shared" si="22"/>
        <v>0</v>
      </c>
      <c r="Q16" s="124"/>
      <c r="U16">
        <f t="shared" si="23"/>
        <v>0</v>
      </c>
      <c r="V16">
        <f t="shared" si="24"/>
        <v>0</v>
      </c>
      <c r="W16">
        <f t="shared" si="25"/>
        <v>0</v>
      </c>
      <c r="X16">
        <f t="shared" si="26"/>
        <v>0</v>
      </c>
      <c r="Y16">
        <f t="shared" si="27"/>
        <v>0</v>
      </c>
      <c r="Z16" t="str">
        <f t="shared" si="28"/>
        <v/>
      </c>
      <c r="AA16" t="str">
        <f t="shared" si="29"/>
        <v/>
      </c>
      <c r="AB16">
        <f t="shared" si="30"/>
        <v>0</v>
      </c>
      <c r="AC16">
        <f t="shared" si="31"/>
        <v>0</v>
      </c>
      <c r="AD16">
        <f t="shared" si="32"/>
        <v>0</v>
      </c>
      <c r="AE16">
        <f t="shared" si="33"/>
        <v>0</v>
      </c>
      <c r="AF16">
        <f t="shared" si="34"/>
        <v>0</v>
      </c>
      <c r="AG16" t="str">
        <f t="shared" si="35"/>
        <v/>
      </c>
      <c r="AH16">
        <f t="shared" si="36"/>
        <v>0</v>
      </c>
      <c r="AI16">
        <f t="shared" si="37"/>
        <v>0</v>
      </c>
      <c r="AJ16">
        <f t="shared" si="38"/>
        <v>0</v>
      </c>
      <c r="AK16">
        <f t="shared" si="39"/>
        <v>0</v>
      </c>
      <c r="AL16">
        <f t="shared" si="40"/>
        <v>0</v>
      </c>
      <c r="AM16">
        <f t="shared" si="41"/>
        <v>0</v>
      </c>
    </row>
    <row r="17" spans="1:39">
      <c r="A17" s="16">
        <v>9</v>
      </c>
      <c r="B17" s="29"/>
      <c r="C17" s="30"/>
      <c r="D17" s="31"/>
      <c r="E17" s="31"/>
      <c r="F17" s="32"/>
      <c r="G17" s="30"/>
      <c r="H17" s="32"/>
      <c r="I17" s="30"/>
      <c r="J17" s="32"/>
      <c r="K17" s="30"/>
      <c r="L17" s="31"/>
      <c r="M17" s="31"/>
      <c r="N17" s="33"/>
      <c r="O17" s="32"/>
      <c r="P17" s="124">
        <f t="shared" si="22"/>
        <v>0</v>
      </c>
      <c r="Q17" s="124"/>
      <c r="U17">
        <f t="shared" si="23"/>
        <v>0</v>
      </c>
      <c r="V17">
        <f t="shared" si="24"/>
        <v>0</v>
      </c>
      <c r="W17">
        <f t="shared" si="25"/>
        <v>0</v>
      </c>
      <c r="X17">
        <f t="shared" si="26"/>
        <v>0</v>
      </c>
      <c r="Y17">
        <f t="shared" si="27"/>
        <v>0</v>
      </c>
      <c r="Z17" t="str">
        <f t="shared" si="28"/>
        <v/>
      </c>
      <c r="AA17" t="str">
        <f t="shared" si="29"/>
        <v/>
      </c>
      <c r="AB17">
        <f t="shared" si="30"/>
        <v>0</v>
      </c>
      <c r="AC17">
        <f t="shared" si="31"/>
        <v>0</v>
      </c>
      <c r="AD17">
        <f t="shared" si="32"/>
        <v>0</v>
      </c>
      <c r="AE17">
        <f t="shared" si="33"/>
        <v>0</v>
      </c>
      <c r="AF17">
        <f t="shared" si="34"/>
        <v>0</v>
      </c>
      <c r="AG17" t="str">
        <f t="shared" si="35"/>
        <v/>
      </c>
      <c r="AH17">
        <f t="shared" si="36"/>
        <v>0</v>
      </c>
      <c r="AI17">
        <f t="shared" si="37"/>
        <v>0</v>
      </c>
      <c r="AJ17">
        <f t="shared" si="38"/>
        <v>0</v>
      </c>
      <c r="AK17">
        <f t="shared" si="39"/>
        <v>0</v>
      </c>
      <c r="AL17">
        <f t="shared" si="40"/>
        <v>0</v>
      </c>
      <c r="AM17">
        <f t="shared" si="41"/>
        <v>0</v>
      </c>
    </row>
    <row r="18" spans="1:39" ht="18.600000000000001" thickBot="1">
      <c r="A18" s="17">
        <v>10</v>
      </c>
      <c r="B18" s="12"/>
      <c r="C18" s="13"/>
      <c r="D18" s="14"/>
      <c r="E18" s="14"/>
      <c r="F18" s="15"/>
      <c r="G18" s="13"/>
      <c r="H18" s="15"/>
      <c r="I18" s="13"/>
      <c r="J18" s="15"/>
      <c r="K18" s="13"/>
      <c r="L18" s="14"/>
      <c r="M18" s="14"/>
      <c r="N18" s="26"/>
      <c r="O18" s="15"/>
      <c r="P18" s="110">
        <f t="shared" si="21"/>
        <v>0</v>
      </c>
      <c r="Q18" s="110"/>
      <c r="U18">
        <f t="shared" si="4"/>
        <v>0</v>
      </c>
      <c r="V18">
        <f t="shared" si="5"/>
        <v>0</v>
      </c>
      <c r="W18">
        <f t="shared" si="6"/>
        <v>0</v>
      </c>
      <c r="X18">
        <f t="shared" si="7"/>
        <v>0</v>
      </c>
      <c r="Y18">
        <f t="shared" si="8"/>
        <v>0</v>
      </c>
      <c r="Z18" t="str">
        <f t="shared" si="9"/>
        <v/>
      </c>
      <c r="AA18" t="str">
        <f t="shared" si="10"/>
        <v/>
      </c>
      <c r="AB18">
        <f t="shared" si="11"/>
        <v>0</v>
      </c>
      <c r="AC18">
        <f t="shared" si="12"/>
        <v>0</v>
      </c>
      <c r="AD18">
        <f t="shared" si="13"/>
        <v>0</v>
      </c>
      <c r="AE18">
        <f t="shared" si="14"/>
        <v>0</v>
      </c>
      <c r="AF18">
        <f t="shared" si="15"/>
        <v>0</v>
      </c>
      <c r="AG18" t="str">
        <f t="shared" si="16"/>
        <v/>
      </c>
      <c r="AH18">
        <f>ROUNDDOWN(IF(N18="○",AM18,IF(AA18="○",AM18*0.5,AM18)),-2)</f>
        <v>0</v>
      </c>
      <c r="AI18">
        <f t="shared" si="17"/>
        <v>0</v>
      </c>
      <c r="AJ18">
        <f t="shared" si="18"/>
        <v>0</v>
      </c>
      <c r="AK18">
        <f t="shared" si="19"/>
        <v>0</v>
      </c>
      <c r="AL18">
        <f t="shared" si="20"/>
        <v>0</v>
      </c>
      <c r="AM18">
        <f>ROUNDDOWN(IF(Z18="○",0,IF(AA18="○",SUM(AI18:AL18)*0.5,SUM(AI18:AL18))),-2)</f>
        <v>0</v>
      </c>
    </row>
    <row r="19" spans="1:39" ht="18.600000000000001" thickTop="1">
      <c r="A19" s="111" t="s">
        <v>28</v>
      </c>
      <c r="B19" s="111"/>
      <c r="C19" s="9"/>
      <c r="D19" s="10"/>
      <c r="E19" s="10"/>
      <c r="F19" s="11"/>
      <c r="G19" s="9"/>
      <c r="H19" s="11"/>
      <c r="I19" s="9"/>
      <c r="J19" s="11"/>
      <c r="K19" s="9"/>
      <c r="L19" s="10"/>
      <c r="M19" s="10"/>
      <c r="N19" s="27"/>
      <c r="O19" s="11"/>
      <c r="P19" s="112"/>
      <c r="Q19" s="112"/>
    </row>
    <row r="20" spans="1:39">
      <c r="B20" t="s">
        <v>19</v>
      </c>
    </row>
    <row r="22" spans="1:39">
      <c r="A22" s="2" t="s">
        <v>48</v>
      </c>
      <c r="B22" t="s">
        <v>35</v>
      </c>
    </row>
    <row r="23" spans="1:39">
      <c r="A23" s="2" t="s">
        <v>49</v>
      </c>
      <c r="B23" t="s">
        <v>36</v>
      </c>
    </row>
    <row r="24" spans="1:39" ht="36.75" customHeight="1">
      <c r="A24" s="2" t="s">
        <v>50</v>
      </c>
      <c r="B24" s="113" t="s">
        <v>42</v>
      </c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</row>
    <row r="25" spans="1:39" ht="39.75" customHeight="1">
      <c r="A25" s="2" t="s">
        <v>51</v>
      </c>
      <c r="B25" s="113" t="s">
        <v>37</v>
      </c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</row>
  </sheetData>
  <mergeCells count="45">
    <mergeCell ref="P18:Q18"/>
    <mergeCell ref="P19:Q19"/>
    <mergeCell ref="A2:G2"/>
    <mergeCell ref="B3:D3"/>
    <mergeCell ref="B4:G4"/>
    <mergeCell ref="G7:G8"/>
    <mergeCell ref="H7:H8"/>
    <mergeCell ref="I7:I8"/>
    <mergeCell ref="J7:J8"/>
    <mergeCell ref="I4:J4"/>
    <mergeCell ref="K4:L4"/>
    <mergeCell ref="N4:O4"/>
    <mergeCell ref="P4:Q4"/>
    <mergeCell ref="A6:A8"/>
    <mergeCell ref="B6:B8"/>
    <mergeCell ref="C6:F6"/>
    <mergeCell ref="P13:Q13"/>
    <mergeCell ref="P14:Q14"/>
    <mergeCell ref="C7:C8"/>
    <mergeCell ref="D7:D8"/>
    <mergeCell ref="E7:E8"/>
    <mergeCell ref="F7:F8"/>
    <mergeCell ref="I2:L2"/>
    <mergeCell ref="N2:Q2"/>
    <mergeCell ref="F3:G3"/>
    <mergeCell ref="I3:J3"/>
    <mergeCell ref="K3:L3"/>
    <mergeCell ref="N3:O3"/>
    <mergeCell ref="P3:Q3"/>
    <mergeCell ref="B25:P25"/>
    <mergeCell ref="K6:O6"/>
    <mergeCell ref="L7:O7"/>
    <mergeCell ref="P15:Q15"/>
    <mergeCell ref="P16:Q16"/>
    <mergeCell ref="P17:Q17"/>
    <mergeCell ref="G6:H6"/>
    <mergeCell ref="I6:J6"/>
    <mergeCell ref="B24:P24"/>
    <mergeCell ref="K7:K8"/>
    <mergeCell ref="A19:B19"/>
    <mergeCell ref="P6:Q8"/>
    <mergeCell ref="P9:Q9"/>
    <mergeCell ref="P10:Q10"/>
    <mergeCell ref="P11:Q11"/>
    <mergeCell ref="P12:Q12"/>
  </mergeCells>
  <phoneticPr fontId="1"/>
  <dataValidations count="1">
    <dataValidation type="list" allowBlank="1" showInputMessage="1" showErrorMessage="1" sqref="C9:O18" xr:uid="{17FB70A4-AE3C-46FC-B4D4-4C24306D3B72}">
      <formula1>"○"</formula1>
    </dataValidation>
  </dataValidations>
  <pageMargins left="0.7" right="0.7" top="0.75" bottom="0.75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7C52B-FEED-4D7F-9322-63110917903F}">
  <dimension ref="A1:I13"/>
  <sheetViews>
    <sheetView workbookViewId="0">
      <selection activeCell="R12" sqref="R12:S12"/>
    </sheetView>
  </sheetViews>
  <sheetFormatPr defaultRowHeight="18"/>
  <cols>
    <col min="1" max="1" width="15.8984375" customWidth="1"/>
    <col min="2" max="2" width="12.69921875" customWidth="1"/>
    <col min="3" max="3" width="33.19921875" customWidth="1"/>
    <col min="4" max="9" width="10.5" customWidth="1"/>
  </cols>
  <sheetData>
    <row r="1" spans="1:9" ht="22.2">
      <c r="A1" s="8" t="s">
        <v>17</v>
      </c>
    </row>
    <row r="4" spans="1:9" ht="16.5" customHeight="1">
      <c r="A4" s="116" t="s">
        <v>20</v>
      </c>
      <c r="B4" s="116" t="s">
        <v>38</v>
      </c>
      <c r="C4" s="116" t="s">
        <v>21</v>
      </c>
      <c r="D4" s="116" t="s">
        <v>39</v>
      </c>
      <c r="E4" s="127" t="s">
        <v>40</v>
      </c>
      <c r="F4" s="122"/>
      <c r="G4" s="122"/>
      <c r="H4" s="122"/>
      <c r="I4" s="123"/>
    </row>
    <row r="5" spans="1:9" ht="9" customHeight="1">
      <c r="A5" s="116"/>
      <c r="B5" s="116"/>
      <c r="C5" s="116"/>
      <c r="D5" s="116"/>
      <c r="E5" s="119" t="s">
        <v>4</v>
      </c>
      <c r="F5" s="120" t="s">
        <v>1</v>
      </c>
      <c r="G5" s="120" t="s">
        <v>2</v>
      </c>
      <c r="H5" s="131" t="s">
        <v>3</v>
      </c>
      <c r="I5" s="133" t="s">
        <v>41</v>
      </c>
    </row>
    <row r="6" spans="1:9" ht="9" customHeight="1">
      <c r="A6" s="116"/>
      <c r="B6" s="116"/>
      <c r="C6" s="116"/>
      <c r="D6" s="116"/>
      <c r="E6" s="119"/>
      <c r="F6" s="120"/>
      <c r="G6" s="120"/>
      <c r="H6" s="131"/>
      <c r="I6" s="76"/>
    </row>
    <row r="7" spans="1:9" ht="25.5" customHeight="1">
      <c r="A7" s="3"/>
      <c r="B7" s="3"/>
      <c r="C7" s="3"/>
      <c r="D7" s="19"/>
      <c r="E7" s="20"/>
      <c r="F7" s="21"/>
      <c r="G7" s="21"/>
      <c r="H7" s="22"/>
      <c r="I7" s="19" t="str">
        <f>IF(SUM(E7:H7)=0,"",SUM(E7:H7))</f>
        <v/>
      </c>
    </row>
    <row r="8" spans="1:9" ht="25.5" customHeight="1">
      <c r="A8" s="3"/>
      <c r="B8" s="3"/>
      <c r="C8" s="3"/>
      <c r="D8" s="19"/>
      <c r="E8" s="20"/>
      <c r="F8" s="21"/>
      <c r="G8" s="21"/>
      <c r="H8" s="22"/>
      <c r="I8" s="19" t="str">
        <f t="shared" ref="I8:I12" si="0">IF(SUM(E8:H8)=0,"",SUM(E8:H8))</f>
        <v/>
      </c>
    </row>
    <row r="9" spans="1:9" ht="25.5" customHeight="1">
      <c r="A9" s="3"/>
      <c r="B9" s="3"/>
      <c r="C9" s="3"/>
      <c r="D9" s="19"/>
      <c r="E9" s="20"/>
      <c r="F9" s="21"/>
      <c r="G9" s="21"/>
      <c r="H9" s="22"/>
      <c r="I9" s="19" t="str">
        <f t="shared" si="0"/>
        <v/>
      </c>
    </row>
    <row r="10" spans="1:9" ht="25.5" customHeight="1">
      <c r="A10" s="3"/>
      <c r="B10" s="3"/>
      <c r="C10" s="3"/>
      <c r="D10" s="19"/>
      <c r="E10" s="20"/>
      <c r="F10" s="21"/>
      <c r="G10" s="21"/>
      <c r="H10" s="22"/>
      <c r="I10" s="19" t="str">
        <f t="shared" si="0"/>
        <v/>
      </c>
    </row>
    <row r="11" spans="1:9" ht="25.5" customHeight="1">
      <c r="A11" s="3"/>
      <c r="B11" s="3"/>
      <c r="C11" s="3"/>
      <c r="D11" s="19"/>
      <c r="E11" s="20"/>
      <c r="F11" s="21"/>
      <c r="G11" s="21"/>
      <c r="H11" s="22"/>
      <c r="I11" s="19" t="str">
        <f t="shared" si="0"/>
        <v/>
      </c>
    </row>
    <row r="12" spans="1:9" ht="25.5" customHeight="1">
      <c r="A12" s="3"/>
      <c r="B12" s="3"/>
      <c r="C12" s="3"/>
      <c r="D12" s="19"/>
      <c r="E12" s="20"/>
      <c r="F12" s="21"/>
      <c r="G12" s="21"/>
      <c r="H12" s="22"/>
      <c r="I12" s="19" t="str">
        <f t="shared" si="0"/>
        <v/>
      </c>
    </row>
    <row r="13" spans="1:9" ht="25.5" customHeight="1">
      <c r="A13" s="16" t="s">
        <v>18</v>
      </c>
      <c r="B13" s="24"/>
      <c r="C13" s="23"/>
      <c r="D13" s="19"/>
      <c r="E13" s="20"/>
      <c r="F13" s="21"/>
      <c r="G13" s="21"/>
      <c r="H13" s="22"/>
      <c r="I13" s="19"/>
    </row>
  </sheetData>
  <mergeCells count="10">
    <mergeCell ref="A4:A6"/>
    <mergeCell ref="B4:B6"/>
    <mergeCell ref="C4:C6"/>
    <mergeCell ref="D4:D6"/>
    <mergeCell ref="I5:I6"/>
    <mergeCell ref="E4:I4"/>
    <mergeCell ref="E5:E6"/>
    <mergeCell ref="F5:F6"/>
    <mergeCell ref="G5:G6"/>
    <mergeCell ref="H5:H6"/>
  </mergeCells>
  <phoneticPr fontId="1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様式10号補足</vt:lpstr>
      <vt:lpstr>記載例</vt:lpstr>
      <vt:lpstr>案1</vt:lpstr>
      <vt:lpstr>案1(計算例)</vt:lpstr>
      <vt:lpstr>京都様式</vt:lpstr>
      <vt:lpstr>'案1(計算例)'!Print_Area</vt:lpstr>
      <vt:lpstr>記載例!Print_Area</vt:lpstr>
      <vt:lpstr>様式10号補足!Print_Area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花部　和樹</dc:creator>
  <cp:lastModifiedBy>w</cp:lastModifiedBy>
  <cp:lastPrinted>2026-03-24T08:58:15Z</cp:lastPrinted>
  <dcterms:created xsi:type="dcterms:W3CDTF">2015-06-05T18:19:34Z</dcterms:created>
  <dcterms:modified xsi:type="dcterms:W3CDTF">2026-03-24T09:05:01Z</dcterms:modified>
</cp:coreProperties>
</file>