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EH00$\20 薬事指導係\150_財務・補助金・委託\c_補助金\ｸ_電子処方箋の活用・普及の促進事業\令和7年度\03_県⇒医療機関\03_交付要綱\"/>
    </mc:Choice>
  </mc:AlternateContent>
  <xr:revisionPtr revIDLastSave="0" documentId="13_ncr:1_{6B8118F4-CD05-4F55-B625-70D8EA677ADC}" xr6:coauthVersionLast="47" xr6:coauthVersionMax="47" xr10:uidLastSave="{00000000-0000-0000-0000-000000000000}"/>
  <bookViews>
    <workbookView xWindow="-120" yWindow="-120" windowWidth="29040" windowHeight="15720" xr2:uid="{EA6E6771-CF0B-475E-824D-BC8A4BE3AA08}"/>
  </bookViews>
  <sheets>
    <sheet name="入力シート" sheetId="2" r:id="rId1"/>
    <sheet name="参照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2" l="1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10" i="2"/>
  <c r="T11" i="2"/>
  <c r="T12" i="2"/>
  <c r="T13" i="2"/>
  <c r="T9" i="2"/>
  <c r="R10" i="2"/>
  <c r="R11" i="2"/>
  <c r="R12" i="2"/>
  <c r="R13" i="2"/>
  <c r="R14" i="2"/>
  <c r="R15" i="2"/>
  <c r="R16" i="2"/>
  <c r="R17" i="2"/>
  <c r="R18" i="2"/>
  <c r="S18" i="2" s="1"/>
  <c r="R19" i="2"/>
  <c r="R20" i="2"/>
  <c r="R21" i="2"/>
  <c r="R22" i="2"/>
  <c r="R23" i="2"/>
  <c r="R24" i="2"/>
  <c r="R25" i="2"/>
  <c r="R26" i="2"/>
  <c r="R27" i="2"/>
  <c r="R28" i="2"/>
  <c r="R9" i="2"/>
  <c r="P9" i="2"/>
  <c r="S28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U28" i="2" l="1"/>
  <c r="U18" i="2"/>
  <c r="S14" i="2"/>
  <c r="U14" i="2" s="1"/>
  <c r="S21" i="2"/>
  <c r="U21" i="2" s="1"/>
  <c r="S19" i="2"/>
  <c r="U19" i="2" s="1"/>
  <c r="S24" i="2"/>
  <c r="U24" i="2" s="1"/>
  <c r="S20" i="2"/>
  <c r="S11" i="2"/>
  <c r="S12" i="2"/>
  <c r="S17" i="2"/>
  <c r="S22" i="2"/>
  <c r="S27" i="2"/>
  <c r="S25" i="2"/>
  <c r="S10" i="2"/>
  <c r="S13" i="2"/>
  <c r="S23" i="2"/>
  <c r="S15" i="2"/>
  <c r="S16" i="2"/>
  <c r="S26" i="2"/>
  <c r="S9" i="2"/>
  <c r="U9" i="2" s="1"/>
  <c r="U26" i="2" l="1"/>
  <c r="U22" i="2"/>
  <c r="U17" i="2"/>
  <c r="U11" i="2"/>
  <c r="U20" i="2"/>
  <c r="U16" i="2"/>
  <c r="U12" i="2"/>
  <c r="U13" i="2"/>
  <c r="U27" i="2"/>
  <c r="U15" i="2"/>
  <c r="U23" i="2"/>
  <c r="U25" i="2"/>
  <c r="U10" i="2"/>
</calcChain>
</file>

<file path=xl/sharedStrings.xml><?xml version="1.0" encoding="utf-8"?>
<sst xmlns="http://schemas.openxmlformats.org/spreadsheetml/2006/main" count="48" uniqueCount="35">
  <si>
    <t>施設区分</t>
    <rPh sb="0" eb="2">
      <t>シセツ</t>
    </rPh>
    <rPh sb="2" eb="4">
      <t>クブン</t>
    </rPh>
    <phoneticPr fontId="1"/>
  </si>
  <si>
    <t>（単位：円）</t>
    <rPh sb="1" eb="3">
      <t>タンイ</t>
    </rPh>
    <rPh sb="4" eb="5">
      <t>エン</t>
    </rPh>
    <phoneticPr fontId="4"/>
  </si>
  <si>
    <t>事業区分</t>
    <rPh sb="0" eb="2">
      <t>ジギョウ</t>
    </rPh>
    <rPh sb="2" eb="4">
      <t>クブン</t>
    </rPh>
    <phoneticPr fontId="4"/>
  </si>
  <si>
    <t>備　　考</t>
    <rPh sb="0" eb="1">
      <t>ビ</t>
    </rPh>
    <rPh sb="3" eb="4">
      <t>コウ</t>
    </rPh>
    <phoneticPr fontId="4"/>
  </si>
  <si>
    <t>差引額
C＝A-B</t>
    <rPh sb="0" eb="3">
      <t>サシヒキガク</t>
    </rPh>
    <phoneticPr fontId="4"/>
  </si>
  <si>
    <t>総事業費
（見込）
A</t>
    <rPh sb="0" eb="1">
      <t>ソウ</t>
    </rPh>
    <rPh sb="1" eb="4">
      <t>ジギョウヒ</t>
    </rPh>
    <rPh sb="6" eb="8">
      <t>ミコ</t>
    </rPh>
    <phoneticPr fontId="4"/>
  </si>
  <si>
    <t>寄付金その他の
収入額（見込）
B</t>
    <rPh sb="0" eb="3">
      <t>キフキン</t>
    </rPh>
    <rPh sb="5" eb="6">
      <t>タ</t>
    </rPh>
    <rPh sb="8" eb="11">
      <t>シュウニュウガク</t>
    </rPh>
    <rPh sb="12" eb="14">
      <t>ミコ</t>
    </rPh>
    <phoneticPr fontId="4"/>
  </si>
  <si>
    <t>交付要綱の３(1)の事業</t>
    <rPh sb="0" eb="2">
      <t>コウフ</t>
    </rPh>
    <rPh sb="2" eb="4">
      <t>ヨウコウ</t>
    </rPh>
    <rPh sb="10" eb="12">
      <t>ジギョウ</t>
    </rPh>
    <phoneticPr fontId="4"/>
  </si>
  <si>
    <t>交付要綱の３(2)の事業</t>
    <rPh sb="0" eb="2">
      <t>コウフ</t>
    </rPh>
    <rPh sb="2" eb="4">
      <t>ヨウコウ</t>
    </rPh>
    <rPh sb="10" eb="12">
      <t>ジギョウ</t>
    </rPh>
    <phoneticPr fontId="4"/>
  </si>
  <si>
    <t>交付要綱の３(3)の事業</t>
    <rPh sb="0" eb="2">
      <t>コウフ</t>
    </rPh>
    <rPh sb="2" eb="4">
      <t>ヨウコウ</t>
    </rPh>
    <rPh sb="10" eb="12">
      <t>ジギョウ</t>
    </rPh>
    <phoneticPr fontId="4"/>
  </si>
  <si>
    <t>保険医療機関等名称</t>
    <rPh sb="0" eb="2">
      <t>ホケン</t>
    </rPh>
    <rPh sb="2" eb="4">
      <t>イリョウ</t>
    </rPh>
    <rPh sb="4" eb="6">
      <t>キカン</t>
    </rPh>
    <rPh sb="6" eb="7">
      <t>トウ</t>
    </rPh>
    <rPh sb="7" eb="9">
      <t>メイショウ</t>
    </rPh>
    <phoneticPr fontId="1"/>
  </si>
  <si>
    <t>都道府県コード</t>
    <rPh sb="0" eb="4">
      <t>トドウフケン</t>
    </rPh>
    <phoneticPr fontId="1"/>
  </si>
  <si>
    <t>点数表コード</t>
    <rPh sb="0" eb="2">
      <t>テンスウ</t>
    </rPh>
    <rPh sb="2" eb="3">
      <t>ヒョウ</t>
    </rPh>
    <phoneticPr fontId="1"/>
  </si>
  <si>
    <t>保険医療機関等コード（７桁）</t>
    <rPh sb="0" eb="2">
      <t>ホケン</t>
    </rPh>
    <rPh sb="2" eb="4">
      <t>イリョウ</t>
    </rPh>
    <rPh sb="4" eb="6">
      <t>キカン</t>
    </rPh>
    <rPh sb="6" eb="7">
      <t>トウ</t>
    </rPh>
    <rPh sb="12" eb="13">
      <t>ケタ</t>
    </rPh>
    <phoneticPr fontId="1"/>
  </si>
  <si>
    <t>対象経費の
実支出額
D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4"/>
  </si>
  <si>
    <t>補助率
F</t>
    <rPh sb="0" eb="3">
      <t>ホジョリツ</t>
    </rPh>
    <phoneticPr fontId="4"/>
  </si>
  <si>
    <t>基準額
E</t>
    <rPh sb="0" eb="2">
      <t>キジュン</t>
    </rPh>
    <rPh sb="2" eb="3">
      <t>ガク</t>
    </rPh>
    <phoneticPr fontId="1"/>
  </si>
  <si>
    <t>対象経費</t>
    <phoneticPr fontId="1"/>
  </si>
  <si>
    <t>薬局</t>
    <rPh sb="0" eb="2">
      <t>ヤッキョク</t>
    </rPh>
    <phoneticPr fontId="1"/>
  </si>
  <si>
    <t>医科診療所</t>
    <rPh sb="0" eb="2">
      <t>イカ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</si>
  <si>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</si>
  <si>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大規模病院（200床以上）</t>
    <rPh sb="0" eb="3">
      <t>ダイキボ</t>
    </rPh>
    <rPh sb="3" eb="5">
      <t>ビョウイン</t>
    </rPh>
    <rPh sb="9" eb="10">
      <t>ショウ</t>
    </rPh>
    <rPh sb="10" eb="12">
      <t>イジョウ</t>
    </rPh>
    <phoneticPr fontId="1"/>
  </si>
  <si>
    <t>病院（200床未満）</t>
    <rPh sb="0" eb="2">
      <t>ビョウイン</t>
    </rPh>
    <rPh sb="6" eb="7">
      <t>ショウ</t>
    </rPh>
    <rPh sb="7" eb="9">
      <t>ミマン</t>
    </rPh>
    <phoneticPr fontId="1"/>
  </si>
  <si>
    <t>病院（200床未満）</t>
    <rPh sb="0" eb="2">
      <t>ビョウイン</t>
    </rPh>
    <rPh sb="6" eb="7">
      <t>ユカ</t>
    </rPh>
    <rPh sb="7" eb="9">
      <t>ミマン</t>
    </rPh>
    <phoneticPr fontId="1"/>
  </si>
  <si>
    <t>L欄</t>
    <rPh sb="1" eb="2">
      <t>ラン</t>
    </rPh>
    <phoneticPr fontId="1"/>
  </si>
  <si>
    <t>M欄</t>
    <rPh sb="1" eb="2">
      <t>ラン</t>
    </rPh>
    <phoneticPr fontId="1"/>
  </si>
  <si>
    <t>T欄</t>
    <rPh sb="1" eb="2">
      <t>ラン</t>
    </rPh>
    <phoneticPr fontId="1"/>
  </si>
  <si>
    <t>補助所要額
G=E×F</t>
    <rPh sb="0" eb="2">
      <t>ホジョ</t>
    </rPh>
    <rPh sb="2" eb="4">
      <t>ショヨウ</t>
    </rPh>
    <rPh sb="4" eb="5">
      <t>ガク</t>
    </rPh>
    <phoneticPr fontId="1"/>
  </si>
  <si>
    <t>２　B欄は交付要綱第４条にいう寄付金その他の収入額を記入すること。</t>
    <rPh sb="3" eb="4">
      <t>ラン</t>
    </rPh>
    <rPh sb="5" eb="7">
      <t>コウフ</t>
    </rPh>
    <rPh sb="7" eb="9">
      <t>ヨウコウ</t>
    </rPh>
    <rPh sb="9" eb="10">
      <t>ダイ</t>
    </rPh>
    <rPh sb="11" eb="12">
      <t>ジョウ</t>
    </rPh>
    <rPh sb="15" eb="18">
      <t>キフキン</t>
    </rPh>
    <rPh sb="20" eb="21">
      <t>タ</t>
    </rPh>
    <rPh sb="22" eb="25">
      <t>シュウニュウガク</t>
    </rPh>
    <rPh sb="26" eb="28">
      <t>キニュウ</t>
    </rPh>
    <phoneticPr fontId="4"/>
  </si>
  <si>
    <t>３　D欄は交付要綱第４条にいう対象経費の支出額を記入すること。</t>
    <rPh sb="3" eb="4">
      <t>ラン</t>
    </rPh>
    <rPh sb="5" eb="7">
      <t>コウフ</t>
    </rPh>
    <rPh sb="7" eb="9">
      <t>ヨウコウ</t>
    </rPh>
    <rPh sb="9" eb="10">
      <t>ダイ</t>
    </rPh>
    <rPh sb="11" eb="12">
      <t>ジョウ</t>
    </rPh>
    <rPh sb="15" eb="17">
      <t>タイショウ</t>
    </rPh>
    <rPh sb="17" eb="19">
      <t>ケイヒ</t>
    </rPh>
    <rPh sb="20" eb="22">
      <t>シシュツ</t>
    </rPh>
    <rPh sb="22" eb="23">
      <t>ガク</t>
    </rPh>
    <rPh sb="24" eb="26">
      <t>キニュウ</t>
    </rPh>
    <phoneticPr fontId="4"/>
  </si>
  <si>
    <r>
      <t xml:space="preserve">選定額
</t>
    </r>
    <r>
      <rPr>
        <sz val="8"/>
        <rFont val="BIZ UDPゴシック"/>
        <family val="3"/>
        <charset val="128"/>
      </rPr>
      <t>C,D,Eを比較し少ない額</t>
    </r>
    <r>
      <rPr>
        <sz val="11"/>
        <rFont val="BIZ UDPゴシック"/>
        <family val="3"/>
        <charset val="128"/>
      </rPr>
      <t xml:space="preserve">
E=MIN(C,D,E)</t>
    </r>
    <rPh sb="0" eb="2">
      <t>センテイ</t>
    </rPh>
    <rPh sb="2" eb="3">
      <t>ガク</t>
    </rPh>
    <rPh sb="10" eb="12">
      <t>ヒカク</t>
    </rPh>
    <rPh sb="13" eb="14">
      <t>スク</t>
    </rPh>
    <rPh sb="16" eb="17">
      <t>ガク</t>
    </rPh>
    <phoneticPr fontId="4"/>
  </si>
  <si>
    <t>経費精算書</t>
    <rPh sb="0" eb="2">
      <t>ケイヒ</t>
    </rPh>
    <rPh sb="2" eb="5">
      <t>セイサンショ</t>
    </rPh>
    <phoneticPr fontId="4"/>
  </si>
  <si>
    <t>１　A欄は本事業に要する全ての経費を記入すること。</t>
    <rPh sb="3" eb="4">
      <t>ラン</t>
    </rPh>
    <rPh sb="5" eb="6">
      <t>ホン</t>
    </rPh>
    <rPh sb="6" eb="8">
      <t>ジギョウ</t>
    </rPh>
    <rPh sb="9" eb="10">
      <t>ヨウ</t>
    </rPh>
    <rPh sb="12" eb="13">
      <t>スベ</t>
    </rPh>
    <rPh sb="15" eb="17">
      <t>ケイヒ</t>
    </rPh>
    <rPh sb="18" eb="20">
      <t>キニュウ</t>
    </rPh>
    <phoneticPr fontId="4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</si>
  <si>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</si>
  <si>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４　備考欄は参考となるべき事項を適宜記載すること。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</si>
</sst>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12" fontId="0" fillId="0" borderId="0" xfId="0" applyNumberFormat="1">
      <alignment vertical="center"/>
    </xf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5" fillId="0" borderId="2" xfId="1" applyFont="1" applyBorder="1" applyProtection="1"/>
    <xf numFmtId="0" fontId="5" fillId="0" borderId="3" xfId="1" applyFont="1" applyBorder="1" applyAlignment="1" applyProtection="1">
      <alignment horizontal="center"/>
    </xf>
    <xf numFmtId="0" fontId="5" fillId="0" borderId="3" xfId="1" applyFont="1" applyBorder="1" applyProtection="1"/>
    <xf numFmtId="0" fontId="5" fillId="0" borderId="10" xfId="1" applyFont="1" applyBorder="1" applyProtection="1"/>
    <xf numFmtId="0" fontId="5" fillId="0" borderId="5" xfId="1" applyFont="1" applyBorder="1" applyAlignment="1" applyProtection="1">
      <alignment horizontal="center" wrapText="1"/>
    </xf>
    <xf numFmtId="0" fontId="5" fillId="0" borderId="5" xfId="1" applyFont="1" applyBorder="1" applyProtection="1"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176" fontId="5" fillId="0" borderId="5" xfId="1" applyNumberFormat="1" applyFont="1" applyBorder="1" applyAlignment="1" applyProtection="1">
      <alignment horizontal="right" vertical="center"/>
      <protection locked="0"/>
    </xf>
    <xf numFmtId="176" fontId="5" fillId="2" borderId="5" xfId="1" applyNumberFormat="1" applyFont="1" applyFill="1" applyBorder="1" applyAlignment="1" applyProtection="1">
      <alignment horizontal="right" vertical="center"/>
    </xf>
    <xf numFmtId="12" fontId="5" fillId="2" borderId="5" xfId="1" applyNumberFormat="1" applyFont="1" applyFill="1" applyBorder="1" applyAlignment="1" applyProtection="1">
      <alignment horizontal="right" vertical="center"/>
    </xf>
    <xf numFmtId="0" fontId="5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/>
    </xf>
    <xf numFmtId="0" fontId="10" fillId="0" borderId="0" xfId="1" applyFont="1" applyProtection="1"/>
    <xf numFmtId="0" fontId="10" fillId="0" borderId="0" xfId="1" applyFont="1" applyAlignment="1" applyProtection="1">
      <alignment horizont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5" fillId="0" borderId="5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textRotation="255" wrapText="1"/>
    </xf>
    <xf numFmtId="0" fontId="5" fillId="0" borderId="5" xfId="1" applyFont="1" applyBorder="1" applyAlignment="1" applyProtection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</cellXfs>
  <cellStyles count="2">
    <cellStyle name="標準" xfId="0" builtinId="0"/>
    <cellStyle name="標準 4" xfId="1" xr:uid="{46D406F2-8AF6-4E3B-98E9-7C5F3B774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FE3E-E69B-4F27-A727-EBD911AEA88E}">
  <sheetPr>
    <pageSetUpPr fitToPage="1"/>
  </sheetPr>
  <dimension ref="A1:V32"/>
  <sheetViews>
    <sheetView tabSelected="1" zoomScale="80" zoomScaleNormal="80" workbookViewId="0">
      <selection activeCell="R39" sqref="R39"/>
    </sheetView>
  </sheetViews>
  <sheetFormatPr defaultColWidth="9" defaultRowHeight="13.5" x14ac:dyDescent="0.15"/>
  <cols>
    <col min="1" max="2" width="2.625" style="6" customWidth="1"/>
    <col min="3" max="3" width="3.125" style="6" customWidth="1"/>
    <col min="4" max="10" width="2.625" style="6" customWidth="1"/>
    <col min="11" max="11" width="19.25" style="6" bestFit="1" customWidth="1"/>
    <col min="12" max="12" width="22.125" style="6" customWidth="1"/>
    <col min="13" max="13" width="9.375" style="6" bestFit="1" customWidth="1"/>
    <col min="14" max="14" width="15.625" style="6" customWidth="1"/>
    <col min="15" max="15" width="15.625" style="7" customWidth="1"/>
    <col min="16" max="22" width="15.625" style="6" customWidth="1"/>
    <col min="23" max="23" width="2.5" style="6" customWidth="1"/>
    <col min="24" max="16384" width="9" style="6"/>
  </cols>
  <sheetData>
    <row r="1" spans="1:22" ht="16.5" x14ac:dyDescent="0.15">
      <c r="V1" s="21" t="s">
        <v>33</v>
      </c>
    </row>
    <row r="2" spans="1:22" ht="24.75" x14ac:dyDescent="0.2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6.5" x14ac:dyDescent="0.15">
      <c r="L3" s="8"/>
      <c r="M3" s="8"/>
      <c r="N3" s="9"/>
      <c r="O3" s="9"/>
      <c r="P3" s="9"/>
      <c r="Q3" s="9"/>
      <c r="R3" s="9"/>
      <c r="S3" s="9"/>
      <c r="T3" s="9"/>
      <c r="U3" s="9"/>
    </row>
    <row r="4" spans="1:22" ht="16.5" x14ac:dyDescent="0.15">
      <c r="V4" s="21" t="s">
        <v>1</v>
      </c>
    </row>
    <row r="5" spans="1:22" ht="6" customHeight="1" x14ac:dyDescent="0.15">
      <c r="A5" s="40" t="s">
        <v>11</v>
      </c>
      <c r="B5" s="40"/>
      <c r="C5" s="39" t="s">
        <v>12</v>
      </c>
      <c r="D5" s="32" t="s">
        <v>13</v>
      </c>
      <c r="E5" s="32"/>
      <c r="F5" s="32"/>
      <c r="G5" s="32"/>
      <c r="H5" s="32"/>
      <c r="I5" s="32"/>
      <c r="J5" s="32"/>
      <c r="K5" s="32" t="s">
        <v>10</v>
      </c>
      <c r="L5" s="25" t="s">
        <v>2</v>
      </c>
      <c r="M5" s="25" t="s">
        <v>0</v>
      </c>
      <c r="N5" s="10"/>
      <c r="O5" s="11"/>
      <c r="P5" s="12"/>
      <c r="Q5" s="12"/>
      <c r="R5" s="12"/>
      <c r="S5" s="12"/>
      <c r="T5" s="12"/>
      <c r="U5" s="12"/>
      <c r="V5" s="29" t="s">
        <v>3</v>
      </c>
    </row>
    <row r="6" spans="1:22" ht="6" customHeight="1" x14ac:dyDescent="0.15">
      <c r="A6" s="40"/>
      <c r="B6" s="40"/>
      <c r="C6" s="39"/>
      <c r="D6" s="32"/>
      <c r="E6" s="32"/>
      <c r="F6" s="32"/>
      <c r="G6" s="32"/>
      <c r="H6" s="32"/>
      <c r="I6" s="32"/>
      <c r="J6" s="32"/>
      <c r="K6" s="32"/>
      <c r="L6" s="26"/>
      <c r="M6" s="26"/>
      <c r="N6" s="10"/>
      <c r="O6" s="11"/>
      <c r="P6" s="12"/>
      <c r="Q6" s="12"/>
      <c r="R6" s="13"/>
      <c r="S6" s="33" t="s">
        <v>30</v>
      </c>
      <c r="T6" s="36" t="s">
        <v>15</v>
      </c>
      <c r="U6" s="32" t="s">
        <v>27</v>
      </c>
      <c r="V6" s="29"/>
    </row>
    <row r="7" spans="1:22" ht="8.25" customHeight="1" x14ac:dyDescent="0.15">
      <c r="A7" s="40"/>
      <c r="B7" s="40"/>
      <c r="C7" s="39"/>
      <c r="D7" s="32"/>
      <c r="E7" s="32"/>
      <c r="F7" s="32"/>
      <c r="G7" s="32"/>
      <c r="H7" s="32"/>
      <c r="I7" s="32"/>
      <c r="J7" s="32"/>
      <c r="K7" s="32"/>
      <c r="L7" s="26"/>
      <c r="M7" s="26"/>
      <c r="N7" s="10"/>
      <c r="O7" s="11"/>
      <c r="P7" s="30" t="s">
        <v>4</v>
      </c>
      <c r="Q7" s="31" t="s">
        <v>14</v>
      </c>
      <c r="R7" s="32" t="s">
        <v>16</v>
      </c>
      <c r="S7" s="34"/>
      <c r="T7" s="37"/>
      <c r="U7" s="32"/>
      <c r="V7" s="29"/>
    </row>
    <row r="8" spans="1:22" ht="66.75" customHeight="1" x14ac:dyDescent="0.15">
      <c r="A8" s="40"/>
      <c r="B8" s="40"/>
      <c r="C8" s="39"/>
      <c r="D8" s="32"/>
      <c r="E8" s="32"/>
      <c r="F8" s="32"/>
      <c r="G8" s="32"/>
      <c r="H8" s="32"/>
      <c r="I8" s="32"/>
      <c r="J8" s="32"/>
      <c r="K8" s="32"/>
      <c r="L8" s="27"/>
      <c r="M8" s="27"/>
      <c r="N8" s="14" t="s">
        <v>5</v>
      </c>
      <c r="O8" s="14" t="s">
        <v>6</v>
      </c>
      <c r="P8" s="29"/>
      <c r="Q8" s="31"/>
      <c r="R8" s="32"/>
      <c r="S8" s="35"/>
      <c r="T8" s="38"/>
      <c r="U8" s="32"/>
      <c r="V8" s="29"/>
    </row>
    <row r="9" spans="1:22" ht="39" customHeight="1" x14ac:dyDescent="0.15">
      <c r="A9" s="15">
        <v>2</v>
      </c>
      <c r="B9" s="15">
        <v>5</v>
      </c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7"/>
      <c r="O9" s="17"/>
      <c r="P9" s="18">
        <f>N9-O9</f>
        <v>0</v>
      </c>
      <c r="Q9" s="17"/>
      <c r="R9" s="18" t="e">
        <f>VLOOKUP(L9,参照!$E$2:$J$5,MATCH(M9,参照!$E$2:$J$2,0),FALSE)</f>
        <v>#N/A</v>
      </c>
      <c r="S9" s="18" t="e">
        <f>MIN(P9,Q9,R9)</f>
        <v>#N/A</v>
      </c>
      <c r="T9" s="19" t="e">
        <f>VLOOKUP(M9,参照!$F$8:$G$12,2,FALSE)</f>
        <v>#N/A</v>
      </c>
      <c r="U9" s="18" t="e">
        <f>ROUNDDOWN(S9*T9,-3)</f>
        <v>#N/A</v>
      </c>
      <c r="V9" s="20"/>
    </row>
    <row r="10" spans="1:22" ht="39" customHeight="1" x14ac:dyDescent="0.15">
      <c r="A10" s="15">
        <v>2</v>
      </c>
      <c r="B10" s="15">
        <v>5</v>
      </c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6"/>
      <c r="N10" s="17"/>
      <c r="O10" s="17"/>
      <c r="P10" s="18">
        <f t="shared" ref="P10:P22" si="0">N10-O10</f>
        <v>0</v>
      </c>
      <c r="Q10" s="17"/>
      <c r="R10" s="18" t="e">
        <f>VLOOKUP(L10,参照!$E$2:$J$5,MATCH(M10,参照!$E$2:$J$2,0),FALSE)</f>
        <v>#N/A</v>
      </c>
      <c r="S10" s="18" t="e">
        <f t="shared" ref="S10:S22" si="1">MIN(P10,Q10,R10)</f>
        <v>#N/A</v>
      </c>
      <c r="T10" s="19" t="e">
        <f>VLOOKUP(M10,参照!$F$8:$G$12,2,FALSE)</f>
        <v>#N/A</v>
      </c>
      <c r="U10" s="18" t="e">
        <f>ROUNDDOWN(S10*T10,-3)</f>
        <v>#N/A</v>
      </c>
      <c r="V10" s="20"/>
    </row>
    <row r="11" spans="1:22" ht="39" customHeight="1" x14ac:dyDescent="0.15">
      <c r="A11" s="15">
        <v>2</v>
      </c>
      <c r="B11" s="15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7"/>
      <c r="O11" s="17"/>
      <c r="P11" s="18">
        <f t="shared" si="0"/>
        <v>0</v>
      </c>
      <c r="Q11" s="17"/>
      <c r="R11" s="18" t="e">
        <f>VLOOKUP(L11,参照!$E$2:$J$5,MATCH(M11,参照!$E$2:$J$2,0),FALSE)</f>
        <v>#N/A</v>
      </c>
      <c r="S11" s="18" t="e">
        <f t="shared" si="1"/>
        <v>#N/A</v>
      </c>
      <c r="T11" s="19" t="e">
        <f>VLOOKUP(M11,参照!$F$8:$G$12,2,FALSE)</f>
        <v>#N/A</v>
      </c>
      <c r="U11" s="18" t="e">
        <f t="shared" ref="U11:U28" si="2">ROUNDDOWN(S11*T11,-3)</f>
        <v>#N/A</v>
      </c>
      <c r="V11" s="20"/>
    </row>
    <row r="12" spans="1:22" ht="39" customHeight="1" x14ac:dyDescent="0.15">
      <c r="A12" s="15">
        <v>2</v>
      </c>
      <c r="B12" s="15">
        <v>5</v>
      </c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7"/>
      <c r="O12" s="17"/>
      <c r="P12" s="18">
        <f t="shared" si="0"/>
        <v>0</v>
      </c>
      <c r="Q12" s="17"/>
      <c r="R12" s="18" t="e">
        <f>VLOOKUP(L12,参照!$E$2:$J$5,MATCH(M12,参照!$E$2:$J$2,0),FALSE)</f>
        <v>#N/A</v>
      </c>
      <c r="S12" s="18" t="e">
        <f t="shared" si="1"/>
        <v>#N/A</v>
      </c>
      <c r="T12" s="19" t="e">
        <f>VLOOKUP(M12,参照!$F$8:$G$12,2,FALSE)</f>
        <v>#N/A</v>
      </c>
      <c r="U12" s="18" t="e">
        <f t="shared" si="2"/>
        <v>#N/A</v>
      </c>
      <c r="V12" s="20"/>
    </row>
    <row r="13" spans="1:22" ht="39" customHeight="1" x14ac:dyDescent="0.15">
      <c r="A13" s="15">
        <v>2</v>
      </c>
      <c r="B13" s="15"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7"/>
      <c r="O13" s="17"/>
      <c r="P13" s="18">
        <f t="shared" si="0"/>
        <v>0</v>
      </c>
      <c r="Q13" s="17"/>
      <c r="R13" s="18" t="e">
        <f>VLOOKUP(L13,参照!$E$2:$J$5,MATCH(M13,参照!$E$2:$J$2,0),FALSE)</f>
        <v>#N/A</v>
      </c>
      <c r="S13" s="18" t="e">
        <f t="shared" si="1"/>
        <v>#N/A</v>
      </c>
      <c r="T13" s="19" t="e">
        <f>VLOOKUP(M13,参照!$F$8:$G$12,2,FALSE)</f>
        <v>#N/A</v>
      </c>
      <c r="U13" s="18" t="e">
        <f t="shared" si="2"/>
        <v>#N/A</v>
      </c>
      <c r="V13" s="20"/>
    </row>
    <row r="14" spans="1:22" ht="39" customHeight="1" x14ac:dyDescent="0.15">
      <c r="A14" s="15">
        <v>2</v>
      </c>
      <c r="B14" s="15">
        <v>5</v>
      </c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6"/>
      <c r="N14" s="17"/>
      <c r="O14" s="17"/>
      <c r="P14" s="18">
        <f t="shared" si="0"/>
        <v>0</v>
      </c>
      <c r="Q14" s="17"/>
      <c r="R14" s="18" t="e">
        <f>VLOOKUP(L14,参照!$E$2:$J$5,MATCH(M14,参照!$E$2:$J$2,0),FALSE)</f>
        <v>#N/A</v>
      </c>
      <c r="S14" s="18" t="e">
        <f t="shared" si="1"/>
        <v>#N/A</v>
      </c>
      <c r="T14" s="19" t="e">
        <f>VLOOKUP(M14,参照!$F$8:$G$12,2,FALSE)</f>
        <v>#N/A</v>
      </c>
      <c r="U14" s="18" t="e">
        <f t="shared" si="2"/>
        <v>#N/A</v>
      </c>
      <c r="V14" s="20"/>
    </row>
    <row r="15" spans="1:22" ht="39" customHeight="1" x14ac:dyDescent="0.15">
      <c r="A15" s="15">
        <v>2</v>
      </c>
      <c r="B15" s="15">
        <v>5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8">
        <f t="shared" si="0"/>
        <v>0</v>
      </c>
      <c r="Q15" s="17"/>
      <c r="R15" s="18" t="e">
        <f>VLOOKUP(L15,参照!$E$2:$J$5,MATCH(M15,参照!$E$2:$J$2,0),FALSE)</f>
        <v>#N/A</v>
      </c>
      <c r="S15" s="18" t="e">
        <f t="shared" si="1"/>
        <v>#N/A</v>
      </c>
      <c r="T15" s="19" t="e">
        <f>VLOOKUP(M15,参照!$F$8:$G$12,2,FALSE)</f>
        <v>#N/A</v>
      </c>
      <c r="U15" s="18" t="e">
        <f t="shared" si="2"/>
        <v>#N/A</v>
      </c>
      <c r="V15" s="20"/>
    </row>
    <row r="16" spans="1:22" ht="39" customHeight="1" x14ac:dyDescent="0.15">
      <c r="A16" s="15">
        <v>2</v>
      </c>
      <c r="B16" s="15">
        <v>5</v>
      </c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7"/>
      <c r="O16" s="17"/>
      <c r="P16" s="18">
        <f t="shared" si="0"/>
        <v>0</v>
      </c>
      <c r="Q16" s="17"/>
      <c r="R16" s="18" t="e">
        <f>VLOOKUP(L16,参照!$E$2:$J$5,MATCH(M16,参照!$E$2:$J$2,0),FALSE)</f>
        <v>#N/A</v>
      </c>
      <c r="S16" s="18" t="e">
        <f t="shared" si="1"/>
        <v>#N/A</v>
      </c>
      <c r="T16" s="19" t="e">
        <f>VLOOKUP(M16,参照!$F$8:$G$12,2,FALSE)</f>
        <v>#N/A</v>
      </c>
      <c r="U16" s="18" t="e">
        <f t="shared" si="2"/>
        <v>#N/A</v>
      </c>
      <c r="V16" s="20"/>
    </row>
    <row r="17" spans="1:22" ht="39" customHeight="1" x14ac:dyDescent="0.15">
      <c r="A17" s="15">
        <v>2</v>
      </c>
      <c r="B17" s="15">
        <v>5</v>
      </c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16"/>
      <c r="N17" s="17"/>
      <c r="O17" s="17"/>
      <c r="P17" s="18">
        <f t="shared" si="0"/>
        <v>0</v>
      </c>
      <c r="Q17" s="17"/>
      <c r="R17" s="18" t="e">
        <f>VLOOKUP(L17,参照!$E$2:$J$5,MATCH(M17,参照!$E$2:$J$2,0),FALSE)</f>
        <v>#N/A</v>
      </c>
      <c r="S17" s="18" t="e">
        <f t="shared" si="1"/>
        <v>#N/A</v>
      </c>
      <c r="T17" s="19" t="e">
        <f>VLOOKUP(M17,参照!$F$8:$G$12,2,FALSE)</f>
        <v>#N/A</v>
      </c>
      <c r="U17" s="18" t="e">
        <f t="shared" si="2"/>
        <v>#N/A</v>
      </c>
      <c r="V17" s="20"/>
    </row>
    <row r="18" spans="1:22" ht="39" customHeight="1" x14ac:dyDescent="0.15">
      <c r="A18" s="15">
        <v>2</v>
      </c>
      <c r="B18" s="15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16"/>
      <c r="N18" s="17"/>
      <c r="O18" s="17"/>
      <c r="P18" s="18">
        <f t="shared" si="0"/>
        <v>0</v>
      </c>
      <c r="Q18" s="17"/>
      <c r="R18" s="18" t="e">
        <f>VLOOKUP(L18,参照!$E$2:$J$5,MATCH(M18,参照!$E$2:$J$2,0),FALSE)</f>
        <v>#N/A</v>
      </c>
      <c r="S18" s="18" t="e">
        <f t="shared" si="1"/>
        <v>#N/A</v>
      </c>
      <c r="T18" s="19" t="e">
        <f>VLOOKUP(M18,参照!$F$8:$G$12,2,FALSE)</f>
        <v>#N/A</v>
      </c>
      <c r="U18" s="18" t="e">
        <f t="shared" si="2"/>
        <v>#N/A</v>
      </c>
      <c r="V18" s="20"/>
    </row>
    <row r="19" spans="1:22" ht="39" customHeight="1" x14ac:dyDescent="0.15">
      <c r="A19" s="15">
        <v>2</v>
      </c>
      <c r="B19" s="15">
        <v>5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  <c r="N19" s="17"/>
      <c r="O19" s="17"/>
      <c r="P19" s="18">
        <f t="shared" si="0"/>
        <v>0</v>
      </c>
      <c r="Q19" s="17"/>
      <c r="R19" s="18" t="e">
        <f>VLOOKUP(L19,参照!$E$2:$J$5,MATCH(M19,参照!$E$2:$J$2,0),FALSE)</f>
        <v>#N/A</v>
      </c>
      <c r="S19" s="18" t="e">
        <f t="shared" si="1"/>
        <v>#N/A</v>
      </c>
      <c r="T19" s="19" t="e">
        <f>VLOOKUP(M19,参照!$F$8:$G$12,2,FALSE)</f>
        <v>#N/A</v>
      </c>
      <c r="U19" s="18" t="e">
        <f t="shared" si="2"/>
        <v>#N/A</v>
      </c>
      <c r="V19" s="20"/>
    </row>
    <row r="20" spans="1:22" ht="39" customHeight="1" x14ac:dyDescent="0.15">
      <c r="A20" s="15">
        <v>2</v>
      </c>
      <c r="B20" s="15">
        <v>5</v>
      </c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7"/>
      <c r="O20" s="17"/>
      <c r="P20" s="18">
        <f t="shared" si="0"/>
        <v>0</v>
      </c>
      <c r="Q20" s="17"/>
      <c r="R20" s="18" t="e">
        <f>VLOOKUP(L20,参照!$E$2:$J$5,MATCH(M20,参照!$E$2:$J$2,0),FALSE)</f>
        <v>#N/A</v>
      </c>
      <c r="S20" s="18" t="e">
        <f t="shared" si="1"/>
        <v>#N/A</v>
      </c>
      <c r="T20" s="19" t="e">
        <f>VLOOKUP(M20,参照!$F$8:$G$12,2,FALSE)</f>
        <v>#N/A</v>
      </c>
      <c r="U20" s="18" t="e">
        <f t="shared" si="2"/>
        <v>#N/A</v>
      </c>
      <c r="V20" s="20"/>
    </row>
    <row r="21" spans="1:22" ht="39" customHeight="1" x14ac:dyDescent="0.15">
      <c r="A21" s="15">
        <v>2</v>
      </c>
      <c r="B21" s="15">
        <v>5</v>
      </c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6"/>
      <c r="N21" s="17"/>
      <c r="O21" s="17"/>
      <c r="P21" s="18">
        <f t="shared" si="0"/>
        <v>0</v>
      </c>
      <c r="Q21" s="17"/>
      <c r="R21" s="18" t="e">
        <f>VLOOKUP(L21,参照!$E$2:$J$5,MATCH(M21,参照!$E$2:$J$2,0),FALSE)</f>
        <v>#N/A</v>
      </c>
      <c r="S21" s="18" t="e">
        <f t="shared" si="1"/>
        <v>#N/A</v>
      </c>
      <c r="T21" s="19" t="e">
        <f>VLOOKUP(M21,参照!$F$8:$G$12,2,FALSE)</f>
        <v>#N/A</v>
      </c>
      <c r="U21" s="18" t="e">
        <f t="shared" si="2"/>
        <v>#N/A</v>
      </c>
      <c r="V21" s="20"/>
    </row>
    <row r="22" spans="1:22" ht="39" customHeight="1" x14ac:dyDescent="0.15">
      <c r="A22" s="15">
        <v>2</v>
      </c>
      <c r="B22" s="15">
        <v>5</v>
      </c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6"/>
      <c r="N22" s="17"/>
      <c r="O22" s="17"/>
      <c r="P22" s="18">
        <f t="shared" si="0"/>
        <v>0</v>
      </c>
      <c r="Q22" s="17"/>
      <c r="R22" s="18" t="e">
        <f>VLOOKUP(L22,参照!$E$2:$J$5,MATCH(M22,参照!$E$2:$J$2,0),FALSE)</f>
        <v>#N/A</v>
      </c>
      <c r="S22" s="18" t="e">
        <f t="shared" si="1"/>
        <v>#N/A</v>
      </c>
      <c r="T22" s="19" t="e">
        <f>VLOOKUP(M22,参照!$F$8:$G$12,2,FALSE)</f>
        <v>#N/A</v>
      </c>
      <c r="U22" s="18" t="e">
        <f t="shared" si="2"/>
        <v>#N/A</v>
      </c>
      <c r="V22" s="20"/>
    </row>
    <row r="23" spans="1:22" ht="39" customHeight="1" x14ac:dyDescent="0.15">
      <c r="A23" s="15">
        <v>2</v>
      </c>
      <c r="B23" s="15">
        <v>5</v>
      </c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6"/>
      <c r="N23" s="17"/>
      <c r="O23" s="17"/>
      <c r="P23" s="18">
        <f t="shared" ref="P23:P28" si="3">N23-O23</f>
        <v>0</v>
      </c>
      <c r="Q23" s="17"/>
      <c r="R23" s="18" t="e">
        <f>VLOOKUP(L23,参照!$E$2:$J$5,MATCH(M23,参照!$E$2:$J$2,0),FALSE)</f>
        <v>#N/A</v>
      </c>
      <c r="S23" s="18" t="e">
        <f t="shared" ref="S23:S28" si="4">MIN(P23,Q23,R23)</f>
        <v>#N/A</v>
      </c>
      <c r="T23" s="19" t="e">
        <f>VLOOKUP(M23,参照!$F$8:$G$12,2,FALSE)</f>
        <v>#N/A</v>
      </c>
      <c r="U23" s="18" t="e">
        <f t="shared" si="2"/>
        <v>#N/A</v>
      </c>
      <c r="V23" s="20"/>
    </row>
    <row r="24" spans="1:22" ht="39" customHeight="1" x14ac:dyDescent="0.15">
      <c r="A24" s="15">
        <v>2</v>
      </c>
      <c r="B24" s="15">
        <v>5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7"/>
      <c r="O24" s="17"/>
      <c r="P24" s="18">
        <f t="shared" si="3"/>
        <v>0</v>
      </c>
      <c r="Q24" s="17"/>
      <c r="R24" s="18" t="e">
        <f>VLOOKUP(L24,参照!$E$2:$J$5,MATCH(M24,参照!$E$2:$J$2,0),FALSE)</f>
        <v>#N/A</v>
      </c>
      <c r="S24" s="18" t="e">
        <f t="shared" si="4"/>
        <v>#N/A</v>
      </c>
      <c r="T24" s="19" t="e">
        <f>VLOOKUP(M24,参照!$F$8:$G$12,2,FALSE)</f>
        <v>#N/A</v>
      </c>
      <c r="U24" s="18" t="e">
        <f t="shared" si="2"/>
        <v>#N/A</v>
      </c>
      <c r="V24" s="20"/>
    </row>
    <row r="25" spans="1:22" ht="39" customHeight="1" x14ac:dyDescent="0.15">
      <c r="A25" s="15">
        <v>2</v>
      </c>
      <c r="B25" s="15">
        <v>5</v>
      </c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7"/>
      <c r="O25" s="17"/>
      <c r="P25" s="18">
        <f t="shared" si="3"/>
        <v>0</v>
      </c>
      <c r="Q25" s="17"/>
      <c r="R25" s="18" t="e">
        <f>VLOOKUP(L25,参照!$E$2:$J$5,MATCH(M25,参照!$E$2:$J$2,0),FALSE)</f>
        <v>#N/A</v>
      </c>
      <c r="S25" s="18" t="e">
        <f t="shared" si="4"/>
        <v>#N/A</v>
      </c>
      <c r="T25" s="19" t="e">
        <f>VLOOKUP(M25,参照!$F$8:$G$12,2,FALSE)</f>
        <v>#N/A</v>
      </c>
      <c r="U25" s="18" t="e">
        <f t="shared" si="2"/>
        <v>#N/A</v>
      </c>
      <c r="V25" s="20"/>
    </row>
    <row r="26" spans="1:22" ht="39" customHeight="1" x14ac:dyDescent="0.15">
      <c r="A26" s="15">
        <v>2</v>
      </c>
      <c r="B26" s="15">
        <v>5</v>
      </c>
      <c r="C26" s="15"/>
      <c r="D26" s="15"/>
      <c r="E26" s="15"/>
      <c r="F26" s="15"/>
      <c r="G26" s="15"/>
      <c r="H26" s="15"/>
      <c r="I26" s="15"/>
      <c r="J26" s="15"/>
      <c r="K26" s="15"/>
      <c r="L26" s="16"/>
      <c r="M26" s="16"/>
      <c r="N26" s="17"/>
      <c r="O26" s="17"/>
      <c r="P26" s="18">
        <f t="shared" si="3"/>
        <v>0</v>
      </c>
      <c r="Q26" s="17"/>
      <c r="R26" s="18" t="e">
        <f>VLOOKUP(L26,参照!$E$2:$J$5,MATCH(M26,参照!$E$2:$J$2,0),FALSE)</f>
        <v>#N/A</v>
      </c>
      <c r="S26" s="18" t="e">
        <f t="shared" si="4"/>
        <v>#N/A</v>
      </c>
      <c r="T26" s="19" t="e">
        <f>VLOOKUP(M26,参照!$F$8:$G$12,2,FALSE)</f>
        <v>#N/A</v>
      </c>
      <c r="U26" s="18" t="e">
        <f t="shared" si="2"/>
        <v>#N/A</v>
      </c>
      <c r="V26" s="20"/>
    </row>
    <row r="27" spans="1:22" ht="39" customHeight="1" x14ac:dyDescent="0.15">
      <c r="A27" s="15">
        <v>2</v>
      </c>
      <c r="B27" s="15">
        <v>5</v>
      </c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6"/>
      <c r="N27" s="17"/>
      <c r="O27" s="17"/>
      <c r="P27" s="18">
        <f t="shared" si="3"/>
        <v>0</v>
      </c>
      <c r="Q27" s="17"/>
      <c r="R27" s="18" t="e">
        <f>VLOOKUP(L27,参照!$E$2:$J$5,MATCH(M27,参照!$E$2:$J$2,0),FALSE)</f>
        <v>#N/A</v>
      </c>
      <c r="S27" s="18" t="e">
        <f t="shared" si="4"/>
        <v>#N/A</v>
      </c>
      <c r="T27" s="19" t="e">
        <f>VLOOKUP(M27,参照!$F$8:$G$12,2,FALSE)</f>
        <v>#N/A</v>
      </c>
      <c r="U27" s="18" t="e">
        <f t="shared" si="2"/>
        <v>#N/A</v>
      </c>
      <c r="V27" s="20"/>
    </row>
    <row r="28" spans="1:22" ht="39" customHeight="1" x14ac:dyDescent="0.15">
      <c r="A28" s="15">
        <v>2</v>
      </c>
      <c r="B28" s="15">
        <v>5</v>
      </c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6"/>
      <c r="N28" s="17"/>
      <c r="O28" s="17"/>
      <c r="P28" s="18">
        <f t="shared" si="3"/>
        <v>0</v>
      </c>
      <c r="Q28" s="17"/>
      <c r="R28" s="18" t="e">
        <f>VLOOKUP(L28,参照!$E$2:$J$5,MATCH(M28,参照!$E$2:$J$2,0),FALSE)</f>
        <v>#N/A</v>
      </c>
      <c r="S28" s="18" t="e">
        <f t="shared" si="4"/>
        <v>#N/A</v>
      </c>
      <c r="T28" s="19" t="e">
        <f>VLOOKUP(M28,参照!$F$8:$G$12,2,FALSE)</f>
        <v>#N/A</v>
      </c>
      <c r="U28" s="18" t="e">
        <f t="shared" si="2"/>
        <v>#N/A</v>
      </c>
      <c r="V28" s="20"/>
    </row>
    <row r="29" spans="1:22" s="22" customFormat="1" ht="16.5" x14ac:dyDescent="0.15">
      <c r="A29" s="22" t="s">
        <v>32</v>
      </c>
      <c r="O29" s="23"/>
    </row>
    <row r="30" spans="1:22" s="22" customFormat="1" ht="16.5" x14ac:dyDescent="0.15">
      <c r="A30" s="22" t="s">
        <v>28</v>
      </c>
      <c r="O30" s="23"/>
    </row>
    <row r="31" spans="1:22" s="22" customFormat="1" ht="16.5" x14ac:dyDescent="0.15">
      <c r="A31" s="22" t="s">
        <v>29</v>
      </c>
      <c r="O31" s="23"/>
    </row>
    <row r="32" spans="1:22" s="22" customFormat="1" ht="16.5" x14ac:dyDescent="0.15">
      <c r="A32" s="22" t="s">
        <v>34</v>
      </c>
      <c r="O32" s="23"/>
    </row>
  </sheetData>
  <sheetProtection algorithmName="SHA-512" hashValue="OErtsSZXvd4QoU6aogEkip9RDuSKSwqc5UQPcjavsgOLpasUYdtkFk306lhVrpIz8UU8kxnwhLY49E7ryLLQfw==" saltValue="+t6+sMXAZlfcMLiWF07Ffg==" spinCount="100000" sheet="1" objects="1" scenarios="1"/>
  <mergeCells count="14">
    <mergeCell ref="M5:M8"/>
    <mergeCell ref="A2:V2"/>
    <mergeCell ref="V5:V8"/>
    <mergeCell ref="P7:P8"/>
    <mergeCell ref="Q7:Q8"/>
    <mergeCell ref="R7:R8"/>
    <mergeCell ref="S6:S8"/>
    <mergeCell ref="T6:T8"/>
    <mergeCell ref="U6:U8"/>
    <mergeCell ref="C5:C8"/>
    <mergeCell ref="K5:K8"/>
    <mergeCell ref="D5:J8"/>
    <mergeCell ref="A5:B8"/>
    <mergeCell ref="L5:L8"/>
  </mergeCells>
  <phoneticPr fontId="1"/>
  <pageMargins left="0.70866141732283472" right="0.70866141732283472" top="0.39370078740157483" bottom="0.39370078740157483" header="0.31496062992125984" footer="0.31496062992125984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A25C74-F2BE-45B5-A8F7-A3E54FA2CDDC}">
          <x14:formula1>
            <xm:f>参照!$A$2:$A$4</xm:f>
          </x14:formula1>
          <xm:sqref>L9:L28</xm:sqref>
        </x14:dataValidation>
        <x14:dataValidation type="list" allowBlank="1" showInputMessage="1" showErrorMessage="1" xr:uid="{5874DA3F-C0AF-41B1-BC09-21F62D0450B4}">
          <x14:formula1>
            <xm:f>参照!$B$2:$B$6</xm:f>
          </x14:formula1>
          <xm:sqref>M9:M28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2C5-AF5C-4AC8-88BA-B0D47CDEE7DF}">
  <dimension ref="A1:J12"/>
  <sheetViews>
    <sheetView topLeftCell="D1" workbookViewId="0">
      <selection activeCell="G13" sqref="G13"/>
    </sheetView>
  </sheetViews>
  <sheetFormatPr defaultRowHeight="18.75" x14ac:dyDescent="0.4"/>
  <cols>
    <col min="1" max="1" width="22" bestFit="1" customWidth="1"/>
    <col min="2" max="2" width="24.75" bestFit="1" customWidth="1"/>
    <col min="3" max="4" width="13.375" customWidth="1"/>
    <col min="5" max="5" width="22" bestFit="1" customWidth="1"/>
    <col min="6" max="10" width="12.125" customWidth="1"/>
  </cols>
  <sheetData>
    <row r="1" spans="1:10" x14ac:dyDescent="0.4">
      <c r="A1" s="1" t="s">
        <v>17</v>
      </c>
      <c r="B1" s="1" t="s">
        <v>0</v>
      </c>
      <c r="C1" s="1"/>
      <c r="D1" s="1"/>
      <c r="E1" s="41" t="s">
        <v>24</v>
      </c>
      <c r="F1" s="41"/>
      <c r="G1" s="41"/>
      <c r="H1" s="41"/>
      <c r="I1" s="41"/>
      <c r="J1" s="41"/>
    </row>
    <row r="2" spans="1:10" x14ac:dyDescent="0.4">
      <c r="A2" t="s">
        <v>7</v>
      </c>
      <c r="B2" t="s">
        <v>18</v>
      </c>
      <c r="D2" s="42" t="s">
        <v>25</v>
      </c>
      <c r="E2" s="3"/>
      <c r="F2" s="3" t="s">
        <v>18</v>
      </c>
      <c r="G2" s="3" t="s">
        <v>19</v>
      </c>
      <c r="H2" s="3" t="s">
        <v>20</v>
      </c>
      <c r="I2" s="3" t="s">
        <v>23</v>
      </c>
      <c r="J2" s="3" t="s">
        <v>21</v>
      </c>
    </row>
    <row r="3" spans="1:10" x14ac:dyDescent="0.4">
      <c r="A3" t="s">
        <v>8</v>
      </c>
      <c r="B3" t="s">
        <v>19</v>
      </c>
      <c r="D3" s="42"/>
      <c r="E3" s="4" t="s">
        <v>7</v>
      </c>
      <c r="F3" s="2">
        <v>388000</v>
      </c>
      <c r="G3" s="2">
        <v>388000</v>
      </c>
      <c r="H3" s="2">
        <v>388000</v>
      </c>
      <c r="I3" s="2">
        <v>3259000</v>
      </c>
      <c r="J3" s="2">
        <v>4866000</v>
      </c>
    </row>
    <row r="4" spans="1:10" x14ac:dyDescent="0.4">
      <c r="A4" t="s">
        <v>9</v>
      </c>
      <c r="B4" t="s">
        <v>20</v>
      </c>
      <c r="D4" s="42"/>
      <c r="E4" s="4" t="s">
        <v>8</v>
      </c>
      <c r="F4" s="2">
        <v>256000</v>
      </c>
      <c r="G4" s="2">
        <v>245000</v>
      </c>
      <c r="H4" s="2">
        <v>245000</v>
      </c>
      <c r="I4" s="2">
        <v>1002000</v>
      </c>
      <c r="J4" s="2">
        <v>1356000</v>
      </c>
    </row>
    <row r="5" spans="1:10" x14ac:dyDescent="0.4">
      <c r="B5" t="s">
        <v>22</v>
      </c>
      <c r="D5" s="42"/>
      <c r="E5" s="4" t="s">
        <v>9</v>
      </c>
      <c r="F5" s="2">
        <v>553000</v>
      </c>
      <c r="G5" s="2">
        <v>542000</v>
      </c>
      <c r="H5" s="2">
        <v>542000</v>
      </c>
      <c r="I5" s="2">
        <v>4059000</v>
      </c>
      <c r="J5" s="2">
        <v>6022000</v>
      </c>
    </row>
    <row r="6" spans="1:10" x14ac:dyDescent="0.4">
      <c r="B6" t="s">
        <v>21</v>
      </c>
      <c r="E6" s="24" t="s">
        <v>26</v>
      </c>
      <c r="F6" s="5">
        <v>0.25</v>
      </c>
      <c r="G6" s="5">
        <v>0.25</v>
      </c>
      <c r="H6" s="5">
        <v>0.25</v>
      </c>
      <c r="I6" s="5">
        <v>0.16666666666666666</v>
      </c>
      <c r="J6" s="5">
        <v>0.16666666666666666</v>
      </c>
    </row>
    <row r="8" spans="1:10" x14ac:dyDescent="0.4">
      <c r="F8" t="s">
        <v>18</v>
      </c>
      <c r="G8" s="5">
        <v>0.25</v>
      </c>
    </row>
    <row r="9" spans="1:10" x14ac:dyDescent="0.4">
      <c r="F9" t="s">
        <v>19</v>
      </c>
      <c r="G9" s="5">
        <v>0.25</v>
      </c>
    </row>
    <row r="10" spans="1:10" x14ac:dyDescent="0.4">
      <c r="F10" t="s">
        <v>20</v>
      </c>
      <c r="G10" s="5">
        <v>0.25</v>
      </c>
    </row>
    <row r="11" spans="1:10" x14ac:dyDescent="0.4">
      <c r="F11" t="s">
        <v>23</v>
      </c>
      <c r="G11" s="5">
        <v>0.16666666666666666</v>
      </c>
    </row>
    <row r="12" spans="1:10" x14ac:dyDescent="0.4">
      <c r="F12" t="s">
        <v>21</v>
      </c>
      <c r="G12" s="5">
        <v>0.16666666666666666</v>
      </c>
    </row>
  </sheetData>
  <sheetProtection algorithmName="SHA-512" hashValue="9iBCSArqsdnWdSElYvMFS1hwyMW9jlO/BonFiLoeGynbKr9xxDYDphr5GX5QjqtNVEhK09dFnDrQSEM1z4NV2Q==" saltValue="bpn0ZFBJu/yk4aIZvaGxhQ==" spinCount="100000" sheet="1" objects="1" scenarios="1"/>
  <mergeCells count="2">
    <mergeCell ref="E1:J1"/>
    <mergeCell ref="D2:D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哲也</dc:creator>
  <cp:lastModifiedBy>w</cp:lastModifiedBy>
  <cp:lastPrinted>2025-09-09T00:46:11Z</cp:lastPrinted>
  <dcterms:created xsi:type="dcterms:W3CDTF">2024-10-30T04:59:02Z</dcterms:created>
  <dcterms:modified xsi:type="dcterms:W3CDTF">2025-09-09T00:46:16Z</dcterms:modified>
</cp:coreProperties>
</file>