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always" codeName="ThisWorkbook" hidePivotFieldList="1" defaultThemeVersion="124226"/>
  <mc:AlternateContent xmlns:mc="http://schemas.openxmlformats.org/markup-compatibility/2006">
    <mc:Choice Requires="x15">
      <x15ac:absPath xmlns:x15ac="http://schemas.microsoft.com/office/spreadsheetml/2010/11/ac" url="\\w01\DE00$\G_環境管理係\⑨_土壌汚染\06_指定区域台帳\★区域指定状況一覧（ＨＰ掲載用）\01 区域指定状況一覧\"/>
    </mc:Choice>
  </mc:AlternateContent>
  <xr:revisionPtr revIDLastSave="0" documentId="13_ncr:1_{80675F52-64FF-4B19-92F3-8AC85342FE54}" xr6:coauthVersionLast="47" xr6:coauthVersionMax="47" xr10:uidLastSave="{00000000-0000-0000-0000-000000000000}"/>
  <bookViews>
    <workbookView xWindow="2355" yWindow="-16320" windowWidth="29040" windowHeight="15840" tabRatio="555" xr2:uid="{00000000-000D-0000-FFFF-FFFF00000000}"/>
  </bookViews>
  <sheets>
    <sheet name="指定区域情報" sheetId="3" r:id="rId1"/>
  </sheets>
  <definedNames>
    <definedName name="_xlnm._FilterDatabase" localSheetId="0" hidden="1">指定区域情報!$B$17:$H$79</definedName>
    <definedName name="_xlnm.Print_Area" localSheetId="0">指定区域情報!$B$1:$K$79</definedName>
    <definedName name="_xlnm.Print_Titles" localSheetId="0">指定区域情報!$17:$18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3" l="1"/>
  <c r="J4" i="3"/>
  <c r="J11" i="3" l="1"/>
  <c r="J10" i="3"/>
  <c r="J9" i="3" l="1"/>
  <c r="L5" i="3" l="1"/>
  <c r="F5" i="3" s="1"/>
  <c r="J6" i="3"/>
  <c r="L6" i="3"/>
  <c r="J7" i="3"/>
  <c r="L7" i="3"/>
  <c r="F7" i="3" s="1"/>
  <c r="J8" i="3"/>
  <c r="L8" i="3"/>
  <c r="F8" i="3" s="1"/>
  <c r="L9" i="3"/>
  <c r="F9" i="3" s="1"/>
  <c r="L10" i="3"/>
  <c r="F10" i="3" s="1"/>
  <c r="L11" i="3"/>
  <c r="F11" i="3" s="1"/>
  <c r="L12" i="3"/>
  <c r="F12" i="3" s="1"/>
  <c r="L13" i="3"/>
  <c r="F13" i="3" s="1"/>
  <c r="L14" i="3"/>
  <c r="F14" i="3" s="1"/>
  <c r="F6" i="3" l="1"/>
</calcChain>
</file>

<file path=xl/sharedStrings.xml><?xml version="1.0" encoding="utf-8"?>
<sst xmlns="http://schemas.openxmlformats.org/spreadsheetml/2006/main" count="465" uniqueCount="244">
  <si>
    <t>都道府県
政令市</t>
    <rPh sb="0" eb="4">
      <t>トドウフケン</t>
    </rPh>
    <rPh sb="5" eb="8">
      <t>セイレイシ</t>
    </rPh>
    <phoneticPr fontId="12"/>
  </si>
  <si>
    <t>土壌汚染対策法に基づく要措置区域・形質変更時要届出区域</t>
    <rPh sb="0" eb="7">
      <t>ドタイ</t>
    </rPh>
    <rPh sb="11" eb="12">
      <t>ヨウ</t>
    </rPh>
    <rPh sb="12" eb="14">
      <t>ソチ</t>
    </rPh>
    <rPh sb="17" eb="19">
      <t>ケイシツ</t>
    </rPh>
    <rPh sb="19" eb="22">
      <t>ヘンコウジ</t>
    </rPh>
    <rPh sb="22" eb="23">
      <t>ヨウ</t>
    </rPh>
    <rPh sb="23" eb="25">
      <t>トドケデ</t>
    </rPh>
    <rPh sb="25" eb="27">
      <t>クイキ</t>
    </rPh>
    <phoneticPr fontId="12"/>
  </si>
  <si>
    <t>契機</t>
    <rPh sb="0" eb="2">
      <t>ケイキ</t>
    </rPh>
    <phoneticPr fontId="12"/>
  </si>
  <si>
    <t>件数</t>
    <rPh sb="0" eb="2">
      <t>ケンスウ</t>
    </rPh>
    <phoneticPr fontId="12"/>
  </si>
  <si>
    <t>鉛及びその化合物</t>
    <rPh sb="0" eb="1">
      <t>ナマリ</t>
    </rPh>
    <rPh sb="1" eb="2">
      <t>オヨ</t>
    </rPh>
    <rPh sb="5" eb="8">
      <t>カゴウブツ</t>
    </rPh>
    <phoneticPr fontId="12"/>
  </si>
  <si>
    <t>ふっ素及びその化合物</t>
    <rPh sb="2" eb="3">
      <t>ソ</t>
    </rPh>
    <rPh sb="3" eb="4">
      <t>オヨ</t>
    </rPh>
    <rPh sb="7" eb="10">
      <t>カゴウブツ</t>
    </rPh>
    <phoneticPr fontId="12"/>
  </si>
  <si>
    <t>所在地</t>
    <rPh sb="0" eb="3">
      <t>ショザイチ</t>
    </rPh>
    <phoneticPr fontId="12"/>
  </si>
  <si>
    <t>特定有害物質の種類</t>
    <rPh sb="7" eb="9">
      <t>シュルイ</t>
    </rPh>
    <phoneticPr fontId="12"/>
  </si>
  <si>
    <t>特定有害物質の項目</t>
    <rPh sb="7" eb="9">
      <t>コウモク</t>
    </rPh>
    <phoneticPr fontId="12"/>
  </si>
  <si>
    <t>溶出</t>
    <rPh sb="0" eb="2">
      <t>ヨウシュツ</t>
    </rPh>
    <phoneticPr fontId="12"/>
  </si>
  <si>
    <t>含有</t>
    <rPh sb="0" eb="2">
      <t>ガンユウ</t>
    </rPh>
    <phoneticPr fontId="12"/>
  </si>
  <si>
    <t>―</t>
    <phoneticPr fontId="12"/>
  </si>
  <si>
    <t>第３条</t>
  </si>
  <si>
    <t>ふっ素及びその化合物</t>
    <phoneticPr fontId="12"/>
  </si>
  <si>
    <t>形質変更時要届出区域</t>
  </si>
  <si>
    <t>鉛及びその化合物</t>
  </si>
  <si>
    <t>要措置区域</t>
  </si>
  <si>
    <t>砒素及びその化合物</t>
    <rPh sb="0" eb="2">
      <t>ヒソ</t>
    </rPh>
    <rPh sb="2" eb="3">
      <t>オヨ</t>
    </rPh>
    <rPh sb="6" eb="9">
      <t>カゴウブツ</t>
    </rPh>
    <phoneticPr fontId="12"/>
  </si>
  <si>
    <t>要措置区域</t>
    <rPh sb="0" eb="3">
      <t>ヨウソチ</t>
    </rPh>
    <rPh sb="3" eb="5">
      <t>クイキ</t>
    </rPh>
    <phoneticPr fontId="12"/>
  </si>
  <si>
    <t>ベンゼン</t>
    <phoneticPr fontId="12"/>
  </si>
  <si>
    <t>※　○：基準値超過　　―：基準値以下</t>
    <rPh sb="4" eb="7">
      <t>キジュンチ</t>
    </rPh>
    <rPh sb="7" eb="9">
      <t>チョウカ</t>
    </rPh>
    <rPh sb="13" eb="16">
      <t>キジュンチ</t>
    </rPh>
    <rPh sb="16" eb="18">
      <t>イカ</t>
    </rPh>
    <phoneticPr fontId="12"/>
  </si>
  <si>
    <t>●法第５条（旧第４条）</t>
    <rPh sb="1" eb="2">
      <t>ホウ</t>
    </rPh>
    <rPh sb="2" eb="3">
      <t>ダイ</t>
    </rPh>
    <rPh sb="4" eb="5">
      <t>ジョウ</t>
    </rPh>
    <phoneticPr fontId="12"/>
  </si>
  <si>
    <t>指定
年月日</t>
    <rPh sb="0" eb="2">
      <t>シテイ</t>
    </rPh>
    <rPh sb="3" eb="6">
      <t>ネンガッピ</t>
    </rPh>
    <phoneticPr fontId="12"/>
  </si>
  <si>
    <t>　　　形質変更時要届出区域</t>
    <phoneticPr fontId="12"/>
  </si>
  <si>
    <t>鉛及びその化合物
砒素及びその化合物</t>
    <rPh sb="9" eb="11">
      <t>ヒソ</t>
    </rPh>
    <rPh sb="11" eb="12">
      <t>オヨ</t>
    </rPh>
    <rPh sb="15" eb="18">
      <t>カゴウブツ</t>
    </rPh>
    <phoneticPr fontId="12"/>
  </si>
  <si>
    <t>形質変更時要届出区域</t>
    <rPh sb="0" eb="2">
      <t>ケイシツ</t>
    </rPh>
    <rPh sb="2" eb="5">
      <t>ヘンコウジ</t>
    </rPh>
    <rPh sb="5" eb="6">
      <t>ヨウ</t>
    </rPh>
    <rPh sb="6" eb="8">
      <t>トドケデ</t>
    </rPh>
    <rPh sb="8" eb="10">
      <t>クイキ</t>
    </rPh>
    <phoneticPr fontId="12"/>
  </si>
  <si>
    <t>砒素及びその化合物
ふっ素及びその化合物</t>
    <phoneticPr fontId="12"/>
  </si>
  <si>
    <t>砒素及びその化合物
ふっ素及びその化合物</t>
    <rPh sb="0" eb="2">
      <t>ヒソ</t>
    </rPh>
    <rPh sb="2" eb="3">
      <t>オヨ</t>
    </rPh>
    <rPh sb="6" eb="9">
      <t>カゴウブツ</t>
    </rPh>
    <rPh sb="12" eb="13">
      <t>ソ</t>
    </rPh>
    <rPh sb="13" eb="14">
      <t>オヨ</t>
    </rPh>
    <rPh sb="17" eb="20">
      <t>カゴウブツ</t>
    </rPh>
    <phoneticPr fontId="12"/>
  </si>
  <si>
    <t>ふっ素及びその化合物</t>
  </si>
  <si>
    <t>自然由来特例区域</t>
    <rPh sb="0" eb="2">
      <t>シゼン</t>
    </rPh>
    <rPh sb="2" eb="4">
      <t>ユライ</t>
    </rPh>
    <rPh sb="4" eb="6">
      <t>トクレイ</t>
    </rPh>
    <rPh sb="6" eb="8">
      <t>クイキ</t>
    </rPh>
    <phoneticPr fontId="12"/>
  </si>
  <si>
    <t>埋立地特例区域</t>
    <rPh sb="0" eb="3">
      <t>ウメタテチ</t>
    </rPh>
    <rPh sb="3" eb="5">
      <t>トクレイ</t>
    </rPh>
    <rPh sb="5" eb="7">
      <t>クイキ</t>
    </rPh>
    <phoneticPr fontId="12"/>
  </si>
  <si>
    <t>埋立地管理区域</t>
    <rPh sb="0" eb="3">
      <t>ウメタテチ</t>
    </rPh>
    <rPh sb="3" eb="5">
      <t>カンリ</t>
    </rPh>
    <rPh sb="5" eb="7">
      <t>クイキ</t>
    </rPh>
    <phoneticPr fontId="12"/>
  </si>
  <si>
    <t>このうち</t>
    <phoneticPr fontId="12"/>
  </si>
  <si>
    <t>鉛及びその化合物
ふっ素及びその化合物</t>
    <phoneticPr fontId="12"/>
  </si>
  <si>
    <t>　　　要措置区域</t>
    <phoneticPr fontId="12"/>
  </si>
  <si>
    <t>―</t>
  </si>
  <si>
    <t>○</t>
  </si>
  <si>
    <t>砒素及びその化合物
ふっ素及びその化合物</t>
    <rPh sb="0" eb="2">
      <t>ヒソ</t>
    </rPh>
    <rPh sb="2" eb="3">
      <t>オヨ</t>
    </rPh>
    <rPh sb="6" eb="9">
      <t>カゴウブツ</t>
    </rPh>
    <rPh sb="12" eb="13">
      <t>ソ</t>
    </rPh>
    <rPh sb="13" eb="14">
      <t>オヨ</t>
    </rPh>
    <rPh sb="17" eb="20">
      <t>カゴウブツ</t>
    </rPh>
    <phoneticPr fontId="11"/>
  </si>
  <si>
    <t>トリクロロエチレン</t>
  </si>
  <si>
    <t>●処理業省令第1３条</t>
    <rPh sb="1" eb="4">
      <t>ショリギョウ</t>
    </rPh>
    <rPh sb="4" eb="6">
      <t>ショウレイ</t>
    </rPh>
    <phoneticPr fontId="12"/>
  </si>
  <si>
    <t>●法第14条</t>
    <rPh sb="1" eb="2">
      <t>ホウ</t>
    </rPh>
    <phoneticPr fontId="12"/>
  </si>
  <si>
    <t>第14条</t>
    <phoneticPr fontId="11"/>
  </si>
  <si>
    <t>●法第３条</t>
    <rPh sb="1" eb="2">
      <t>ホウ</t>
    </rPh>
    <phoneticPr fontId="12"/>
  </si>
  <si>
    <t>●法第４条</t>
    <rPh sb="1" eb="2">
      <t>ホウ</t>
    </rPh>
    <phoneticPr fontId="12"/>
  </si>
  <si>
    <t>●法第４条・法第14条</t>
    <rPh sb="1" eb="2">
      <t>ホウ</t>
    </rPh>
    <phoneticPr fontId="12"/>
  </si>
  <si>
    <t>第４条</t>
    <phoneticPr fontId="11"/>
  </si>
  <si>
    <t>要措置区域
/
形質変更時要届出区域</t>
    <rPh sb="0" eb="1">
      <t>ヨウ</t>
    </rPh>
    <rPh sb="1" eb="3">
      <t>ソチ</t>
    </rPh>
    <rPh sb="3" eb="5">
      <t>クイキ</t>
    </rPh>
    <rPh sb="8" eb="10">
      <t>ケイシツ</t>
    </rPh>
    <rPh sb="10" eb="13">
      <t>ヘンコウジ</t>
    </rPh>
    <rPh sb="13" eb="14">
      <t>ヨウ</t>
    </rPh>
    <rPh sb="14" eb="16">
      <t>トドケデ</t>
    </rPh>
    <rPh sb="16" eb="18">
      <t>クイキ</t>
    </rPh>
    <phoneticPr fontId="12"/>
  </si>
  <si>
    <t>第３条</t>
    <rPh sb="0" eb="1">
      <t>ダイ</t>
    </rPh>
    <rPh sb="2" eb="3">
      <t>ジョウ</t>
    </rPh>
    <phoneticPr fontId="12"/>
  </si>
  <si>
    <t>第４条</t>
    <rPh sb="0" eb="1">
      <t>ダイ</t>
    </rPh>
    <rPh sb="2" eb="3">
      <t>ジョウ</t>
    </rPh>
    <phoneticPr fontId="12"/>
  </si>
  <si>
    <t>滋賀県湖南市朝国字梅ヶ谷2番､字平山1番の各一部</t>
  </si>
  <si>
    <t>滋賀県草津市野路東一丁目字小ｶｽ1916番4の一部</t>
  </si>
  <si>
    <t>一部自然由来特例区域</t>
    <rPh sb="0" eb="2">
      <t>イチブ</t>
    </rPh>
    <rPh sb="2" eb="4">
      <t>シゼン</t>
    </rPh>
    <rPh sb="4" eb="6">
      <t>ユライ</t>
    </rPh>
    <rPh sb="6" eb="8">
      <t>トクレイ</t>
    </rPh>
    <rPh sb="8" eb="10">
      <t>クイキ</t>
    </rPh>
    <phoneticPr fontId="12"/>
  </si>
  <si>
    <t>埋立地管理区域・埋立地特例区域</t>
    <rPh sb="0" eb="3">
      <t>ウメタテチ</t>
    </rPh>
    <rPh sb="3" eb="5">
      <t>カンリ</t>
    </rPh>
    <rPh sb="5" eb="7">
      <t>クイキ</t>
    </rPh>
    <rPh sb="8" eb="11">
      <t>ウメタテチ</t>
    </rPh>
    <rPh sb="11" eb="13">
      <t>トクレイ</t>
    </rPh>
    <rPh sb="13" eb="15">
      <t>クイキ</t>
    </rPh>
    <phoneticPr fontId="12"/>
  </si>
  <si>
    <t>滋賀県甲賀市甲賀町鳥居野字中山谷121番15の一部</t>
    <rPh sb="0" eb="3">
      <t>シガケン</t>
    </rPh>
    <rPh sb="3" eb="6">
      <t>コウカシ</t>
    </rPh>
    <rPh sb="6" eb="8">
      <t>コウカ</t>
    </rPh>
    <rPh sb="8" eb="9">
      <t>チョウ</t>
    </rPh>
    <rPh sb="9" eb="11">
      <t>トリイ</t>
    </rPh>
    <rPh sb="11" eb="12">
      <t>ノ</t>
    </rPh>
    <rPh sb="12" eb="13">
      <t>アザ</t>
    </rPh>
    <rPh sb="13" eb="15">
      <t>ナカヤマ</t>
    </rPh>
    <rPh sb="15" eb="16">
      <t>タニ</t>
    </rPh>
    <rPh sb="19" eb="20">
      <t>バン</t>
    </rPh>
    <rPh sb="23" eb="25">
      <t>イチブ</t>
    </rPh>
    <phoneticPr fontId="12"/>
  </si>
  <si>
    <t>滋賀県近江八幡市安土町西老蘇字沢田8番1および同市安土町東老蘇字西ノ口1770番2</t>
    <rPh sb="0" eb="3">
      <t>シガケン</t>
    </rPh>
    <rPh sb="3" eb="8">
      <t>オウミハチマンシ</t>
    </rPh>
    <rPh sb="8" eb="11">
      <t>アヅチチョウ</t>
    </rPh>
    <rPh sb="11" eb="12">
      <t>ニシ</t>
    </rPh>
    <rPh sb="12" eb="13">
      <t>オ</t>
    </rPh>
    <rPh sb="14" eb="15">
      <t>アザ</t>
    </rPh>
    <rPh sb="15" eb="17">
      <t>サワダ</t>
    </rPh>
    <rPh sb="18" eb="19">
      <t>バン</t>
    </rPh>
    <rPh sb="23" eb="25">
      <t>ドウシ</t>
    </rPh>
    <rPh sb="25" eb="28">
      <t>アヅチチョウ</t>
    </rPh>
    <rPh sb="28" eb="31">
      <t>ヒガシオイソ</t>
    </rPh>
    <rPh sb="31" eb="32">
      <t>アザ</t>
    </rPh>
    <rPh sb="32" eb="33">
      <t>ニシ</t>
    </rPh>
    <rPh sb="34" eb="35">
      <t>クチ</t>
    </rPh>
    <rPh sb="39" eb="40">
      <t>バン</t>
    </rPh>
    <phoneticPr fontId="12"/>
  </si>
  <si>
    <t>滋賀県甲賀市水口町さつきが丘37番の一部</t>
    <rPh sb="0" eb="3">
      <t>シガケン</t>
    </rPh>
    <rPh sb="3" eb="6">
      <t>コウカシ</t>
    </rPh>
    <rPh sb="6" eb="8">
      <t>ミナクチ</t>
    </rPh>
    <rPh sb="8" eb="9">
      <t>チョウ</t>
    </rPh>
    <rPh sb="13" eb="14">
      <t>オカ</t>
    </rPh>
    <rPh sb="16" eb="17">
      <t>バン</t>
    </rPh>
    <rPh sb="18" eb="20">
      <t>イチブ</t>
    </rPh>
    <phoneticPr fontId="12"/>
  </si>
  <si>
    <t>一部埋立地管理区域</t>
    <rPh sb="0" eb="2">
      <t>イチブ</t>
    </rPh>
    <rPh sb="2" eb="5">
      <t>ウメタテチ</t>
    </rPh>
    <rPh sb="5" eb="7">
      <t>カンリ</t>
    </rPh>
    <rPh sb="7" eb="9">
      <t>クイキ</t>
    </rPh>
    <phoneticPr fontId="12"/>
  </si>
  <si>
    <t>砒素及びその化合物</t>
  </si>
  <si>
    <t>一部埋立地特例区域</t>
    <rPh sb="0" eb="2">
      <t>イチブ</t>
    </rPh>
    <rPh sb="2" eb="4">
      <t>ウメタテ</t>
    </rPh>
    <rPh sb="4" eb="5">
      <t>チ</t>
    </rPh>
    <rPh sb="5" eb="7">
      <t>トクレイ</t>
    </rPh>
    <rPh sb="7" eb="9">
      <t>クイキ</t>
    </rPh>
    <phoneticPr fontId="12"/>
  </si>
  <si>
    <t>テトラクロロエチレン</t>
    <phoneticPr fontId="12"/>
  </si>
  <si>
    <t>臨海部特例区域</t>
    <rPh sb="0" eb="2">
      <t>リンカイ</t>
    </rPh>
    <rPh sb="2" eb="3">
      <t>ブ</t>
    </rPh>
    <rPh sb="3" eb="7">
      <t>トクレイクイキ</t>
    </rPh>
    <phoneticPr fontId="12"/>
  </si>
  <si>
    <t>第14条</t>
    <rPh sb="0" eb="1">
      <t>ダイ</t>
    </rPh>
    <rPh sb="3" eb="4">
      <t>ジョウ</t>
    </rPh>
    <phoneticPr fontId="9"/>
  </si>
  <si>
    <t>第４条</t>
    <rPh sb="0" eb="1">
      <t>ダイ</t>
    </rPh>
    <rPh sb="2" eb="3">
      <t>ジョウ</t>
    </rPh>
    <phoneticPr fontId="9"/>
  </si>
  <si>
    <t>鉛及びその化合物
ふっ素及びその化合物</t>
    <phoneticPr fontId="12"/>
  </si>
  <si>
    <t>滋賀県野洲市上屋字下芝原88番1の一部</t>
    <rPh sb="0" eb="3">
      <t>シガケン</t>
    </rPh>
    <phoneticPr fontId="12"/>
  </si>
  <si>
    <t>滋賀県米原市米原989番の一部､米原市梅ヶ原2231番の一部</t>
    <rPh sb="0" eb="3">
      <t>シガケン</t>
    </rPh>
    <rPh sb="13" eb="15">
      <t>イチブ</t>
    </rPh>
    <phoneticPr fontId="9"/>
  </si>
  <si>
    <t>形質変更時要届出区域（一部自然由来特例区域）</t>
    <rPh sb="11" eb="13">
      <t>イチブ</t>
    </rPh>
    <phoneticPr fontId="12"/>
  </si>
  <si>
    <t>形質変更時要届出区域（自然由来特例区域）</t>
    <rPh sb="11" eb="13">
      <t>シゼン</t>
    </rPh>
    <rPh sb="13" eb="15">
      <t>ユライ</t>
    </rPh>
    <rPh sb="15" eb="17">
      <t>トクレイ</t>
    </rPh>
    <rPh sb="17" eb="19">
      <t>クイキ</t>
    </rPh>
    <phoneticPr fontId="9"/>
  </si>
  <si>
    <t>滋賀県米原市米原989番の一部､米原市梅ヶ原2231番の一部</t>
    <rPh sb="0" eb="3">
      <t>シガケン</t>
    </rPh>
    <phoneticPr fontId="12"/>
  </si>
  <si>
    <t>鉛及びその化合物</t>
    <rPh sb="0" eb="1">
      <t>ナマリ</t>
    </rPh>
    <phoneticPr fontId="9"/>
  </si>
  <si>
    <t>滋賀県甲賀市水口町笹が丘1番3の一部</t>
    <rPh sb="0" eb="3">
      <t>シガケン</t>
    </rPh>
    <phoneticPr fontId="12"/>
  </si>
  <si>
    <t>滋賀県湖南市柑子袋字河原373番34の一部</t>
    <rPh sb="0" eb="3">
      <t>シガケン</t>
    </rPh>
    <phoneticPr fontId="12"/>
  </si>
  <si>
    <t>滋賀県栗東市野尻字横田1番1､字宮ﾉ前80番､栗東市蜂屋字畑堂412番1</t>
    <rPh sb="0" eb="3">
      <t>シガケン</t>
    </rPh>
    <phoneticPr fontId="12"/>
  </si>
  <si>
    <t>第４条</t>
    <rPh sb="0" eb="1">
      <t>ダイ</t>
    </rPh>
    <rPh sb="2" eb="3">
      <t>ジョウ</t>
    </rPh>
    <phoneticPr fontId="8"/>
  </si>
  <si>
    <t>第14条</t>
    <rPh sb="0" eb="1">
      <t>ダイ</t>
    </rPh>
    <rPh sb="3" eb="4">
      <t>ジョウ</t>
    </rPh>
    <phoneticPr fontId="8"/>
  </si>
  <si>
    <t>滋賀県野洲市上屋字大別当173番の一部</t>
    <rPh sb="0" eb="3">
      <t>シガケン</t>
    </rPh>
    <phoneticPr fontId="12"/>
  </si>
  <si>
    <t>滋賀県蒲生郡竜王町大字西横関字中島385番の一部､397番の一部</t>
    <phoneticPr fontId="12"/>
  </si>
  <si>
    <t>クロロエチレン
シスｰ1,2-ジクロロエチレン
テトラクロロエチレン
トリクロロエチレン</t>
    <phoneticPr fontId="12"/>
  </si>
  <si>
    <t>H27.10.16
一部解除
H28.6.29</t>
  </si>
  <si>
    <t>H30.9.21
一部解除
H31.2.22</t>
  </si>
  <si>
    <t>鉛及びその化合物
砒素及びその化合物</t>
    <rPh sb="0" eb="1">
      <t>ナマリ</t>
    </rPh>
    <rPh sb="1" eb="2">
      <t>オヨ</t>
    </rPh>
    <rPh sb="5" eb="8">
      <t>カゴウブツ</t>
    </rPh>
    <rPh sb="9" eb="11">
      <t>ヒソ</t>
    </rPh>
    <rPh sb="11" eb="12">
      <t>オヨ</t>
    </rPh>
    <rPh sb="15" eb="18">
      <t>カゴウブツ</t>
    </rPh>
    <phoneticPr fontId="3"/>
  </si>
  <si>
    <t>第14条</t>
    <rPh sb="0" eb="1">
      <t>ダイ</t>
    </rPh>
    <rPh sb="3" eb="4">
      <t>ジョウ</t>
    </rPh>
    <phoneticPr fontId="3"/>
  </si>
  <si>
    <t>砒素及びその化合物</t>
    <rPh sb="0" eb="2">
      <t>ヒソ</t>
    </rPh>
    <rPh sb="2" eb="3">
      <t>オヨ</t>
    </rPh>
    <rPh sb="6" eb="9">
      <t>カゴウブツ</t>
    </rPh>
    <phoneticPr fontId="3"/>
  </si>
  <si>
    <t>第４条</t>
    <rPh sb="0" eb="1">
      <t>ダイ</t>
    </rPh>
    <rPh sb="2" eb="3">
      <t>ジョウ</t>
    </rPh>
    <phoneticPr fontId="3"/>
  </si>
  <si>
    <t>鉛及びその化合物
砒素及びその化合物
ふっ素及びその化合物</t>
    <rPh sb="0" eb="1">
      <t>ナマリ</t>
    </rPh>
    <rPh sb="1" eb="2">
      <t>オヨ</t>
    </rPh>
    <rPh sb="5" eb="8">
      <t>カゴウブツ</t>
    </rPh>
    <rPh sb="9" eb="11">
      <t>ヒソ</t>
    </rPh>
    <rPh sb="11" eb="12">
      <t>オヨ</t>
    </rPh>
    <rPh sb="15" eb="18">
      <t>カゴウブツ</t>
    </rPh>
    <rPh sb="21" eb="22">
      <t>ソ</t>
    </rPh>
    <rPh sb="22" eb="23">
      <t>オヨ</t>
    </rPh>
    <rPh sb="26" eb="29">
      <t>カゴウブツ</t>
    </rPh>
    <phoneticPr fontId="3"/>
  </si>
  <si>
    <t>六価クロム化合物</t>
    <rPh sb="0" eb="2">
      <t>ロッカ</t>
    </rPh>
    <rPh sb="5" eb="8">
      <t>カゴウブツ</t>
    </rPh>
    <phoneticPr fontId="3"/>
  </si>
  <si>
    <t>鉛及びその化合物</t>
    <rPh sb="0" eb="1">
      <t>ナマリ</t>
    </rPh>
    <rPh sb="1" eb="2">
      <t>オヨ</t>
    </rPh>
    <rPh sb="5" eb="8">
      <t>カゴウブツ</t>
    </rPh>
    <phoneticPr fontId="3"/>
  </si>
  <si>
    <t>第３条</t>
    <rPh sb="0" eb="1">
      <t>ダイ</t>
    </rPh>
    <rPh sb="2" eb="3">
      <t>ジョウ</t>
    </rPh>
    <phoneticPr fontId="3"/>
  </si>
  <si>
    <t>形質変更時要届出区域（一部自然由来特例区域）</t>
    <rPh sb="11" eb="13">
      <t>イチブ</t>
    </rPh>
    <rPh sb="13" eb="15">
      <t>シゼン</t>
    </rPh>
    <rPh sb="15" eb="17">
      <t>ユライ</t>
    </rPh>
    <rPh sb="17" eb="19">
      <t>トクレイ</t>
    </rPh>
    <rPh sb="19" eb="21">
      <t>クイキ</t>
    </rPh>
    <phoneticPr fontId="3"/>
  </si>
  <si>
    <t>●法第３条・法第14条</t>
    <phoneticPr fontId="12"/>
  </si>
  <si>
    <t>滋賀県米原市米原967番､988番､米原市梅ヶ原2230番</t>
    <rPh sb="0" eb="3">
      <t>シガケン</t>
    </rPh>
    <phoneticPr fontId="12"/>
  </si>
  <si>
    <t>滋賀県長浜市鐘紡町字南香長141番の一部､長浜市鐘紡町字二ﾉ江入146番の一部</t>
    <rPh sb="0" eb="3">
      <t>シガケン</t>
    </rPh>
    <phoneticPr fontId="12"/>
  </si>
  <si>
    <t>1,2-ジクロロエチレン
テトラクロロエチレン
トリクロロエチレン</t>
    <phoneticPr fontId="12"/>
  </si>
  <si>
    <t>面積（㎡）</t>
    <phoneticPr fontId="12"/>
  </si>
  <si>
    <t>鉛及びその化合物
砒素及びその化合物</t>
    <rPh sb="9" eb="11">
      <t>ヒソ</t>
    </rPh>
    <phoneticPr fontId="3"/>
  </si>
  <si>
    <t>滋賀県野洲市上屋字下芝原88番1､字大別当173番､字高井狩432番1の各一部</t>
    <phoneticPr fontId="12"/>
  </si>
  <si>
    <t>クロロエチレン</t>
  </si>
  <si>
    <t>滋賀県草津市上笠二丁目字鯰147番6､147番7の各一部</t>
    <phoneticPr fontId="12"/>
  </si>
  <si>
    <t>ふっ素及びその化合物</t>
    <rPh sb="3" eb="4">
      <t>オヨ</t>
    </rPh>
    <phoneticPr fontId="3"/>
  </si>
  <si>
    <t>滋賀県東近江市平柳町字北浦557番､555番4の各一部</t>
    <phoneticPr fontId="12"/>
  </si>
  <si>
    <t>R1.7.2
一部解除
R3.3.12</t>
    <rPh sb="7" eb="9">
      <t>イチブ</t>
    </rPh>
    <rPh sb="9" eb="11">
      <t>カイジョ</t>
    </rPh>
    <phoneticPr fontId="3"/>
  </si>
  <si>
    <t>H30.11.9
一部解除
H31.3.22</t>
    <phoneticPr fontId="12"/>
  </si>
  <si>
    <t>滋賀県甲賀市水口町笹が丘1番3の一部</t>
  </si>
  <si>
    <t>滋賀県草津市野路東二丁目字観音堂2275番2の一部</t>
    <rPh sb="23" eb="25">
      <t>イチブ</t>
    </rPh>
    <phoneticPr fontId="12"/>
  </si>
  <si>
    <t>H30.10.19
一部解除
R3.6.1</t>
    <rPh sb="10" eb="12">
      <t>イチブ</t>
    </rPh>
    <rPh sb="12" eb="14">
      <t>カイジョ</t>
    </rPh>
    <phoneticPr fontId="3"/>
  </si>
  <si>
    <t>滋賀県犬上郡多賀町大字四手字諏訪348番3の一部</t>
    <rPh sb="0" eb="3">
      <t>シガケン</t>
    </rPh>
    <phoneticPr fontId="3"/>
  </si>
  <si>
    <t>滋賀県米原市大鹿字堀58番､60番､60番1､61番1､62番の各一部</t>
    <phoneticPr fontId="12"/>
  </si>
  <si>
    <t>カドミウム及びその化合物
セレン及びその化合物
砒素及びその化合物
ふっ素及びその化合物
ほう素及びその化合物</t>
    <rPh sb="5" eb="6">
      <t>オヨ</t>
    </rPh>
    <rPh sb="9" eb="12">
      <t>カゴウブツ</t>
    </rPh>
    <rPh sb="16" eb="17">
      <t>オヨ</t>
    </rPh>
    <rPh sb="20" eb="23">
      <t>カゴウブツ</t>
    </rPh>
    <rPh sb="24" eb="26">
      <t>ヒソ</t>
    </rPh>
    <rPh sb="26" eb="27">
      <t>オヨ</t>
    </rPh>
    <rPh sb="30" eb="33">
      <t>カゴウブツ</t>
    </rPh>
    <rPh sb="36" eb="37">
      <t>ソ</t>
    </rPh>
    <rPh sb="37" eb="38">
      <t>オヨ</t>
    </rPh>
    <rPh sb="41" eb="44">
      <t>カゴウブツ</t>
    </rPh>
    <rPh sb="47" eb="48">
      <t>ソ</t>
    </rPh>
    <rPh sb="48" eb="49">
      <t>オヨ</t>
    </rPh>
    <rPh sb="52" eb="55">
      <t>カゴウブツ</t>
    </rPh>
    <phoneticPr fontId="3"/>
  </si>
  <si>
    <t>滋賀県野洲市野洲字川原端860番､860番3､字西ヶ漥2286番の各一部</t>
    <phoneticPr fontId="12"/>
  </si>
  <si>
    <t>水銀及びその化合物
鉛及びその化合物
砒素及びその化合物</t>
    <rPh sb="0" eb="2">
      <t>スイギン</t>
    </rPh>
    <rPh sb="2" eb="3">
      <t>オヨ</t>
    </rPh>
    <rPh sb="6" eb="9">
      <t>カゴウブツ</t>
    </rPh>
    <rPh sb="10" eb="11">
      <t>ナマリ</t>
    </rPh>
    <rPh sb="11" eb="12">
      <t>オヨ</t>
    </rPh>
    <rPh sb="15" eb="18">
      <t>カゴウブツ</t>
    </rPh>
    <rPh sb="19" eb="21">
      <t>ヒソ</t>
    </rPh>
    <rPh sb="21" eb="22">
      <t>オヨ</t>
    </rPh>
    <rPh sb="25" eb="28">
      <t>カゴウブツ</t>
    </rPh>
    <phoneticPr fontId="3"/>
  </si>
  <si>
    <t>滋賀県彦根市正法寺町字竹之内562番2および字下山之越658番の各一部</t>
    <phoneticPr fontId="12"/>
  </si>
  <si>
    <t>滋賀県野洲市吉川3365番2､3367番23､3367番49､3382番､4449番､4474番､4547番の各一部</t>
  </si>
  <si>
    <t>鉛及びその化合物</t>
    <rPh sb="0" eb="1">
      <t>ナマリ</t>
    </rPh>
    <phoneticPr fontId="4"/>
  </si>
  <si>
    <t>六価クロム化合物
ほう素及びその化合物</t>
    <rPh sb="0" eb="2">
      <t>ロッカ</t>
    </rPh>
    <phoneticPr fontId="3"/>
  </si>
  <si>
    <t>滋賀県東近江市五個荘簗瀬町10番6の一部</t>
  </si>
  <si>
    <t>滋賀県湖南市朝国字平山1番､平山1番512および平山1番514の各一部</t>
  </si>
  <si>
    <t>滋賀県草津市野路東七丁目字砂池2258番5の一部</t>
    <rPh sb="0" eb="3">
      <t>シガケン</t>
    </rPh>
    <phoneticPr fontId="12"/>
  </si>
  <si>
    <t>ふっ素及びその化合物</t>
    <rPh sb="2" eb="3">
      <t>ソ</t>
    </rPh>
    <phoneticPr fontId="4"/>
  </si>
  <si>
    <t>調査
契機</t>
    <rPh sb="0" eb="2">
      <t>チョウサ</t>
    </rPh>
    <phoneticPr fontId="12"/>
  </si>
  <si>
    <t>●要措置区域等から指定変更</t>
    <rPh sb="1" eb="6">
      <t>ヨウソチクイキ</t>
    </rPh>
    <rPh sb="6" eb="7">
      <t>トウ</t>
    </rPh>
    <rPh sb="9" eb="11">
      <t>シテイ</t>
    </rPh>
    <rPh sb="11" eb="13">
      <t>ヘンコウ</t>
    </rPh>
    <phoneticPr fontId="12"/>
  </si>
  <si>
    <t>R4.4.8
一部解除
R5.1.24</t>
    <rPh sb="7" eb="9">
      <t>イチブ</t>
    </rPh>
    <rPh sb="9" eb="11">
      <t>カイジョ</t>
    </rPh>
    <phoneticPr fontId="12"/>
  </si>
  <si>
    <t>滋賀県彦根市高宮町字六斗代480番１の一部</t>
    <phoneticPr fontId="3"/>
  </si>
  <si>
    <t>滋賀県湖南市朝国字平山１番の一部</t>
    <rPh sb="0" eb="3">
      <t>シガケン</t>
    </rPh>
    <phoneticPr fontId="7"/>
  </si>
  <si>
    <t>滋賀県甲賀市信楽町長野字三代出498番および500番４の各一部</t>
    <rPh sb="0" eb="3">
      <t>シガケン</t>
    </rPh>
    <phoneticPr fontId="7"/>
  </si>
  <si>
    <t>砒素及びその化合物</t>
    <rPh sb="0" eb="3">
      <t>ヒソオヨ</t>
    </rPh>
    <rPh sb="6" eb="9">
      <t>カゴウブツ</t>
    </rPh>
    <phoneticPr fontId="6"/>
  </si>
  <si>
    <t>滋賀県湖南市高松町2番1の一部</t>
    <rPh sb="0" eb="3">
      <t>シガケン</t>
    </rPh>
    <phoneticPr fontId="7"/>
  </si>
  <si>
    <t>○滋賀県の要措置区域等の現在の指定件数</t>
    <rPh sb="1" eb="4">
      <t>シガケン</t>
    </rPh>
    <phoneticPr fontId="12"/>
  </si>
  <si>
    <t>　※滋賀県公報および当課および各環境事務所において閲覧に供している要措置区域・形質変更時要届出区域台帳に基づいて掲載しています。
　　 詳細は滋賀県公報および要措置区域・形質変更時要届出区域台帳を御確認ください。</t>
    <rPh sb="2" eb="5">
      <t>シガケン</t>
    </rPh>
    <rPh sb="5" eb="7">
      <t>コウホウ</t>
    </rPh>
    <rPh sb="10" eb="12">
      <t>トウカ</t>
    </rPh>
    <rPh sb="15" eb="18">
      <t>カクカンキョウ</t>
    </rPh>
    <rPh sb="18" eb="20">
      <t>ジム</t>
    </rPh>
    <rPh sb="20" eb="21">
      <t>ショ</t>
    </rPh>
    <rPh sb="25" eb="27">
      <t>エツラン</t>
    </rPh>
    <rPh sb="28" eb="29">
      <t>キョウ</t>
    </rPh>
    <rPh sb="33" eb="34">
      <t>ヨウ</t>
    </rPh>
    <rPh sb="34" eb="36">
      <t>ソチ</t>
    </rPh>
    <rPh sb="36" eb="38">
      <t>クイキ</t>
    </rPh>
    <rPh sb="39" eb="41">
      <t>ケイシツ</t>
    </rPh>
    <rPh sb="41" eb="43">
      <t>ヘンコウ</t>
    </rPh>
    <rPh sb="43" eb="44">
      <t>ジ</t>
    </rPh>
    <rPh sb="44" eb="45">
      <t>ヨウ</t>
    </rPh>
    <rPh sb="45" eb="46">
      <t>トド</t>
    </rPh>
    <rPh sb="46" eb="47">
      <t>デ</t>
    </rPh>
    <rPh sb="47" eb="49">
      <t>クイキ</t>
    </rPh>
    <rPh sb="49" eb="51">
      <t>ダイチョウ</t>
    </rPh>
    <rPh sb="52" eb="53">
      <t>モト</t>
    </rPh>
    <rPh sb="56" eb="58">
      <t>ケイサイ</t>
    </rPh>
    <rPh sb="68" eb="70">
      <t>ショウサイ</t>
    </rPh>
    <rPh sb="71" eb="74">
      <t>シガケン</t>
    </rPh>
    <rPh sb="74" eb="76">
      <t>コウホウ</t>
    </rPh>
    <rPh sb="79" eb="80">
      <t>ヨウ</t>
    </rPh>
    <rPh sb="80" eb="82">
      <t>ソチ</t>
    </rPh>
    <rPh sb="82" eb="84">
      <t>クイキ</t>
    </rPh>
    <rPh sb="85" eb="87">
      <t>ケイシツ</t>
    </rPh>
    <rPh sb="87" eb="89">
      <t>ヘンコウ</t>
    </rPh>
    <rPh sb="89" eb="90">
      <t>ジ</t>
    </rPh>
    <rPh sb="90" eb="91">
      <t>ヨウ</t>
    </rPh>
    <rPh sb="91" eb="92">
      <t>トド</t>
    </rPh>
    <rPh sb="92" eb="93">
      <t>デ</t>
    </rPh>
    <rPh sb="93" eb="95">
      <t>クイキ</t>
    </rPh>
    <rPh sb="95" eb="97">
      <t>ダイチョウ</t>
    </rPh>
    <rPh sb="98" eb="101">
      <t>ゴカクニン</t>
    </rPh>
    <phoneticPr fontId="12"/>
  </si>
  <si>
    <t>区域指定番号</t>
    <phoneticPr fontId="12"/>
  </si>
  <si>
    <t>形-5</t>
    <rPh sb="0" eb="1">
      <t>ケイ</t>
    </rPh>
    <phoneticPr fontId="2"/>
  </si>
  <si>
    <t>形-7</t>
    <rPh sb="0" eb="1">
      <t>ケイ</t>
    </rPh>
    <phoneticPr fontId="2"/>
  </si>
  <si>
    <t>形-9</t>
    <rPh sb="0" eb="1">
      <t>ケイ</t>
    </rPh>
    <phoneticPr fontId="2"/>
  </si>
  <si>
    <t>形-10</t>
    <rPh sb="0" eb="1">
      <t>ケイ</t>
    </rPh>
    <phoneticPr fontId="2"/>
  </si>
  <si>
    <t>形-11</t>
    <rPh sb="0" eb="1">
      <t>ケイ</t>
    </rPh>
    <phoneticPr fontId="2"/>
  </si>
  <si>
    <t>要-6</t>
    <rPh sb="0" eb="1">
      <t>ヨウ</t>
    </rPh>
    <phoneticPr fontId="12"/>
  </si>
  <si>
    <t>形-13</t>
    <rPh sb="0" eb="1">
      <t>ケイ</t>
    </rPh>
    <phoneticPr fontId="2"/>
  </si>
  <si>
    <t>要-8</t>
    <rPh sb="0" eb="1">
      <t>ヨウ</t>
    </rPh>
    <phoneticPr fontId="12"/>
  </si>
  <si>
    <t>要-10</t>
    <rPh sb="0" eb="1">
      <t>ヨウ</t>
    </rPh>
    <phoneticPr fontId="12"/>
  </si>
  <si>
    <t>形-19</t>
    <rPh sb="0" eb="1">
      <t>ケイ</t>
    </rPh>
    <phoneticPr fontId="2"/>
  </si>
  <si>
    <t>形-20</t>
    <rPh sb="0" eb="1">
      <t>ケイ</t>
    </rPh>
    <phoneticPr fontId="2"/>
  </si>
  <si>
    <t>形-21</t>
    <rPh sb="0" eb="1">
      <t>ケイ</t>
    </rPh>
    <phoneticPr fontId="2"/>
  </si>
  <si>
    <t>形-22</t>
    <rPh sb="0" eb="1">
      <t>ケイ</t>
    </rPh>
    <phoneticPr fontId="2"/>
  </si>
  <si>
    <t>形-23</t>
    <rPh sb="0" eb="1">
      <t>ケイ</t>
    </rPh>
    <phoneticPr fontId="2"/>
  </si>
  <si>
    <t>形-24</t>
    <rPh sb="0" eb="1">
      <t>ケイ</t>
    </rPh>
    <phoneticPr fontId="2"/>
  </si>
  <si>
    <t>形-25</t>
    <rPh sb="0" eb="1">
      <t>ケイ</t>
    </rPh>
    <phoneticPr fontId="2"/>
  </si>
  <si>
    <t>形-26</t>
    <rPh sb="0" eb="1">
      <t>ケイ</t>
    </rPh>
    <phoneticPr fontId="2"/>
  </si>
  <si>
    <t>形-29</t>
    <rPh sb="0" eb="1">
      <t>ケイ</t>
    </rPh>
    <phoneticPr fontId="2"/>
  </si>
  <si>
    <t>形-30</t>
    <rPh sb="0" eb="1">
      <t>ケイ</t>
    </rPh>
    <phoneticPr fontId="2"/>
  </si>
  <si>
    <t>形-31</t>
    <rPh sb="0" eb="1">
      <t>ケイ</t>
    </rPh>
    <phoneticPr fontId="2"/>
  </si>
  <si>
    <t>形-32</t>
    <rPh sb="0" eb="1">
      <t>ケイ</t>
    </rPh>
    <phoneticPr fontId="2"/>
  </si>
  <si>
    <t>形-33</t>
    <rPh sb="0" eb="1">
      <t>ケイ</t>
    </rPh>
    <phoneticPr fontId="2"/>
  </si>
  <si>
    <t>形-35</t>
    <rPh sb="0" eb="1">
      <t>ケイ</t>
    </rPh>
    <phoneticPr fontId="2"/>
  </si>
  <si>
    <t>形-36</t>
    <rPh sb="0" eb="1">
      <t>ケイ</t>
    </rPh>
    <phoneticPr fontId="2"/>
  </si>
  <si>
    <t>形-38</t>
    <rPh sb="0" eb="1">
      <t>ケイ</t>
    </rPh>
    <phoneticPr fontId="2"/>
  </si>
  <si>
    <t>形-39</t>
    <rPh sb="0" eb="1">
      <t>ケイ</t>
    </rPh>
    <phoneticPr fontId="2"/>
  </si>
  <si>
    <t>形-40</t>
    <rPh sb="0" eb="1">
      <t>ケイ</t>
    </rPh>
    <phoneticPr fontId="2"/>
  </si>
  <si>
    <t>要-12</t>
    <rPh sb="0" eb="1">
      <t>ヨウ</t>
    </rPh>
    <phoneticPr fontId="2"/>
  </si>
  <si>
    <t>形-43</t>
    <rPh sb="0" eb="1">
      <t>ケイ</t>
    </rPh>
    <phoneticPr fontId="2"/>
  </si>
  <si>
    <t>要-13</t>
    <rPh sb="0" eb="1">
      <t>ヨウ</t>
    </rPh>
    <phoneticPr fontId="2"/>
  </si>
  <si>
    <t>要-14</t>
    <rPh sb="0" eb="1">
      <t>ヨウ</t>
    </rPh>
    <phoneticPr fontId="2"/>
  </si>
  <si>
    <t>形-44</t>
    <rPh sb="0" eb="1">
      <t>ケイ</t>
    </rPh>
    <phoneticPr fontId="2"/>
  </si>
  <si>
    <t>要-15</t>
    <rPh sb="0" eb="1">
      <t>ヨウ</t>
    </rPh>
    <phoneticPr fontId="2"/>
  </si>
  <si>
    <t>形-47</t>
    <rPh sb="0" eb="1">
      <t>ケイ</t>
    </rPh>
    <phoneticPr fontId="2"/>
  </si>
  <si>
    <t>形-48</t>
    <rPh sb="0" eb="1">
      <t>ケイ</t>
    </rPh>
    <phoneticPr fontId="2"/>
  </si>
  <si>
    <t>形-49</t>
    <rPh sb="0" eb="1">
      <t>ケイ</t>
    </rPh>
    <phoneticPr fontId="2"/>
  </si>
  <si>
    <t>形-51</t>
    <rPh sb="0" eb="1">
      <t>ケイ</t>
    </rPh>
    <phoneticPr fontId="2"/>
  </si>
  <si>
    <t>形-52</t>
    <rPh sb="0" eb="1">
      <t>ケイ</t>
    </rPh>
    <phoneticPr fontId="2"/>
  </si>
  <si>
    <t>形-54</t>
    <rPh sb="0" eb="1">
      <t>ケイ</t>
    </rPh>
    <phoneticPr fontId="2"/>
  </si>
  <si>
    <t>形-55</t>
    <rPh sb="0" eb="1">
      <t>ケイ</t>
    </rPh>
    <phoneticPr fontId="2"/>
  </si>
  <si>
    <t>形-56</t>
    <rPh sb="0" eb="1">
      <t>ケイ</t>
    </rPh>
    <phoneticPr fontId="2"/>
  </si>
  <si>
    <t>形-61</t>
    <rPh sb="0" eb="1">
      <t>ケイ</t>
    </rPh>
    <phoneticPr fontId="2"/>
  </si>
  <si>
    <t>形-62</t>
    <rPh sb="0" eb="1">
      <t>ケイ</t>
    </rPh>
    <phoneticPr fontId="2"/>
  </si>
  <si>
    <t>形-63</t>
    <rPh sb="0" eb="1">
      <t>ケイ</t>
    </rPh>
    <phoneticPr fontId="2"/>
  </si>
  <si>
    <t>土壌汚染対策法第６条第１項に基づく要措置区域及び第11条第１項に基づく形質変更時要届出区域の指定状況は以下のとおりです。</t>
    <rPh sb="0" eb="7">
      <t>ドタイ</t>
    </rPh>
    <rPh sb="7" eb="8">
      <t>ダイ</t>
    </rPh>
    <rPh sb="9" eb="10">
      <t>ジョウ</t>
    </rPh>
    <rPh sb="10" eb="11">
      <t>ダイ</t>
    </rPh>
    <rPh sb="12" eb="13">
      <t>コウ</t>
    </rPh>
    <rPh sb="14" eb="15">
      <t>モト</t>
    </rPh>
    <rPh sb="17" eb="18">
      <t>ヨウ</t>
    </rPh>
    <rPh sb="18" eb="20">
      <t>ソチ</t>
    </rPh>
    <rPh sb="20" eb="22">
      <t>クイキ</t>
    </rPh>
    <rPh sb="22" eb="23">
      <t>オヨ</t>
    </rPh>
    <rPh sb="24" eb="25">
      <t>ダイ</t>
    </rPh>
    <rPh sb="27" eb="28">
      <t>ジョウ</t>
    </rPh>
    <rPh sb="28" eb="29">
      <t>ダイ</t>
    </rPh>
    <rPh sb="30" eb="31">
      <t>コウ</t>
    </rPh>
    <rPh sb="32" eb="33">
      <t>モト</t>
    </rPh>
    <rPh sb="35" eb="37">
      <t>ケイシツ</t>
    </rPh>
    <rPh sb="37" eb="39">
      <t>ヘンコウ</t>
    </rPh>
    <rPh sb="39" eb="40">
      <t>ジ</t>
    </rPh>
    <rPh sb="40" eb="41">
      <t>ヨウ</t>
    </rPh>
    <rPh sb="41" eb="43">
      <t>トドケデ</t>
    </rPh>
    <rPh sb="43" eb="45">
      <t>クイキ</t>
    </rPh>
    <rPh sb="46" eb="48">
      <t>シテイ</t>
    </rPh>
    <rPh sb="48" eb="50">
      <t>ジョウキョウ</t>
    </rPh>
    <rPh sb="51" eb="53">
      <t>イカ</t>
    </rPh>
    <phoneticPr fontId="12"/>
  </si>
  <si>
    <r>
      <t xml:space="preserve">R5.6.20
</t>
    </r>
    <r>
      <rPr>
        <sz val="10"/>
        <color theme="1"/>
        <rFont val="BIZ UDPゴシック"/>
        <family val="3"/>
        <charset val="128"/>
      </rPr>
      <t>一部解除
R5.11.7</t>
    </r>
    <rPh sb="8" eb="10">
      <t>イチブ</t>
    </rPh>
    <rPh sb="10" eb="12">
      <t>カイジョ</t>
    </rPh>
    <phoneticPr fontId="5"/>
  </si>
  <si>
    <t>形-65</t>
  </si>
  <si>
    <t>滋賀県草津市草津市矢橋町字帰帆2108番の一部</t>
    <rPh sb="0" eb="3">
      <t>シガケン</t>
    </rPh>
    <rPh sb="3" eb="6">
      <t>クサツシ</t>
    </rPh>
    <rPh sb="21" eb="23">
      <t>イチブ</t>
    </rPh>
    <phoneticPr fontId="2"/>
  </si>
  <si>
    <t>第３条</t>
    <rPh sb="0" eb="1">
      <t>ダイ</t>
    </rPh>
    <rPh sb="2" eb="3">
      <t>ジョウ</t>
    </rPh>
    <phoneticPr fontId="2"/>
  </si>
  <si>
    <t>カドミウム及びその化合物、鉛及びその化合物、砒素及びその化合物、ふっ素及びその化合物</t>
  </si>
  <si>
    <t>－</t>
  </si>
  <si>
    <t>滋賀県栗東市蜂屋字辻513の一部､字七反田522の一部</t>
    <rPh sb="0" eb="3">
      <t>シガケン</t>
    </rPh>
    <rPh sb="14" eb="16">
      <t>イチブ</t>
    </rPh>
    <rPh sb="25" eb="27">
      <t>イチブ</t>
    </rPh>
    <phoneticPr fontId="1"/>
  </si>
  <si>
    <t>H26.8.6
一部追加
H26.10.10</t>
    <phoneticPr fontId="12"/>
  </si>
  <si>
    <t>H26.5.30
一部追加
H27.9.9
H31.4.9</t>
    <phoneticPr fontId="12"/>
  </si>
  <si>
    <t>滋賀県草津市野路東七丁目字中島2247番8､字清水作2251番､2251番1､2276番､2276番4､字砂池2258番5､字観音堂2275番60</t>
    <rPh sb="62" eb="63">
      <t>アザ</t>
    </rPh>
    <phoneticPr fontId="12"/>
  </si>
  <si>
    <t>H26.9.1
一部解除
H27.3.25</t>
    <phoneticPr fontId="12"/>
  </si>
  <si>
    <t>滋賀県湖南市吉永字中川原361番1､364番1､364番6の各一部</t>
    <rPh sb="30" eb="31">
      <t>カク</t>
    </rPh>
    <phoneticPr fontId="12"/>
  </si>
  <si>
    <t>滋賀県甲賀市信楽町勅旨字岩ﾉ谷2188番9､2195番1､2198番､2199番2､2200番及び2200番1の各一部</t>
    <rPh sb="0" eb="3">
      <t>シガケン</t>
    </rPh>
    <rPh sb="56" eb="57">
      <t>カク</t>
    </rPh>
    <rPh sb="57" eb="59">
      <t>イチブ</t>
    </rPh>
    <phoneticPr fontId="12"/>
  </si>
  <si>
    <t>R2.8.7
一部解除
R2.12.18
R4.6.21</t>
    <rPh sb="7" eb="9">
      <t>イチブ</t>
    </rPh>
    <rPh sb="9" eb="11">
      <t>カイジョ</t>
    </rPh>
    <phoneticPr fontId="1"/>
  </si>
  <si>
    <t>滋賀県湖南市石部北三丁目2212番2､2212番5､2213番､2213番3､2214番､2215番､2216番､2217番､2218番1､2219番､滋賀県栗東市伊勢落字粟畑横田川筋632番1の各一部</t>
    <rPh sb="76" eb="79">
      <t>シガケン</t>
    </rPh>
    <phoneticPr fontId="12"/>
  </si>
  <si>
    <t>滋賀県守山市小島町字中島532番、守山市川田町字南林252番１の各一部</t>
    <rPh sb="0" eb="3">
      <t>シガケン</t>
    </rPh>
    <rPh sb="17" eb="19">
      <t>モリヤマ</t>
    </rPh>
    <rPh sb="32" eb="35">
      <t>カクイチブ</t>
    </rPh>
    <phoneticPr fontId="1"/>
  </si>
  <si>
    <t>滋賀県東近江市平柳町字北浦514番6および555番1の各一部</t>
    <rPh sb="27" eb="30">
      <t>カクイチブ</t>
    </rPh>
    <phoneticPr fontId="12"/>
  </si>
  <si>
    <r>
      <t>滋賀県長浜市</t>
    </r>
    <r>
      <rPr>
        <sz val="9"/>
        <color theme="1"/>
        <rFont val="ＭＳ Ｐゴシック"/>
        <family val="3"/>
        <charset val="128"/>
        <scheme val="major"/>
      </rPr>
      <t>祇󠄀</t>
    </r>
    <r>
      <rPr>
        <sz val="9"/>
        <color theme="1"/>
        <rFont val="BIZ UDPゴシック"/>
        <family val="3"/>
        <charset val="128"/>
      </rPr>
      <t>園町字飯次852番37</t>
    </r>
    <rPh sb="0" eb="2">
      <t>シガ</t>
    </rPh>
    <rPh sb="2" eb="3">
      <t>ケン</t>
    </rPh>
    <rPh sb="3" eb="6">
      <t>ナガハマシ</t>
    </rPh>
    <rPh sb="6" eb="10">
      <t>ギオン</t>
    </rPh>
    <rPh sb="10" eb="11">
      <t>チョウ</t>
    </rPh>
    <rPh sb="11" eb="12">
      <t>ジ</t>
    </rPh>
    <rPh sb="12" eb="13">
      <t>メシ</t>
    </rPh>
    <rPh sb="13" eb="14">
      <t>ツギ</t>
    </rPh>
    <rPh sb="17" eb="18">
      <t>バン</t>
    </rPh>
    <phoneticPr fontId="1"/>
  </si>
  <si>
    <t>滋賀県彦根市高宮町字上井戸287番１､288番１､288番３､288番４､288番５および字野々戸157番１の各一部</t>
    <rPh sb="0" eb="3">
      <t>シガケン</t>
    </rPh>
    <rPh sb="3" eb="5">
      <t>ヒコネ</t>
    </rPh>
    <rPh sb="5" eb="6">
      <t>シ</t>
    </rPh>
    <rPh sb="6" eb="8">
      <t>タカミヤ</t>
    </rPh>
    <rPh sb="8" eb="9">
      <t>チョウ</t>
    </rPh>
    <rPh sb="9" eb="10">
      <t>アザ</t>
    </rPh>
    <rPh sb="10" eb="11">
      <t>ジョウ</t>
    </rPh>
    <rPh sb="11" eb="13">
      <t>イド</t>
    </rPh>
    <rPh sb="16" eb="17">
      <t>バン</t>
    </rPh>
    <rPh sb="22" eb="23">
      <t>バン</t>
    </rPh>
    <rPh sb="28" eb="29">
      <t>バン</t>
    </rPh>
    <rPh sb="34" eb="35">
      <t>バン</t>
    </rPh>
    <rPh sb="40" eb="41">
      <t>バン</t>
    </rPh>
    <rPh sb="45" eb="46">
      <t>ジ</t>
    </rPh>
    <rPh sb="46" eb="47">
      <t>ノ</t>
    </rPh>
    <rPh sb="48" eb="49">
      <t>ト</t>
    </rPh>
    <rPh sb="52" eb="53">
      <t>バン</t>
    </rPh>
    <phoneticPr fontId="3"/>
  </si>
  <si>
    <t>滋賀県甲賀市水口町笹が丘１番２の一部</t>
    <rPh sb="0" eb="3">
      <t>シガケン</t>
    </rPh>
    <rPh sb="3" eb="6">
      <t>コウカシ</t>
    </rPh>
    <rPh sb="6" eb="8">
      <t>ミナクチ</t>
    </rPh>
    <rPh sb="8" eb="9">
      <t>チョウ</t>
    </rPh>
    <rPh sb="9" eb="10">
      <t>ササ</t>
    </rPh>
    <rPh sb="11" eb="12">
      <t>オカ</t>
    </rPh>
    <rPh sb="13" eb="14">
      <t>バン</t>
    </rPh>
    <rPh sb="16" eb="18">
      <t>イチブ</t>
    </rPh>
    <phoneticPr fontId="1"/>
  </si>
  <si>
    <t>滋賀県東近江市東沖野四丁目字奥山1264番1の一部</t>
    <rPh sb="23" eb="25">
      <t>イチブ</t>
    </rPh>
    <phoneticPr fontId="12"/>
  </si>
  <si>
    <t>第３条</t>
    <phoneticPr fontId="12"/>
  </si>
  <si>
    <t>第３条第14条</t>
    <phoneticPr fontId="1"/>
  </si>
  <si>
    <t>形-66</t>
  </si>
  <si>
    <t>滋賀県米原市志賀谷字滝ヶ鼻1045番１の一部</t>
  </si>
  <si>
    <t>第14条</t>
    <rPh sb="0" eb="1">
      <t>ダイ</t>
    </rPh>
    <rPh sb="3" eb="4">
      <t>ジョウ</t>
    </rPh>
    <phoneticPr fontId="1"/>
  </si>
  <si>
    <t>テトラクロロエチレン
トリクロロエチレン
1,2-ジクロロエチレン</t>
  </si>
  <si>
    <t>要-18</t>
  </si>
  <si>
    <t>第３条</t>
    <rPh sb="0" eb="1">
      <t>ダイ</t>
    </rPh>
    <rPh sb="2" eb="3">
      <t>ジョウ</t>
    </rPh>
    <phoneticPr fontId="1"/>
  </si>
  <si>
    <t>ふっ素及びその化合物</t>
    <rPh sb="2" eb="3">
      <t>ソ</t>
    </rPh>
    <rPh sb="3" eb="4">
      <t>オヨ</t>
    </rPh>
    <rPh sb="7" eb="10">
      <t>カゴウブツ</t>
    </rPh>
    <phoneticPr fontId="1"/>
  </si>
  <si>
    <t>形-67</t>
    <phoneticPr fontId="12"/>
  </si>
  <si>
    <t>形-68</t>
    <rPh sb="0" eb="1">
      <t>ケイ</t>
    </rPh>
    <phoneticPr fontId="12"/>
  </si>
  <si>
    <t>滋賀県草津市野路東七丁目字砂池2258番５の一部</t>
    <rPh sb="0" eb="3">
      <t>シガケン</t>
    </rPh>
    <rPh sb="22" eb="24">
      <t>イチブ</t>
    </rPh>
    <phoneticPr fontId="1"/>
  </si>
  <si>
    <t>第４条</t>
    <rPh sb="0" eb="1">
      <t>ダイ</t>
    </rPh>
    <rPh sb="2" eb="3">
      <t>ジョウ</t>
    </rPh>
    <phoneticPr fontId="1"/>
  </si>
  <si>
    <t>六価クロム化合物</t>
    <rPh sb="0" eb="2">
      <t>ロッカ</t>
    </rPh>
    <rPh sb="5" eb="8">
      <t>カゴウブツ</t>
    </rPh>
    <phoneticPr fontId="2"/>
  </si>
  <si>
    <t>滋賀県蒲生郡日野町大字蓮花寺字東山1488番の一部</t>
    <rPh sb="23" eb="25">
      <t>イチブ</t>
    </rPh>
    <phoneticPr fontId="12"/>
  </si>
  <si>
    <t>形-70</t>
    <rPh sb="0" eb="1">
      <t>ケイ</t>
    </rPh>
    <phoneticPr fontId="12"/>
  </si>
  <si>
    <t>形-69</t>
    <rPh sb="0" eb="1">
      <t>ケイ</t>
    </rPh>
    <phoneticPr fontId="12"/>
  </si>
  <si>
    <t>形質変更時要届出区域</t>
    <phoneticPr fontId="12"/>
  </si>
  <si>
    <t>水銀及びその化合物
鉛及びその化合物</t>
    <rPh sb="0" eb="2">
      <t>スイギン</t>
    </rPh>
    <rPh sb="2" eb="3">
      <t>オヨ</t>
    </rPh>
    <rPh sb="6" eb="9">
      <t>カゴウブツ</t>
    </rPh>
    <rPh sb="10" eb="11">
      <t>ナマリ</t>
    </rPh>
    <rPh sb="11" eb="12">
      <t>オヨ</t>
    </rPh>
    <rPh sb="15" eb="18">
      <t>カゴウブツ</t>
    </rPh>
    <phoneticPr fontId="2"/>
  </si>
  <si>
    <t>滋賀県草津市野路東一丁目字サブ山2362番５の一部</t>
    <rPh sb="0" eb="3">
      <t>シガケン</t>
    </rPh>
    <rPh sb="23" eb="25">
      <t>イチブ</t>
    </rPh>
    <phoneticPr fontId="1"/>
  </si>
  <si>
    <t>形-72</t>
    <rPh sb="0" eb="1">
      <t>ケイ</t>
    </rPh>
    <phoneticPr fontId="12"/>
  </si>
  <si>
    <t>1,2-ジクロロエチレン
ほう素及びその化合物</t>
  </si>
  <si>
    <t>滋賀県甲賀市水口町笹が丘１番２および１番３の各一部</t>
  </si>
  <si>
    <t>形-73</t>
    <rPh sb="0" eb="1">
      <t>ケイ</t>
    </rPh>
    <phoneticPr fontId="12"/>
  </si>
  <si>
    <t>滋賀県草津市草津市矢橋町字帰帆2108番の一部</t>
    <rPh sb="0" eb="3">
      <t>シガケン</t>
    </rPh>
    <rPh sb="3" eb="6">
      <t>クサツシ</t>
    </rPh>
    <rPh sb="21" eb="23">
      <t>イチブ</t>
    </rPh>
    <phoneticPr fontId="1"/>
  </si>
  <si>
    <t>第４条</t>
    <phoneticPr fontId="12"/>
  </si>
  <si>
    <t>カドミウム及びその化合物、六価クロム化合物、鉛及びその化合物、砒素及びその化合物、ふっ素及びその化合物</t>
    <rPh sb="5" eb="6">
      <t>オヨ</t>
    </rPh>
    <rPh sb="9" eb="12">
      <t>カゴウブツ</t>
    </rPh>
    <rPh sb="13" eb="15">
      <t>ロッカ</t>
    </rPh>
    <rPh sb="18" eb="21">
      <t>カゴウブツ</t>
    </rPh>
    <rPh sb="22" eb="23">
      <t>ナマリ</t>
    </rPh>
    <rPh sb="23" eb="24">
      <t>オヨ</t>
    </rPh>
    <rPh sb="27" eb="30">
      <t>カゴウブツ</t>
    </rPh>
    <rPh sb="31" eb="34">
      <t>ヒソオヨ</t>
    </rPh>
    <rPh sb="37" eb="40">
      <t>カゴウブツ</t>
    </rPh>
    <rPh sb="43" eb="45">
      <t>ソオヨ</t>
    </rPh>
    <rPh sb="48" eb="51">
      <t>カゴウブツ</t>
    </rPh>
    <phoneticPr fontId="2"/>
  </si>
  <si>
    <t>滋賀県東近江市園町字瓦塚27番1の一部</t>
    <rPh sb="3" eb="7">
      <t>ヒガシオウミシ</t>
    </rPh>
    <rPh sb="7" eb="9">
      <t>ソノチョウ</t>
    </rPh>
    <rPh sb="9" eb="10">
      <t>アザ</t>
    </rPh>
    <rPh sb="10" eb="11">
      <t>カワラ</t>
    </rPh>
    <rPh sb="11" eb="12">
      <t>ツカ</t>
    </rPh>
    <rPh sb="14" eb="15">
      <t>バン</t>
    </rPh>
    <rPh sb="17" eb="19">
      <t>イチブ</t>
    </rPh>
    <phoneticPr fontId="1"/>
  </si>
  <si>
    <t>形-7５</t>
    <phoneticPr fontId="12"/>
  </si>
  <si>
    <t>要措置区域</t>
    <phoneticPr fontId="12"/>
  </si>
  <si>
    <t>要-20</t>
  </si>
  <si>
    <t>野洲市野洲字川原端844番１、860番、860番３、860番４、860番５の各一部</t>
    <rPh sb="38" eb="41">
      <t>カクイチブ</t>
    </rPh>
    <phoneticPr fontId="1"/>
  </si>
  <si>
    <t>砒素及びその化合物
ふっ素及びその化合物</t>
    <rPh sb="0" eb="2">
      <t>ヒソ</t>
    </rPh>
    <rPh sb="2" eb="3">
      <t>オヨ</t>
    </rPh>
    <rPh sb="6" eb="9">
      <t>カゴウブツ</t>
    </rPh>
    <rPh sb="12" eb="13">
      <t>ソ</t>
    </rPh>
    <rPh sb="13" eb="14">
      <t>オヨ</t>
    </rPh>
    <rPh sb="17" eb="20">
      <t>カゴウブツ</t>
    </rPh>
    <phoneticPr fontId="1"/>
  </si>
  <si>
    <t>野洲市野洲字川原端860番の一部</t>
    <rPh sb="14" eb="16">
      <t>イチブ</t>
    </rPh>
    <phoneticPr fontId="1"/>
  </si>
  <si>
    <t>水銀及びその化合物
鉛及びその化合物</t>
    <rPh sb="0" eb="2">
      <t>スイギン</t>
    </rPh>
    <rPh sb="2" eb="3">
      <t>オヨ</t>
    </rPh>
    <rPh sb="6" eb="9">
      <t>カゴウブツ</t>
    </rPh>
    <rPh sb="10" eb="11">
      <t>ナマリ</t>
    </rPh>
    <rPh sb="11" eb="12">
      <t>オヨ</t>
    </rPh>
    <rPh sb="15" eb="18">
      <t>カゴウブツ</t>
    </rPh>
    <phoneticPr fontId="1"/>
  </si>
  <si>
    <t>滋賀県甲賀市水口町北脇240番5の一部</t>
    <phoneticPr fontId="12"/>
  </si>
  <si>
    <t>形-76</t>
  </si>
  <si>
    <t>形-77</t>
    <phoneticPr fontId="12"/>
  </si>
  <si>
    <t>滋賀県甲賀市水口町ひのきが丘27番３の一部</t>
    <rPh sb="0" eb="3">
      <t>シガケン</t>
    </rPh>
    <rPh sb="3" eb="6">
      <t>コウカシ</t>
    </rPh>
    <rPh sb="6" eb="9">
      <t>ミナクチチョウ</t>
    </rPh>
    <rPh sb="13" eb="14">
      <t>オカ</t>
    </rPh>
    <rPh sb="16" eb="17">
      <t>バン</t>
    </rPh>
    <rPh sb="19" eb="21">
      <t>イチブ</t>
    </rPh>
    <phoneticPr fontId="22"/>
  </si>
  <si>
    <t>ふっ素及びその化合物</t>
    <rPh sb="9" eb="10">
      <t>モノ</t>
    </rPh>
    <phoneticPr fontId="22"/>
  </si>
  <si>
    <t>R6.7.2
一部解除
R7.6.3</t>
    <phoneticPr fontId="12"/>
  </si>
  <si>
    <t>滋賀県栗東市出庭字蛸田484番、484番3、485番、485番2、486番、486番3の各一部</t>
    <rPh sb="0" eb="3">
      <t>シガケン</t>
    </rPh>
    <rPh sb="3" eb="6">
      <t>リットウシ</t>
    </rPh>
    <rPh sb="6" eb="7">
      <t>デ</t>
    </rPh>
    <rPh sb="7" eb="8">
      <t>ニワ</t>
    </rPh>
    <rPh sb="8" eb="9">
      <t>アザ</t>
    </rPh>
    <rPh sb="9" eb="10">
      <t>タコ</t>
    </rPh>
    <rPh sb="10" eb="11">
      <t>タ</t>
    </rPh>
    <rPh sb="14" eb="15">
      <t>バン</t>
    </rPh>
    <rPh sb="19" eb="20">
      <t>バン</t>
    </rPh>
    <rPh sb="25" eb="26">
      <t>バン</t>
    </rPh>
    <rPh sb="30" eb="31">
      <t>バン</t>
    </rPh>
    <rPh sb="36" eb="37">
      <t>バン</t>
    </rPh>
    <rPh sb="41" eb="42">
      <t>バン</t>
    </rPh>
    <rPh sb="44" eb="47">
      <t>カクイチブ</t>
    </rPh>
    <phoneticPr fontId="1"/>
  </si>
  <si>
    <t>滋賀県
（57件）</t>
    <rPh sb="0" eb="3">
      <t>シガケン</t>
    </rPh>
    <phoneticPr fontId="12"/>
  </si>
  <si>
    <t>（令和7年7月8日現在）</t>
    <rPh sb="1" eb="2">
      <t>レイ</t>
    </rPh>
    <rPh sb="2" eb="3">
      <t>ワ</t>
    </rPh>
    <rPh sb="8" eb="9">
      <t>ニチ</t>
    </rPh>
    <phoneticPr fontId="12"/>
  </si>
  <si>
    <t>要-21</t>
    <phoneticPr fontId="12"/>
  </si>
  <si>
    <t>形-78</t>
    <phoneticPr fontId="12"/>
  </si>
  <si>
    <t>滋賀県野洲市野洲字苦菜島1041番の一部</t>
    <rPh sb="0" eb="3">
      <t>シガケン</t>
    </rPh>
    <rPh sb="11" eb="12">
      <t>シマ</t>
    </rPh>
    <phoneticPr fontId="12"/>
  </si>
  <si>
    <t>滋賀県野洲市野洲字苦菜島1041番の一部</t>
    <rPh sb="0" eb="3">
      <t>シガケン</t>
    </rPh>
    <phoneticPr fontId="12"/>
  </si>
  <si>
    <t>六価クロム化合物
砒素及びその化合物
ふっ素及びその化合物</t>
    <rPh sb="0" eb="2">
      <t>ロッカ</t>
    </rPh>
    <rPh sb="5" eb="8">
      <t>カゴウブツ</t>
    </rPh>
    <rPh sb="9" eb="11">
      <t>ヒソ</t>
    </rPh>
    <rPh sb="11" eb="12">
      <t>オヨ</t>
    </rPh>
    <rPh sb="15" eb="18">
      <t>カゴウブツ</t>
    </rPh>
    <rPh sb="21" eb="22">
      <t>ソ</t>
    </rPh>
    <rPh sb="22" eb="23">
      <t>オヨ</t>
    </rPh>
    <rPh sb="26" eb="29">
      <t>カゴウブツ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</si>
</sst>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0.00_);[Red]\(#,##0.00\)"/>
    <numFmt numFmtId="179" formatCode="#,##0.0_);[Red]\(#,##0.0\)"/>
    <numFmt numFmtId="180" formatCode="#,##0.000_);[Red]\(#,##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sz val="9"/>
      <name val="ＭＳ ゴシック"/>
      <family val="3"/>
      <charset val="128"/>
    </font>
    <font>
      <sz val="11"/>
      <color theme="1"/>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theme="1"/>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9"/>
      <color theme="0"/>
      <name val="ＭＳ ゴシック"/>
      <family val="3"/>
      <charset val="128"/>
    </font>
    <font>
      <b/>
      <sz val="9"/>
      <name val="BIZ UDPゴシック"/>
      <family val="3"/>
      <charset val="128"/>
    </font>
    <font>
      <sz val="9"/>
      <name val="BIZ UDPゴシック"/>
      <family val="3"/>
      <charset val="128"/>
    </font>
    <font>
      <sz val="9"/>
      <color theme="1"/>
      <name val="BIZ UDPゴシック"/>
      <family val="3"/>
      <charset val="128"/>
    </font>
    <font>
      <sz val="10"/>
      <color theme="1"/>
      <name val="BIZ UDPゴシック"/>
      <family val="3"/>
      <charset val="128"/>
    </font>
    <font>
      <sz val="9"/>
      <color theme="1"/>
      <name val="ＭＳ Ｐゴシック"/>
      <family val="3"/>
      <charset val="128"/>
      <scheme val="major"/>
    </font>
  </fonts>
  <fills count="62">
    <fill>
      <patternFill patternType="none"/>
    </fill>
    <fill>
      <patternFill patternType="gray125"/>
    </fill>
    <fill>
      <patternFill patternType="solid">
        <fgColor rgb="FF92D05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theme="2" tint="-0.499984740745262"/>
      </top>
      <bottom/>
      <diagonal/>
    </border>
    <border>
      <left/>
      <right/>
      <top/>
      <bottom style="medium">
        <color theme="2"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right/>
      <top/>
      <bottom style="thick">
        <color theme="4" tint="0.49992370372631001"/>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112">
    <xf numFmtId="0" fontId="0" fillId="0" borderId="0"/>
    <xf numFmtId="0" fontId="13" fillId="0" borderId="0" applyNumberFormat="0" applyFill="0" applyBorder="0" applyAlignment="0" applyProtection="0">
      <alignment vertical="top"/>
      <protection locked="0"/>
    </xf>
    <xf numFmtId="38" fontId="16" fillId="0" borderId="0" applyFont="0" applyFill="0" applyBorder="0" applyAlignment="0" applyProtection="0">
      <alignment vertical="center"/>
    </xf>
    <xf numFmtId="38" fontId="11"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alignment vertical="center"/>
    </xf>
    <xf numFmtId="0" fontId="11" fillId="0" borderId="0">
      <alignment vertical="center"/>
    </xf>
    <xf numFmtId="0" fontId="16" fillId="0" borderId="0">
      <alignment vertical="center"/>
    </xf>
    <xf numFmtId="176" fontId="11" fillId="0" borderId="0">
      <alignment vertical="center"/>
    </xf>
    <xf numFmtId="0" fontId="16" fillId="0" borderId="0">
      <alignment vertical="center"/>
    </xf>
    <xf numFmtId="0" fontId="11" fillId="0" borderId="0"/>
    <xf numFmtId="0" fontId="28" fillId="0" borderId="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8" borderId="0" applyNumberFormat="0" applyBorder="0" applyAlignment="0" applyProtection="0">
      <alignment vertical="center"/>
    </xf>
    <xf numFmtId="0" fontId="29" fillId="10" borderId="0" applyNumberFormat="0" applyBorder="0" applyAlignment="0" applyProtection="0">
      <alignment vertical="center"/>
    </xf>
    <xf numFmtId="0" fontId="29" fillId="21" borderId="0" applyNumberFormat="0" applyBorder="0" applyAlignment="0" applyProtection="0">
      <alignment vertical="center"/>
    </xf>
    <xf numFmtId="0" fontId="29" fillId="1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17" applyNumberFormat="0" applyAlignment="0" applyProtection="0">
      <alignment vertical="center"/>
    </xf>
    <xf numFmtId="0" fontId="17" fillId="29" borderId="0" applyNumberFormat="0" applyBorder="0" applyAlignment="0" applyProtection="0">
      <alignment vertical="center"/>
    </xf>
    <xf numFmtId="0" fontId="10" fillId="7" borderId="18" applyNumberFormat="0" applyFont="0" applyAlignment="0" applyProtection="0">
      <alignment vertical="center"/>
    </xf>
    <xf numFmtId="0" fontId="18" fillId="0" borderId="16" applyNumberFormat="0" applyFill="0" applyAlignment="0" applyProtection="0">
      <alignment vertical="center"/>
    </xf>
    <xf numFmtId="0" fontId="19" fillId="30" borderId="0" applyNumberFormat="0" applyBorder="0" applyAlignment="0" applyProtection="0">
      <alignment vertical="center"/>
    </xf>
    <xf numFmtId="0" fontId="20" fillId="31" borderId="14" applyNumberFormat="0" applyAlignment="0" applyProtection="0">
      <alignment vertical="center"/>
    </xf>
    <xf numFmtId="0" fontId="32"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20"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33" fillId="0" borderId="19" applyNumberFormat="0" applyFill="0" applyAlignment="0" applyProtection="0">
      <alignment vertical="center"/>
    </xf>
    <xf numFmtId="0" fontId="24" fillId="31" borderId="15" applyNumberFormat="0" applyAlignment="0" applyProtection="0">
      <alignment vertical="center"/>
    </xf>
    <xf numFmtId="0" fontId="25" fillId="0" borderId="0" applyNumberFormat="0" applyFill="0" applyBorder="0" applyAlignment="0" applyProtection="0">
      <alignment vertical="center"/>
    </xf>
    <xf numFmtId="0" fontId="26" fillId="9" borderId="14" applyNumberFormat="0" applyAlignment="0" applyProtection="0">
      <alignment vertical="center"/>
    </xf>
    <xf numFmtId="0" fontId="27" fillId="32"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0" fillId="0" borderId="0" applyBorder="0" applyProtection="0">
      <alignment vertical="center"/>
    </xf>
    <xf numFmtId="0" fontId="34" fillId="0" borderId="0">
      <alignment vertical="center"/>
    </xf>
    <xf numFmtId="38" fontId="16" fillId="0" borderId="0" applyFont="0" applyFill="0" applyBorder="0" applyAlignment="0" applyProtection="0">
      <alignment vertical="center"/>
    </xf>
    <xf numFmtId="0" fontId="16" fillId="0" borderId="0">
      <alignment vertical="center"/>
    </xf>
    <xf numFmtId="38" fontId="10" fillId="0" borderId="0" applyFont="0" applyFill="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8" fillId="38" borderId="0" applyNumberFormat="0" applyBorder="0" applyAlignment="0" applyProtection="0">
      <alignment vertical="center"/>
    </xf>
    <xf numFmtId="0" fontId="28" fillId="39" borderId="0" applyNumberFormat="0" applyBorder="0" applyAlignment="0" applyProtection="0">
      <alignment vertical="center"/>
    </xf>
    <xf numFmtId="0" fontId="22" fillId="0" borderId="21" applyNumberFormat="0" applyFill="0" applyAlignment="0" applyProtection="0">
      <alignment vertical="center"/>
    </xf>
    <xf numFmtId="0" fontId="10" fillId="40" borderId="0" applyNumberFormat="0" applyBorder="0" applyAlignment="0" applyProtection="0">
      <alignment vertical="center"/>
    </xf>
    <xf numFmtId="0" fontId="10" fillId="41" borderId="0" applyNumberFormat="0" applyBorder="0" applyAlignment="0" applyProtection="0">
      <alignment vertical="center"/>
    </xf>
    <xf numFmtId="0" fontId="10" fillId="42" borderId="0" applyNumberFormat="0" applyBorder="0" applyAlignment="0" applyProtection="0">
      <alignment vertical="center"/>
    </xf>
    <xf numFmtId="0" fontId="10" fillId="43"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46" borderId="0" applyNumberFormat="0" applyBorder="0" applyAlignment="0" applyProtection="0">
      <alignment vertical="center"/>
    </xf>
    <xf numFmtId="0" fontId="10" fillId="47" borderId="0" applyNumberFormat="0" applyBorder="0" applyAlignment="0" applyProtection="0">
      <alignment vertical="center"/>
    </xf>
    <xf numFmtId="0" fontId="10" fillId="48" borderId="0" applyNumberFormat="0" applyBorder="0" applyAlignment="0" applyProtection="0">
      <alignment vertical="center"/>
    </xf>
    <xf numFmtId="0" fontId="10" fillId="43" borderId="0" applyNumberFormat="0" applyBorder="0" applyAlignment="0" applyProtection="0">
      <alignment vertical="center"/>
    </xf>
    <xf numFmtId="0" fontId="10" fillId="46" borderId="0" applyNumberFormat="0" applyBorder="0" applyAlignment="0" applyProtection="0">
      <alignment vertical="center"/>
    </xf>
    <xf numFmtId="0" fontId="10" fillId="49" borderId="0" applyNumberFormat="0" applyBorder="0" applyAlignment="0" applyProtection="0">
      <alignment vertical="center"/>
    </xf>
    <xf numFmtId="0" fontId="36" fillId="50"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3" borderId="0" applyNumberFormat="0" applyBorder="0" applyAlignment="0" applyProtection="0">
      <alignment vertical="center"/>
    </xf>
    <xf numFmtId="0" fontId="37" fillId="54" borderId="0" applyNumberFormat="0" applyBorder="0" applyAlignment="0" applyProtection="0">
      <alignment vertical="center"/>
    </xf>
    <xf numFmtId="0" fontId="36" fillId="55" borderId="0" applyNumberFormat="0" applyBorder="0" applyAlignment="0" applyProtection="0">
      <alignment vertical="center"/>
    </xf>
    <xf numFmtId="0" fontId="36" fillId="56" borderId="0" applyNumberFormat="0" applyBorder="0" applyAlignment="0" applyProtection="0">
      <alignment vertical="center"/>
    </xf>
    <xf numFmtId="0" fontId="36" fillId="57" borderId="0" applyNumberFormat="0" applyBorder="0" applyAlignment="0" applyProtection="0">
      <alignment vertical="center"/>
    </xf>
    <xf numFmtId="0" fontId="36" fillId="51" borderId="0" applyNumberFormat="0" applyBorder="0" applyAlignment="0" applyProtection="0">
      <alignment vertical="center"/>
    </xf>
    <xf numFmtId="0" fontId="36" fillId="52" borderId="0" applyNumberFormat="0" applyBorder="0" applyAlignment="0" applyProtection="0">
      <alignment vertical="center"/>
    </xf>
    <xf numFmtId="0" fontId="36" fillId="58" borderId="0" applyNumberFormat="0" applyBorder="0" applyAlignment="0" applyProtection="0">
      <alignment vertical="center"/>
    </xf>
    <xf numFmtId="0" fontId="38" fillId="0" borderId="0" applyNumberFormat="0" applyFill="0" applyBorder="0" applyAlignment="0" applyProtection="0">
      <alignment vertical="center"/>
    </xf>
    <xf numFmtId="0" fontId="39" fillId="59" borderId="23" applyNumberFormat="0" applyAlignment="0" applyProtection="0">
      <alignment vertical="center"/>
    </xf>
    <xf numFmtId="0" fontId="10" fillId="60" borderId="24" applyNumberFormat="0" applyFont="0" applyAlignment="0" applyProtection="0">
      <alignment vertical="center"/>
    </xf>
    <xf numFmtId="0" fontId="40" fillId="0" borderId="25" applyNumberFormat="0" applyFill="0" applyAlignment="0" applyProtection="0">
      <alignment vertical="center"/>
    </xf>
    <xf numFmtId="0" fontId="41" fillId="45" borderId="26" applyNumberFormat="0" applyAlignment="0" applyProtection="0">
      <alignment vertical="center"/>
    </xf>
    <xf numFmtId="0" fontId="42" fillId="61" borderId="27" applyNumberFormat="0" applyAlignment="0" applyProtection="0">
      <alignment vertical="center"/>
    </xf>
    <xf numFmtId="0" fontId="43" fillId="41" borderId="0" applyNumberFormat="0" applyBorder="0" applyAlignment="0" applyProtection="0">
      <alignment vertical="center"/>
    </xf>
    <xf numFmtId="0" fontId="44" fillId="42"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7" fillId="0" borderId="0" applyNumberFormat="0" applyFill="0" applyBorder="0" applyAlignment="0" applyProtection="0">
      <alignment vertical="center"/>
    </xf>
    <xf numFmtId="0" fontId="48" fillId="61" borderId="26"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31" applyNumberFormat="0" applyFill="0" applyAlignment="0" applyProtection="0">
      <alignment vertical="center"/>
    </xf>
  </cellStyleXfs>
  <cellXfs count="130">
    <xf numFmtId="0" fontId="0" fillId="0" borderId="0" xfId="0"/>
    <xf numFmtId="0" fontId="15" fillId="0" borderId="0" xfId="0" applyFont="1"/>
    <xf numFmtId="0" fontId="15" fillId="0" borderId="0" xfId="0" applyFont="1" applyAlignment="1">
      <alignment horizontal="center" vertical="center" shrinkToFit="1"/>
    </xf>
    <xf numFmtId="0" fontId="15" fillId="0" borderId="0" xfId="0" applyFont="1" applyAlignment="1">
      <alignment horizontal="center" wrapText="1"/>
    </xf>
    <xf numFmtId="0" fontId="14" fillId="0" borderId="0" xfId="0" applyFont="1" applyAlignment="1">
      <alignment vertical="center"/>
    </xf>
    <xf numFmtId="178" fontId="14" fillId="0" borderId="0" xfId="0" applyNumberFormat="1" applyFont="1" applyAlignment="1">
      <alignment horizontal="right"/>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5" fillId="0" borderId="0" xfId="0" applyFont="1" applyAlignment="1">
      <alignment horizontal="center"/>
    </xf>
    <xf numFmtId="0" fontId="15" fillId="0" borderId="0" xfId="0" applyFont="1" applyAlignment="1">
      <alignment horizontal="right" vertical="center"/>
    </xf>
    <xf numFmtId="176" fontId="14" fillId="0" borderId="0" xfId="0" applyNumberFormat="1" applyFont="1" applyAlignment="1">
      <alignment horizontal="center" vertical="center" wrapText="1"/>
    </xf>
    <xf numFmtId="0" fontId="15" fillId="0" borderId="0" xfId="0" applyFont="1" applyAlignment="1">
      <alignment wrapText="1"/>
    </xf>
    <xf numFmtId="177" fontId="15" fillId="0" borderId="0" xfId="0" applyNumberFormat="1" applyFont="1" applyAlignment="1">
      <alignment vertical="center" wrapText="1" shrinkToFit="1"/>
    </xf>
    <xf numFmtId="0" fontId="14" fillId="0" borderId="0" xfId="0" applyFont="1"/>
    <xf numFmtId="0" fontId="15" fillId="0" borderId="0" xfId="0" applyFont="1" applyAlignment="1">
      <alignment vertical="center" wrapText="1" shrinkToFit="1"/>
    </xf>
    <xf numFmtId="0" fontId="14" fillId="0" borderId="0" xfId="0" applyFont="1" applyAlignment="1">
      <alignment horizontal="left" wrapText="1" shrinkToFit="1"/>
    </xf>
    <xf numFmtId="176" fontId="15" fillId="0" borderId="0" xfId="0" applyNumberFormat="1" applyFont="1" applyAlignment="1">
      <alignment vertical="top" wrapText="1"/>
    </xf>
    <xf numFmtId="0" fontId="51" fillId="0" borderId="0" xfId="0" applyFont="1" applyAlignment="1">
      <alignment horizontal="left"/>
    </xf>
    <xf numFmtId="0" fontId="15" fillId="0" borderId="0" xfId="0" applyFont="1"/>
    <xf numFmtId="0" fontId="53" fillId="0" borderId="0" xfId="0" applyFont="1" applyAlignment="1">
      <alignment horizontal="center" vertical="center" shrinkToFit="1"/>
    </xf>
    <xf numFmtId="0" fontId="53" fillId="0" borderId="0" xfId="0" applyFont="1" applyAlignment="1">
      <alignment horizontal="center" wrapText="1"/>
    </xf>
    <xf numFmtId="0" fontId="53" fillId="0" borderId="0" xfId="0" applyFont="1"/>
    <xf numFmtId="0" fontId="53" fillId="0" borderId="0" xfId="0" applyFont="1" applyAlignment="1">
      <alignment vertical="center"/>
    </xf>
    <xf numFmtId="178" fontId="53" fillId="0" borderId="0" xfId="0" applyNumberFormat="1" applyFont="1" applyAlignment="1">
      <alignment horizontal="right"/>
    </xf>
    <xf numFmtId="0" fontId="53" fillId="0" borderId="0" xfId="0" applyFont="1" applyAlignment="1">
      <alignment vertical="center" wrapText="1" shrinkToFit="1"/>
    </xf>
    <xf numFmtId="0" fontId="53" fillId="0" borderId="1" xfId="0" applyFont="1" applyBorder="1" applyAlignment="1">
      <alignment horizontal="left" vertical="center" wrapText="1" shrinkToFit="1"/>
    </xf>
    <xf numFmtId="0" fontId="53" fillId="0" borderId="1" xfId="0" applyFont="1" applyBorder="1" applyAlignment="1">
      <alignment horizontal="center" vertical="center" wrapText="1"/>
    </xf>
    <xf numFmtId="0" fontId="53" fillId="0" borderId="0" xfId="0" applyFont="1" applyAlignment="1">
      <alignment horizontal="left" vertical="center" wrapText="1"/>
    </xf>
    <xf numFmtId="0" fontId="53" fillId="0" borderId="1" xfId="0" applyFont="1" applyBorder="1"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wrapText="1" shrinkToFit="1"/>
    </xf>
    <xf numFmtId="0" fontId="53" fillId="0" borderId="0" xfId="0" applyFont="1" applyAlignment="1">
      <alignment vertical="top" wrapText="1" shrinkToFit="1"/>
    </xf>
    <xf numFmtId="0" fontId="53" fillId="0" borderId="32" xfId="0" applyFont="1" applyBorder="1" applyAlignment="1">
      <alignment horizontal="left" vertical="center" wrapText="1" shrinkToFit="1"/>
    </xf>
    <xf numFmtId="0" fontId="53" fillId="0" borderId="0" xfId="0" applyFont="1" applyAlignment="1">
      <alignment horizontal="left" vertical="center" wrapText="1" shrinkToFit="1"/>
    </xf>
    <xf numFmtId="0" fontId="53" fillId="0" borderId="0" xfId="0" applyFont="1" applyAlignment="1">
      <alignment horizontal="center"/>
    </xf>
    <xf numFmtId="0" fontId="53" fillId="0" borderId="0" xfId="0" applyFont="1" applyAlignment="1">
      <alignment horizontal="center" vertical="center" wrapText="1"/>
    </xf>
    <xf numFmtId="0" fontId="53" fillId="0" borderId="0" xfId="0" applyFont="1" applyAlignment="1">
      <alignment horizontal="right" vertical="center"/>
    </xf>
    <xf numFmtId="178" fontId="53" fillId="0" borderId="0" xfId="0" applyNumberFormat="1" applyFont="1" applyAlignment="1">
      <alignment horizontal="right" vertical="center"/>
    </xf>
    <xf numFmtId="0" fontId="53" fillId="2" borderId="1" xfId="0" applyFont="1" applyFill="1" applyBorder="1" applyAlignment="1">
      <alignment horizontal="center" vertical="center" wrapText="1" shrinkToFit="1"/>
    </xf>
    <xf numFmtId="177" fontId="53" fillId="2" borderId="2" xfId="0" applyNumberFormat="1" applyFont="1" applyFill="1" applyBorder="1" applyAlignment="1">
      <alignment horizontal="center" vertical="center" wrapText="1" shrinkToFit="1"/>
    </xf>
    <xf numFmtId="0" fontId="53" fillId="0" borderId="1" xfId="0" applyFont="1" applyBorder="1" applyAlignment="1">
      <alignment horizontal="left" vertical="center" wrapText="1"/>
    </xf>
    <xf numFmtId="0" fontId="53" fillId="0" borderId="0" xfId="0" applyFont="1" applyAlignment="1">
      <alignment horizontal="left" wrapText="1" shrinkToFit="1"/>
    </xf>
    <xf numFmtId="176" fontId="54" fillId="0" borderId="1" xfId="0" applyNumberFormat="1" applyFont="1" applyFill="1" applyBorder="1" applyAlignment="1">
      <alignment horizontal="center" vertical="center" wrapText="1"/>
    </xf>
    <xf numFmtId="176" fontId="54" fillId="0" borderId="1" xfId="0" applyNumberFormat="1" applyFont="1" applyFill="1" applyBorder="1" applyAlignment="1">
      <alignment horizontal="left" vertical="center" wrapText="1"/>
    </xf>
    <xf numFmtId="0" fontId="54" fillId="0" borderId="1" xfId="0" applyFont="1" applyFill="1" applyBorder="1" applyAlignment="1">
      <alignment horizontal="left" vertical="center" wrapText="1"/>
    </xf>
    <xf numFmtId="178" fontId="54" fillId="0" borderId="1" xfId="2" applyNumberFormat="1" applyFont="1" applyFill="1" applyBorder="1" applyAlignment="1">
      <alignment horizontal="right" vertical="center"/>
    </xf>
    <xf numFmtId="0" fontId="54" fillId="0" borderId="1" xfId="0" applyFont="1" applyFill="1" applyBorder="1" applyAlignment="1">
      <alignment horizontal="left" vertical="center" wrapText="1" shrinkToFit="1"/>
    </xf>
    <xf numFmtId="0" fontId="54" fillId="0" borderId="1" xfId="0" applyFont="1" applyFill="1" applyBorder="1" applyAlignment="1">
      <alignment horizontal="center" vertical="center" wrapText="1"/>
    </xf>
    <xf numFmtId="0" fontId="54" fillId="0" borderId="2" xfId="0" applyFont="1" applyFill="1" applyBorder="1" applyAlignment="1">
      <alignment horizontal="center" vertical="center" wrapText="1"/>
    </xf>
    <xf numFmtId="178" fontId="54" fillId="0" borderId="1" xfId="3" applyNumberFormat="1" applyFont="1" applyFill="1" applyBorder="1" applyAlignment="1">
      <alignment horizontal="right" vertical="center"/>
    </xf>
    <xf numFmtId="179" fontId="54" fillId="0" borderId="1" xfId="3" applyNumberFormat="1" applyFont="1" applyFill="1" applyBorder="1" applyAlignment="1">
      <alignment horizontal="right" vertical="center"/>
    </xf>
    <xf numFmtId="180" fontId="54" fillId="0" borderId="1" xfId="3" applyNumberFormat="1" applyFont="1" applyFill="1" applyBorder="1" applyAlignment="1">
      <alignment horizontal="right" vertical="center"/>
    </xf>
    <xf numFmtId="0" fontId="53" fillId="0" borderId="22" xfId="0" applyFont="1" applyBorder="1" applyAlignment="1">
      <alignment horizontal="left" vertical="center" wrapText="1"/>
    </xf>
    <xf numFmtId="0" fontId="54" fillId="0" borderId="22" xfId="0" applyFont="1" applyFill="1" applyBorder="1" applyAlignment="1">
      <alignment horizontal="left" vertical="center" wrapText="1"/>
    </xf>
    <xf numFmtId="176" fontId="54" fillId="0" borderId="22" xfId="0" applyNumberFormat="1" applyFont="1" applyFill="1" applyBorder="1" applyAlignment="1">
      <alignment horizontal="left" vertical="center" wrapText="1"/>
    </xf>
    <xf numFmtId="178" fontId="54" fillId="0" borderId="22" xfId="3" applyNumberFormat="1" applyFont="1" applyFill="1" applyBorder="1" applyAlignment="1">
      <alignment horizontal="right" vertical="center"/>
    </xf>
    <xf numFmtId="176" fontId="54" fillId="0" borderId="3" xfId="0" applyNumberFormat="1" applyFont="1" applyFill="1" applyBorder="1" applyAlignment="1">
      <alignment horizontal="left" vertical="center" wrapText="1"/>
    </xf>
    <xf numFmtId="179" fontId="54" fillId="0" borderId="3" xfId="3" applyNumberFormat="1" applyFont="1" applyFill="1" applyBorder="1" applyAlignment="1">
      <alignment horizontal="right" vertical="center"/>
    </xf>
    <xf numFmtId="0" fontId="53" fillId="0" borderId="34" xfId="0" applyFont="1" applyBorder="1" applyAlignment="1">
      <alignment vertical="center" wrapText="1"/>
    </xf>
    <xf numFmtId="0" fontId="54" fillId="0" borderId="34" xfId="0" applyFont="1" applyFill="1" applyBorder="1" applyAlignment="1">
      <alignment vertical="center" wrapText="1"/>
    </xf>
    <xf numFmtId="176" fontId="54" fillId="0" borderId="34" xfId="0" applyNumberFormat="1" applyFont="1" applyFill="1" applyBorder="1" applyAlignment="1">
      <alignment horizontal="center" vertical="center" wrapText="1"/>
    </xf>
    <xf numFmtId="176" fontId="54" fillId="0" borderId="34" xfId="0" applyNumberFormat="1" applyFont="1" applyFill="1" applyBorder="1" applyAlignment="1">
      <alignment vertical="center" wrapText="1"/>
    </xf>
    <xf numFmtId="178" fontId="54" fillId="0" borderId="34" xfId="3" applyNumberFormat="1" applyFont="1" applyFill="1" applyBorder="1" applyAlignment="1">
      <alignment horizontal="center" vertical="center"/>
    </xf>
    <xf numFmtId="0" fontId="54" fillId="0" borderId="34" xfId="0" applyFont="1" applyFill="1" applyBorder="1" applyAlignment="1">
      <alignment horizontal="center" vertical="center" wrapText="1"/>
    </xf>
    <xf numFmtId="0" fontId="54" fillId="0" borderId="35" xfId="0" applyFont="1" applyFill="1" applyBorder="1" applyAlignment="1">
      <alignment horizontal="center" vertical="center" wrapText="1"/>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22" xfId="0" applyFont="1" applyBorder="1" applyAlignment="1">
      <alignment vertical="center" wrapText="1"/>
    </xf>
    <xf numFmtId="0" fontId="54" fillId="0" borderId="22"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1" xfId="0" applyFont="1" applyBorder="1" applyAlignment="1">
      <alignment vertical="center" wrapText="1"/>
    </xf>
    <xf numFmtId="0" fontId="54" fillId="0" borderId="1" xfId="0" applyFont="1" applyFill="1" applyBorder="1" applyAlignment="1">
      <alignment vertical="center" wrapText="1"/>
    </xf>
    <xf numFmtId="176" fontId="54" fillId="0" borderId="1" xfId="0" applyNumberFormat="1" applyFont="1" applyFill="1" applyBorder="1" applyAlignment="1">
      <alignment vertical="center" wrapText="1"/>
    </xf>
    <xf numFmtId="178" fontId="54" fillId="0" borderId="1" xfId="3" applyNumberFormat="1" applyFont="1" applyFill="1" applyBorder="1" applyAlignment="1">
      <alignment horizontal="center" vertical="center"/>
    </xf>
    <xf numFmtId="176" fontId="53" fillId="0" borderId="1" xfId="0" applyNumberFormat="1" applyFont="1" applyFill="1" applyBorder="1" applyAlignment="1">
      <alignment horizontal="center" vertical="center" wrapText="1"/>
    </xf>
    <xf numFmtId="176" fontId="53" fillId="0" borderId="1" xfId="0" applyNumberFormat="1" applyFont="1" applyFill="1" applyBorder="1" applyAlignment="1">
      <alignment horizontal="left" vertical="center" wrapText="1"/>
    </xf>
    <xf numFmtId="179" fontId="53" fillId="0" borderId="1" xfId="3" applyNumberFormat="1" applyFont="1" applyFill="1" applyBorder="1" applyAlignment="1">
      <alignment horizontal="right" vertical="center"/>
    </xf>
    <xf numFmtId="0" fontId="53" fillId="0" borderId="22" xfId="0" applyFont="1" applyBorder="1" applyAlignment="1">
      <alignment vertical="center" wrapText="1"/>
    </xf>
    <xf numFmtId="0" fontId="54" fillId="0" borderId="22"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3" fillId="0" borderId="0" xfId="0" applyFont="1" applyAlignment="1">
      <alignment horizontal="left" vertical="center" shrinkToFit="1"/>
    </xf>
    <xf numFmtId="0" fontId="54" fillId="0" borderId="0" xfId="0" applyFont="1" applyFill="1" applyAlignment="1">
      <alignment horizontal="left" vertical="center" wrapText="1"/>
    </xf>
    <xf numFmtId="0" fontId="53" fillId="2" borderId="5" xfId="0" applyFont="1" applyFill="1" applyBorder="1" applyAlignment="1">
      <alignment horizontal="center" vertical="center" wrapText="1" shrinkToFit="1"/>
    </xf>
    <xf numFmtId="0" fontId="53" fillId="2" borderId="3" xfId="0" applyFont="1" applyFill="1" applyBorder="1" applyAlignment="1">
      <alignment horizontal="center" vertical="center" wrapText="1" shrinkToFit="1"/>
    </xf>
    <xf numFmtId="0" fontId="53" fillId="0" borderId="22" xfId="0" applyFont="1" applyBorder="1" applyAlignment="1">
      <alignment vertical="center" wrapText="1"/>
    </xf>
    <xf numFmtId="0" fontId="53" fillId="0" borderId="3" xfId="0" applyFont="1" applyBorder="1" applyAlignment="1">
      <alignment vertical="center" wrapText="1"/>
    </xf>
    <xf numFmtId="0" fontId="54" fillId="0" borderId="22" xfId="0" applyFont="1" applyFill="1" applyBorder="1" applyAlignment="1">
      <alignment vertical="center" wrapText="1"/>
    </xf>
    <xf numFmtId="0" fontId="54" fillId="0" borderId="3" xfId="0" applyFont="1" applyFill="1" applyBorder="1" applyAlignment="1">
      <alignment vertical="center" wrapText="1"/>
    </xf>
    <xf numFmtId="176" fontId="54" fillId="0" borderId="22" xfId="0" applyNumberFormat="1" applyFont="1" applyFill="1" applyBorder="1" applyAlignment="1">
      <alignment horizontal="center" vertical="center" wrapText="1"/>
    </xf>
    <xf numFmtId="176" fontId="54" fillId="0" borderId="3" xfId="0" applyNumberFormat="1" applyFont="1" applyFill="1" applyBorder="1" applyAlignment="1">
      <alignment horizontal="center" vertical="center" wrapText="1"/>
    </xf>
    <xf numFmtId="176" fontId="54" fillId="0" borderId="22" xfId="0" applyNumberFormat="1" applyFont="1" applyFill="1" applyBorder="1" applyAlignment="1">
      <alignment vertical="center" wrapText="1"/>
    </xf>
    <xf numFmtId="176" fontId="54" fillId="0" borderId="3" xfId="0" applyNumberFormat="1" applyFont="1" applyFill="1" applyBorder="1" applyAlignment="1">
      <alignment vertical="center" wrapText="1"/>
    </xf>
    <xf numFmtId="178" fontId="54" fillId="0" borderId="22" xfId="3" applyNumberFormat="1" applyFont="1" applyFill="1" applyBorder="1" applyAlignment="1">
      <alignment horizontal="center" vertical="center"/>
    </xf>
    <xf numFmtId="178" fontId="54" fillId="0" borderId="3" xfId="3" applyNumberFormat="1" applyFont="1" applyFill="1" applyBorder="1" applyAlignment="1">
      <alignment horizontal="center" vertical="center"/>
    </xf>
    <xf numFmtId="0" fontId="54" fillId="0" borderId="2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33" xfId="0" applyFont="1" applyFill="1" applyBorder="1" applyAlignment="1">
      <alignment horizontal="center" vertical="center" wrapText="1"/>
    </xf>
    <xf numFmtId="0" fontId="54" fillId="0" borderId="36" xfId="0" applyFont="1" applyFill="1" applyBorder="1" applyAlignment="1">
      <alignment horizontal="center" vertical="center" wrapText="1"/>
    </xf>
    <xf numFmtId="0" fontId="53" fillId="0" borderId="37"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38" xfId="0" applyFont="1" applyBorder="1" applyAlignment="1">
      <alignment horizontal="center" vertical="center" wrapText="1"/>
    </xf>
    <xf numFmtId="0" fontId="54" fillId="0" borderId="0" xfId="0" applyFont="1" applyFill="1" applyAlignment="1">
      <alignment horizontal="left" vertical="center"/>
    </xf>
    <xf numFmtId="0" fontId="15" fillId="0" borderId="0" xfId="0" applyFont="1" applyBorder="1" applyAlignment="1">
      <alignment horizontal="center" vertical="center"/>
    </xf>
    <xf numFmtId="0" fontId="52" fillId="0" borderId="8" xfId="0" applyFont="1" applyBorder="1" applyAlignment="1">
      <alignment horizontal="center" vertical="center" wrapText="1"/>
    </xf>
    <xf numFmtId="0" fontId="53" fillId="0" borderId="8" xfId="0" applyFont="1" applyBorder="1" applyAlignment="1">
      <alignment horizontal="center" vertical="center"/>
    </xf>
    <xf numFmtId="0" fontId="53" fillId="0" borderId="0" xfId="0" applyFont="1" applyAlignment="1">
      <alignment horizontal="right" vertical="center"/>
    </xf>
    <xf numFmtId="0" fontId="53" fillId="2" borderId="9" xfId="0" applyFont="1" applyFill="1" applyBorder="1" applyAlignment="1">
      <alignment horizontal="center" vertical="center" wrapText="1" shrinkToFit="1"/>
    </xf>
    <xf numFmtId="0" fontId="53" fillId="2" borderId="10" xfId="0" applyFont="1" applyFill="1" applyBorder="1" applyAlignment="1">
      <alignment horizontal="center" vertical="center" wrapText="1" shrinkToFit="1"/>
    </xf>
    <xf numFmtId="0" fontId="53" fillId="2" borderId="11" xfId="0" applyFont="1" applyFill="1" applyBorder="1" applyAlignment="1">
      <alignment horizontal="center" vertical="center" wrapText="1" shrinkToFit="1"/>
    </xf>
    <xf numFmtId="178" fontId="53" fillId="2" borderId="5" xfId="0" applyNumberFormat="1" applyFont="1" applyFill="1" applyBorder="1" applyAlignment="1">
      <alignment horizontal="right" vertical="center" shrinkToFit="1"/>
    </xf>
    <xf numFmtId="178" fontId="53" fillId="2" borderId="3" xfId="0" applyNumberFormat="1" applyFont="1" applyFill="1" applyBorder="1" applyAlignment="1">
      <alignment horizontal="right" vertical="center" shrinkToFit="1"/>
    </xf>
    <xf numFmtId="0" fontId="53" fillId="0" borderId="0" xfId="0" applyFont="1" applyAlignment="1">
      <alignment horizontal="left" vertical="center" wrapText="1"/>
    </xf>
    <xf numFmtId="0" fontId="53" fillId="0" borderId="0" xfId="0" applyFont="1" applyAlignment="1">
      <alignment horizontal="left" vertical="center"/>
    </xf>
    <xf numFmtId="0" fontId="53" fillId="2" borderId="5" xfId="0" applyFont="1" applyFill="1" applyBorder="1" applyAlignment="1">
      <alignment horizontal="center" vertical="center" shrinkToFit="1"/>
    </xf>
    <xf numFmtId="0" fontId="53" fillId="2" borderId="3" xfId="0" applyFont="1" applyFill="1" applyBorder="1" applyAlignment="1">
      <alignment horizontal="center" vertical="center" shrinkToFit="1"/>
    </xf>
    <xf numFmtId="0" fontId="53" fillId="0" borderId="7" xfId="0" applyFont="1" applyBorder="1" applyAlignment="1">
      <alignment horizontal="center" vertical="center" wrapText="1"/>
    </xf>
    <xf numFmtId="0" fontId="53" fillId="0" borderId="7" xfId="0" applyFont="1" applyBorder="1" applyAlignment="1">
      <alignment horizontal="center" vertical="center"/>
    </xf>
    <xf numFmtId="0" fontId="53" fillId="2" borderId="6" xfId="0" applyFont="1" applyFill="1" applyBorder="1" applyAlignment="1">
      <alignment horizontal="center" vertical="center" wrapText="1"/>
    </xf>
    <xf numFmtId="0" fontId="53" fillId="2" borderId="4" xfId="0" applyFont="1" applyFill="1" applyBorder="1" applyAlignment="1">
      <alignment horizontal="center" vertical="center" wrapText="1"/>
    </xf>
  </cellXfs>
  <cellStyles count="112">
    <cellStyle name="20% - アクセント 1 2" xfId="15" xr:uid="{00000000-0005-0000-0000-000000000000}"/>
    <cellStyle name="20% - アクセント 1 3" xfId="71" xr:uid="{00000000-0005-0000-0000-000001000000}"/>
    <cellStyle name="20% - アクセント 2 2" xfId="16" xr:uid="{00000000-0005-0000-0000-000002000000}"/>
    <cellStyle name="20% - アクセント 2 3" xfId="72" xr:uid="{00000000-0005-0000-0000-000003000000}"/>
    <cellStyle name="20% - アクセント 3 2" xfId="17" xr:uid="{00000000-0005-0000-0000-000004000000}"/>
    <cellStyle name="20% - アクセント 3 3" xfId="73" xr:uid="{00000000-0005-0000-0000-000005000000}"/>
    <cellStyle name="20% - アクセント 4 2" xfId="18" xr:uid="{00000000-0005-0000-0000-000006000000}"/>
    <cellStyle name="20% - アクセント 4 3" xfId="74" xr:uid="{00000000-0005-0000-0000-000007000000}"/>
    <cellStyle name="20% - アクセント 5 2" xfId="19" xr:uid="{00000000-0005-0000-0000-000008000000}"/>
    <cellStyle name="20% - アクセント 5 3" xfId="63" xr:uid="{00000000-0005-0000-0000-000009000000}"/>
    <cellStyle name="20% - アクセント 5 4" xfId="75" xr:uid="{00000000-0005-0000-0000-00000A000000}"/>
    <cellStyle name="20% - アクセント 6 2" xfId="20" xr:uid="{00000000-0005-0000-0000-00000B000000}"/>
    <cellStyle name="20% - アクセント 6 3" xfId="64" xr:uid="{00000000-0005-0000-0000-00000C000000}"/>
    <cellStyle name="20% - アクセント 6 4" xfId="76" xr:uid="{00000000-0005-0000-0000-00000D000000}"/>
    <cellStyle name="40% - アクセント 1 2" xfId="21" xr:uid="{00000000-0005-0000-0000-00000E000000}"/>
    <cellStyle name="40% - アクセント 1 3" xfId="65" xr:uid="{00000000-0005-0000-0000-00000F000000}"/>
    <cellStyle name="40% - アクセント 1 4" xfId="77" xr:uid="{00000000-0005-0000-0000-000010000000}"/>
    <cellStyle name="40% - アクセント 2 2" xfId="22" xr:uid="{00000000-0005-0000-0000-000011000000}"/>
    <cellStyle name="40% - アクセント 2 3" xfId="66" xr:uid="{00000000-0005-0000-0000-000012000000}"/>
    <cellStyle name="40% - アクセント 2 4" xfId="78" xr:uid="{00000000-0005-0000-0000-000013000000}"/>
    <cellStyle name="40% - アクセント 3 2" xfId="23" xr:uid="{00000000-0005-0000-0000-000014000000}"/>
    <cellStyle name="40% - アクセント 3 3" xfId="79" xr:uid="{00000000-0005-0000-0000-000015000000}"/>
    <cellStyle name="40% - アクセント 4 2" xfId="24" xr:uid="{00000000-0005-0000-0000-000016000000}"/>
    <cellStyle name="40% - アクセント 4 3" xfId="67" xr:uid="{00000000-0005-0000-0000-000017000000}"/>
    <cellStyle name="40% - アクセント 4 4" xfId="80" xr:uid="{00000000-0005-0000-0000-000018000000}"/>
    <cellStyle name="40% - アクセント 5 2" xfId="25" xr:uid="{00000000-0005-0000-0000-000019000000}"/>
    <cellStyle name="40% - アクセント 5 3" xfId="68" xr:uid="{00000000-0005-0000-0000-00001A000000}"/>
    <cellStyle name="40% - アクセント 5 4" xfId="81" xr:uid="{00000000-0005-0000-0000-00001B000000}"/>
    <cellStyle name="40% - アクセント 6 2" xfId="26" xr:uid="{00000000-0005-0000-0000-00001C000000}"/>
    <cellStyle name="40% - アクセント 6 3" xfId="69" xr:uid="{00000000-0005-0000-0000-00001D000000}"/>
    <cellStyle name="40% - アクセント 6 4" xfId="82" xr:uid="{00000000-0005-0000-0000-00001E000000}"/>
    <cellStyle name="60% - アクセント 1 2" xfId="27" xr:uid="{00000000-0005-0000-0000-00001F000000}"/>
    <cellStyle name="60% - アクセント 1 3" xfId="83" xr:uid="{00000000-0005-0000-0000-000020000000}"/>
    <cellStyle name="60% - アクセント 2 2" xfId="28" xr:uid="{00000000-0005-0000-0000-000021000000}"/>
    <cellStyle name="60% - アクセント 2 3" xfId="84" xr:uid="{00000000-0005-0000-0000-000022000000}"/>
    <cellStyle name="60% - アクセント 3 2" xfId="29" xr:uid="{00000000-0005-0000-0000-000023000000}"/>
    <cellStyle name="60% - アクセント 3 3" xfId="85" xr:uid="{00000000-0005-0000-0000-000024000000}"/>
    <cellStyle name="60% - アクセント 4 2" xfId="30" xr:uid="{00000000-0005-0000-0000-000025000000}"/>
    <cellStyle name="60% - アクセント 4 3" xfId="86" xr:uid="{00000000-0005-0000-0000-000026000000}"/>
    <cellStyle name="60% - アクセント 5 2" xfId="31" xr:uid="{00000000-0005-0000-0000-000027000000}"/>
    <cellStyle name="60% - アクセント 5 3" xfId="87" xr:uid="{00000000-0005-0000-0000-000028000000}"/>
    <cellStyle name="60% - アクセント 6 2" xfId="32" xr:uid="{00000000-0005-0000-0000-000029000000}"/>
    <cellStyle name="60% - アクセント 6 3" xfId="88" xr:uid="{00000000-0005-0000-0000-00002A000000}"/>
    <cellStyle name="Excel Built-in Comma [0]" xfId="58" xr:uid="{00000000-0005-0000-0000-00002B000000}"/>
    <cellStyle name="アクセント 1 2" xfId="33" xr:uid="{00000000-0005-0000-0000-00002C000000}"/>
    <cellStyle name="アクセント 1 3" xfId="90" xr:uid="{00000000-0005-0000-0000-00002D000000}"/>
    <cellStyle name="アクセント 2 2" xfId="34" xr:uid="{00000000-0005-0000-0000-00002E000000}"/>
    <cellStyle name="アクセント 2 3" xfId="91" xr:uid="{00000000-0005-0000-0000-00002F000000}"/>
    <cellStyle name="アクセント 3 2" xfId="35" xr:uid="{00000000-0005-0000-0000-000030000000}"/>
    <cellStyle name="アクセント 3 3" xfId="92" xr:uid="{00000000-0005-0000-0000-000031000000}"/>
    <cellStyle name="アクセント 4 2" xfId="36" xr:uid="{00000000-0005-0000-0000-000032000000}"/>
    <cellStyle name="アクセント 4 3" xfId="93" xr:uid="{00000000-0005-0000-0000-000033000000}"/>
    <cellStyle name="アクセント 5 2" xfId="37" xr:uid="{00000000-0005-0000-0000-000034000000}"/>
    <cellStyle name="アクセント 5 3" xfId="94" xr:uid="{00000000-0005-0000-0000-000035000000}"/>
    <cellStyle name="アクセント 6 2" xfId="38" xr:uid="{00000000-0005-0000-0000-000036000000}"/>
    <cellStyle name="アクセント 6 3" xfId="95" xr:uid="{00000000-0005-0000-0000-000037000000}"/>
    <cellStyle name="タイトル 2" xfId="39" xr:uid="{00000000-0005-0000-0000-000038000000}"/>
    <cellStyle name="タイトル 3" xfId="96" xr:uid="{00000000-0005-0000-0000-000039000000}"/>
    <cellStyle name="チェック セル 2" xfId="40" xr:uid="{00000000-0005-0000-0000-00003A000000}"/>
    <cellStyle name="チェック セル 3" xfId="97" xr:uid="{00000000-0005-0000-0000-00003B000000}"/>
    <cellStyle name="どちらでもない 2" xfId="41" xr:uid="{00000000-0005-0000-0000-00003C000000}"/>
    <cellStyle name="どちらでもない 3" xfId="89" xr:uid="{00000000-0005-0000-0000-00003D000000}"/>
    <cellStyle name="ハイパーリンク 2" xfId="1" xr:uid="{00000000-0005-0000-0000-00003E000000}"/>
    <cellStyle name="メモ 2" xfId="42" xr:uid="{00000000-0005-0000-0000-00003F000000}"/>
    <cellStyle name="メモ 3" xfId="98" xr:uid="{00000000-0005-0000-0000-000040000000}"/>
    <cellStyle name="リンク セル 2" xfId="43" xr:uid="{00000000-0005-0000-0000-000041000000}"/>
    <cellStyle name="リンク セル 3" xfId="99" xr:uid="{00000000-0005-0000-0000-000042000000}"/>
    <cellStyle name="悪い 2" xfId="44" xr:uid="{00000000-0005-0000-0000-000043000000}"/>
    <cellStyle name="悪い 3" xfId="102" xr:uid="{00000000-0005-0000-0000-000044000000}"/>
    <cellStyle name="計算 2" xfId="45" xr:uid="{00000000-0005-0000-0000-000045000000}"/>
    <cellStyle name="計算 3" xfId="108" xr:uid="{00000000-0005-0000-0000-000046000000}"/>
    <cellStyle name="警告文 2" xfId="46" xr:uid="{00000000-0005-0000-0000-000047000000}"/>
    <cellStyle name="警告文 3" xfId="110" xr:uid="{00000000-0005-0000-0000-000048000000}"/>
    <cellStyle name="桁区切り" xfId="2" builtinId="6"/>
    <cellStyle name="桁区切り 2" xfId="3" xr:uid="{00000000-0005-0000-0000-00004A000000}"/>
    <cellStyle name="桁区切り 2 2" xfId="56" xr:uid="{00000000-0005-0000-0000-00004B000000}"/>
    <cellStyle name="桁区切り 2 3" xfId="60" xr:uid="{00000000-0005-0000-0000-00004C000000}"/>
    <cellStyle name="桁区切り 3" xfId="4" xr:uid="{00000000-0005-0000-0000-00004D000000}"/>
    <cellStyle name="桁区切り 3 2" xfId="62" xr:uid="{00000000-0005-0000-0000-00004E000000}"/>
    <cellStyle name="桁区切り 4" xfId="5" xr:uid="{00000000-0005-0000-0000-00004F000000}"/>
    <cellStyle name="桁区切り 5" xfId="6" xr:uid="{00000000-0005-0000-0000-000050000000}"/>
    <cellStyle name="桁区切り 6" xfId="7" xr:uid="{00000000-0005-0000-0000-000051000000}"/>
    <cellStyle name="見出し 1 2" xfId="47" xr:uid="{00000000-0005-0000-0000-000052000000}"/>
    <cellStyle name="見出し 1 3" xfId="104" xr:uid="{00000000-0005-0000-0000-000053000000}"/>
    <cellStyle name="見出し 2 2" xfId="48" xr:uid="{00000000-0005-0000-0000-000054000000}"/>
    <cellStyle name="見出し 2 3" xfId="70" xr:uid="{00000000-0005-0000-0000-000055000000}"/>
    <cellStyle name="見出し 2 4" xfId="105" xr:uid="{00000000-0005-0000-0000-000056000000}"/>
    <cellStyle name="見出し 3 2" xfId="49" xr:uid="{00000000-0005-0000-0000-000057000000}"/>
    <cellStyle name="見出し 3 3" xfId="106" xr:uid="{00000000-0005-0000-0000-000058000000}"/>
    <cellStyle name="見出し 4 2" xfId="50" xr:uid="{00000000-0005-0000-0000-000059000000}"/>
    <cellStyle name="見出し 4 3" xfId="107" xr:uid="{00000000-0005-0000-0000-00005A000000}"/>
    <cellStyle name="集計 2" xfId="51" xr:uid="{00000000-0005-0000-0000-00005B000000}"/>
    <cellStyle name="集計 3" xfId="111" xr:uid="{00000000-0005-0000-0000-00005C000000}"/>
    <cellStyle name="出力 2" xfId="52" xr:uid="{00000000-0005-0000-0000-00005D000000}"/>
    <cellStyle name="出力 3" xfId="101" xr:uid="{00000000-0005-0000-0000-00005E000000}"/>
    <cellStyle name="説明文 2" xfId="53" xr:uid="{00000000-0005-0000-0000-00005F000000}"/>
    <cellStyle name="説明文 3" xfId="109" xr:uid="{00000000-0005-0000-0000-000060000000}"/>
    <cellStyle name="入力 2" xfId="54" xr:uid="{00000000-0005-0000-0000-000061000000}"/>
    <cellStyle name="入力 3" xfId="100" xr:uid="{00000000-0005-0000-0000-000062000000}"/>
    <cellStyle name="標準" xfId="0" builtinId="0"/>
    <cellStyle name="標準 2" xfId="8" xr:uid="{00000000-0005-0000-0000-000064000000}"/>
    <cellStyle name="標準 2 2" xfId="61" xr:uid="{00000000-0005-0000-0000-000065000000}"/>
    <cellStyle name="標準 3" xfId="9" xr:uid="{00000000-0005-0000-0000-000066000000}"/>
    <cellStyle name="標準 4" xfId="10" xr:uid="{00000000-0005-0000-0000-000067000000}"/>
    <cellStyle name="標準 40" xfId="11" xr:uid="{00000000-0005-0000-0000-000068000000}"/>
    <cellStyle name="標準 5" xfId="13" xr:uid="{00000000-0005-0000-0000-000069000000}"/>
    <cellStyle name="標準 6" xfId="12" xr:uid="{00000000-0005-0000-0000-00006A000000}"/>
    <cellStyle name="標準 7" xfId="14" xr:uid="{00000000-0005-0000-0000-00006B000000}"/>
    <cellStyle name="標準 8" xfId="57" xr:uid="{00000000-0005-0000-0000-00006C000000}"/>
    <cellStyle name="標準 9" xfId="59" xr:uid="{00000000-0005-0000-0000-00006D000000}"/>
    <cellStyle name="良い 2" xfId="55" xr:uid="{00000000-0005-0000-0000-00006E000000}"/>
    <cellStyle name="良い 3" xfId="103" xr:uid="{00000000-0005-0000-0000-00006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33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841"/>
  <sheetViews>
    <sheetView tabSelected="1" zoomScale="85" zoomScaleNormal="85" zoomScaleSheetLayoutView="50" zoomScalePageLayoutView="50" workbookViewId="0">
      <pane ySplit="18" topLeftCell="A76" activePane="bottomLeft" state="frozen"/>
      <selection pane="bottomLeft" activeCell="B1" sqref="B1:K1"/>
    </sheetView>
  </sheetViews>
  <sheetFormatPr defaultColWidth="9" defaultRowHeight="11" x14ac:dyDescent="0.2"/>
  <cols>
    <col min="1" max="1" width="2.6328125" style="1" customWidth="1"/>
    <col min="2" max="2" width="10.6328125" style="2" customWidth="1"/>
    <col min="3" max="3" width="19.1796875" style="3" customWidth="1"/>
    <col min="4" max="4" width="15.453125" style="3" customWidth="1"/>
    <col min="5" max="5" width="13.1796875" style="1" customWidth="1"/>
    <col min="6" max="6" width="28.81640625" style="4" customWidth="1"/>
    <col min="7" max="7" width="11.90625" style="5" customWidth="1"/>
    <col min="8" max="8" width="11.453125" style="6" customWidth="1"/>
    <col min="9" max="9" width="22.90625" style="7" customWidth="1"/>
    <col min="10" max="10" width="7.6328125" style="14" customWidth="1"/>
    <col min="11" max="11" width="7.6328125" style="12" customWidth="1"/>
    <col min="12" max="12" width="7.36328125" style="1" customWidth="1"/>
    <col min="13" max="16384" width="9" style="1"/>
  </cols>
  <sheetData>
    <row r="1" spans="2:12" ht="18.75" customHeight="1" thickBot="1" x14ac:dyDescent="0.25">
      <c r="B1" s="114" t="s">
        <v>1</v>
      </c>
      <c r="C1" s="115"/>
      <c r="D1" s="115"/>
      <c r="E1" s="115"/>
      <c r="F1" s="115"/>
      <c r="G1" s="115"/>
      <c r="H1" s="115"/>
      <c r="I1" s="115"/>
      <c r="J1" s="115"/>
      <c r="K1" s="115"/>
    </row>
    <row r="2" spans="2:12" ht="22.5" customHeight="1" x14ac:dyDescent="0.2">
      <c r="B2" s="126" t="s">
        <v>173</v>
      </c>
      <c r="C2" s="127"/>
      <c r="D2" s="127"/>
      <c r="E2" s="127"/>
      <c r="F2" s="127"/>
      <c r="G2" s="127"/>
      <c r="H2" s="127"/>
      <c r="I2" s="127"/>
      <c r="J2" s="127"/>
      <c r="K2" s="127"/>
    </row>
    <row r="3" spans="2:12" ht="16" customHeight="1" x14ac:dyDescent="0.2">
      <c r="B3" s="19"/>
      <c r="C3" s="20"/>
      <c r="D3" s="20"/>
      <c r="E3" s="21"/>
      <c r="F3" s="22"/>
      <c r="G3" s="23"/>
      <c r="H3" s="24"/>
      <c r="I3" s="25" t="s">
        <v>2</v>
      </c>
      <c r="J3" s="26" t="s">
        <v>3</v>
      </c>
      <c r="K3" s="27"/>
    </row>
    <row r="4" spans="2:12" ht="16" customHeight="1" x14ac:dyDescent="0.2">
      <c r="B4" s="112" t="s">
        <v>126</v>
      </c>
      <c r="C4" s="112"/>
      <c r="D4" s="112"/>
      <c r="E4" s="21"/>
      <c r="F4" s="22"/>
      <c r="G4" s="23"/>
      <c r="H4" s="24"/>
      <c r="I4" s="25" t="s">
        <v>42</v>
      </c>
      <c r="J4" s="28">
        <f>COUNTIF(H19:H86,"第３条")</f>
        <v>26</v>
      </c>
      <c r="K4" s="21"/>
    </row>
    <row r="5" spans="2:12" x14ac:dyDescent="0.2">
      <c r="B5" s="29" t="s">
        <v>34</v>
      </c>
      <c r="C5" s="30"/>
      <c r="D5" s="30"/>
      <c r="E5" s="21"/>
      <c r="F5" s="22">
        <f>L5</f>
        <v>10</v>
      </c>
      <c r="G5" s="23"/>
      <c r="H5" s="22"/>
      <c r="I5" s="25" t="s">
        <v>43</v>
      </c>
      <c r="J5" s="28">
        <f>COUNTIF(H19:H86,"第４条")</f>
        <v>24</v>
      </c>
      <c r="K5" s="21"/>
      <c r="L5" s="17">
        <f>COUNTIF(C19:C81,"要措置区域")</f>
        <v>10</v>
      </c>
    </row>
    <row r="6" spans="2:12" x14ac:dyDescent="0.2">
      <c r="B6" s="29" t="s">
        <v>23</v>
      </c>
      <c r="C6" s="20"/>
      <c r="D6" s="20"/>
      <c r="E6" s="21"/>
      <c r="F6" s="22">
        <f>L6+L7+L9+L11+L8+L13+L14+L12+L10</f>
        <v>49</v>
      </c>
      <c r="G6" s="23"/>
      <c r="H6" s="24"/>
      <c r="I6" s="25" t="s">
        <v>21</v>
      </c>
      <c r="J6" s="28">
        <f>COUNTIF(H19:H86,"（旧）第４条")+COUNTIF(H19:H86,"第５条")</f>
        <v>0</v>
      </c>
      <c r="K6" s="21"/>
      <c r="L6" s="17">
        <f>COUNTIF(C19:C81,"形質変更時要届出区域")</f>
        <v>46</v>
      </c>
    </row>
    <row r="7" spans="2:12" x14ac:dyDescent="0.2">
      <c r="B7" s="19" t="s">
        <v>32</v>
      </c>
      <c r="C7" s="122" t="s">
        <v>29</v>
      </c>
      <c r="D7" s="122"/>
      <c r="E7" s="123"/>
      <c r="F7" s="22">
        <f t="shared" ref="F7:F14" si="0">L7</f>
        <v>1</v>
      </c>
      <c r="G7" s="23"/>
      <c r="H7" s="24"/>
      <c r="I7" s="25" t="s">
        <v>40</v>
      </c>
      <c r="J7" s="28">
        <f>COUNTIF(H19:H86,"第14条")</f>
        <v>9</v>
      </c>
      <c r="K7" s="21"/>
      <c r="L7" s="17">
        <f>COUNTIF(C19:C81,"形質変更時要届出区域（自然由来特例区域）")</f>
        <v>1</v>
      </c>
    </row>
    <row r="8" spans="2:12" x14ac:dyDescent="0.2">
      <c r="B8" s="19"/>
      <c r="C8" s="122" t="s">
        <v>51</v>
      </c>
      <c r="D8" s="122"/>
      <c r="E8" s="123"/>
      <c r="F8" s="22">
        <f t="shared" si="0"/>
        <v>2</v>
      </c>
      <c r="G8" s="23"/>
      <c r="H8" s="24"/>
      <c r="I8" s="25" t="s">
        <v>44</v>
      </c>
      <c r="J8" s="28">
        <f>COUNTIF(H19:H86,"第４条第14条")</f>
        <v>0</v>
      </c>
      <c r="K8" s="21"/>
      <c r="L8" s="17">
        <f>COUNTIF(C19:C81,"形質変更時要届出区域（一部自然由来特例区域）")</f>
        <v>2</v>
      </c>
    </row>
    <row r="9" spans="2:12" x14ac:dyDescent="0.2">
      <c r="B9" s="19"/>
      <c r="C9" s="122" t="s">
        <v>30</v>
      </c>
      <c r="D9" s="122"/>
      <c r="E9" s="122"/>
      <c r="F9" s="22">
        <f t="shared" si="0"/>
        <v>0</v>
      </c>
      <c r="G9" s="23"/>
      <c r="H9" s="24"/>
      <c r="I9" s="25" t="s">
        <v>39</v>
      </c>
      <c r="J9" s="28">
        <f>COUNTIF(H19:H86,"処理業省令
 第13条")</f>
        <v>0</v>
      </c>
      <c r="K9" s="21"/>
      <c r="L9" s="17">
        <f>COUNTIF(C19:C81,"形質変更時要届出区域（埋立地特例区域）")</f>
        <v>0</v>
      </c>
    </row>
    <row r="10" spans="2:12" x14ac:dyDescent="0.2">
      <c r="B10" s="19"/>
      <c r="C10" s="27" t="s">
        <v>58</v>
      </c>
      <c r="D10" s="27"/>
      <c r="E10" s="27"/>
      <c r="F10" s="22">
        <f t="shared" si="0"/>
        <v>0</v>
      </c>
      <c r="G10" s="23"/>
      <c r="H10" s="24"/>
      <c r="I10" s="25" t="s">
        <v>89</v>
      </c>
      <c r="J10" s="28">
        <f>COUNTIF(H19:H86,"第３条第14条")</f>
        <v>1</v>
      </c>
      <c r="K10" s="21"/>
      <c r="L10" s="17">
        <f>COUNTIF(C19:C81,"形質変更時要届出区域（一部埋立地特例区域）")</f>
        <v>0</v>
      </c>
    </row>
    <row r="11" spans="2:12" x14ac:dyDescent="0.2">
      <c r="B11" s="19"/>
      <c r="C11" s="122" t="s">
        <v>31</v>
      </c>
      <c r="D11" s="122"/>
      <c r="E11" s="122"/>
      <c r="F11" s="22">
        <f t="shared" si="0"/>
        <v>0</v>
      </c>
      <c r="G11" s="23"/>
      <c r="H11" s="31"/>
      <c r="I11" s="32" t="s">
        <v>119</v>
      </c>
      <c r="J11" s="28">
        <f>COUNTIF(H19:H86,"要措置区域等から指定変更")</f>
        <v>0</v>
      </c>
      <c r="K11" s="21"/>
      <c r="L11" s="17">
        <f>COUNTIF(C19:C81,"形質変更時要届出区域（埋立地管理区域）")</f>
        <v>0</v>
      </c>
    </row>
    <row r="12" spans="2:12" x14ac:dyDescent="0.2">
      <c r="B12" s="19"/>
      <c r="C12" s="27" t="s">
        <v>56</v>
      </c>
      <c r="D12" s="27"/>
      <c r="E12" s="27"/>
      <c r="F12" s="22">
        <f t="shared" si="0"/>
        <v>0</v>
      </c>
      <c r="G12" s="23"/>
      <c r="H12" s="31"/>
      <c r="I12" s="33"/>
      <c r="J12" s="34"/>
      <c r="K12" s="21"/>
      <c r="L12" s="17">
        <f>COUNTIF(C19:C81,"形質変更時要届出区域（一部埋立地管理区域）")</f>
        <v>0</v>
      </c>
    </row>
    <row r="13" spans="2:12" x14ac:dyDescent="0.2">
      <c r="B13" s="19"/>
      <c r="C13" s="91" t="s">
        <v>52</v>
      </c>
      <c r="D13" s="91"/>
      <c r="E13" s="91"/>
      <c r="F13" s="22">
        <f t="shared" si="0"/>
        <v>0</v>
      </c>
      <c r="G13" s="23"/>
      <c r="H13" s="31"/>
      <c r="I13" s="33"/>
      <c r="J13" s="34"/>
      <c r="K13" s="21"/>
      <c r="L13" s="17">
        <f>COUNTIF(C19:C81,"形質変更時要届出区域（埋立地管理区域・埋立地特例区域）")</f>
        <v>0</v>
      </c>
    </row>
    <row r="14" spans="2:12" x14ac:dyDescent="0.2">
      <c r="B14" s="19"/>
      <c r="C14" s="27" t="s">
        <v>60</v>
      </c>
      <c r="D14" s="27"/>
      <c r="E14" s="21"/>
      <c r="F14" s="22">
        <f t="shared" si="0"/>
        <v>0</v>
      </c>
      <c r="G14" s="23"/>
      <c r="H14" s="31"/>
      <c r="I14" s="33"/>
      <c r="J14" s="34"/>
      <c r="K14" s="21"/>
      <c r="L14" s="17">
        <f>COUNTIF(C19:C81,"形質変更時要届出区域（臨海部特例区域）")</f>
        <v>0</v>
      </c>
    </row>
    <row r="15" spans="2:12" ht="26.25" customHeight="1" x14ac:dyDescent="0.2">
      <c r="B15" s="92" t="s">
        <v>127</v>
      </c>
      <c r="C15" s="92"/>
      <c r="D15" s="92"/>
      <c r="E15" s="92"/>
      <c r="F15" s="92"/>
      <c r="G15" s="92"/>
      <c r="H15" s="92"/>
      <c r="I15" s="92"/>
      <c r="J15" s="92"/>
      <c r="K15" s="92"/>
    </row>
    <row r="16" spans="2:12" ht="14.25" customHeight="1" thickBot="1" x14ac:dyDescent="0.25">
      <c r="B16" s="19"/>
      <c r="C16" s="35"/>
      <c r="D16" s="35"/>
      <c r="E16" s="36"/>
      <c r="F16" s="22"/>
      <c r="G16" s="37"/>
      <c r="H16" s="116" t="s">
        <v>238</v>
      </c>
      <c r="I16" s="116"/>
      <c r="J16" s="116"/>
      <c r="K16" s="116"/>
    </row>
    <row r="17" spans="2:12" s="8" customFormat="1" ht="21" customHeight="1" x14ac:dyDescent="0.2">
      <c r="B17" s="128" t="s">
        <v>0</v>
      </c>
      <c r="C17" s="93" t="s">
        <v>46</v>
      </c>
      <c r="D17" s="93" t="s">
        <v>128</v>
      </c>
      <c r="E17" s="93" t="s">
        <v>22</v>
      </c>
      <c r="F17" s="124" t="s">
        <v>6</v>
      </c>
      <c r="G17" s="120" t="s">
        <v>93</v>
      </c>
      <c r="H17" s="93" t="s">
        <v>118</v>
      </c>
      <c r="I17" s="117" t="s">
        <v>8</v>
      </c>
      <c r="J17" s="118"/>
      <c r="K17" s="119"/>
      <c r="L17" s="113"/>
    </row>
    <row r="18" spans="2:12" s="8" customFormat="1" ht="20.25" customHeight="1" x14ac:dyDescent="0.2">
      <c r="B18" s="129"/>
      <c r="C18" s="94"/>
      <c r="D18" s="94"/>
      <c r="E18" s="94"/>
      <c r="F18" s="125"/>
      <c r="G18" s="121"/>
      <c r="H18" s="94"/>
      <c r="I18" s="38" t="s">
        <v>7</v>
      </c>
      <c r="J18" s="38" t="s">
        <v>9</v>
      </c>
      <c r="K18" s="39" t="s">
        <v>10</v>
      </c>
      <c r="L18" s="113"/>
    </row>
    <row r="19" spans="2:12" ht="33" customHeight="1" x14ac:dyDescent="0.2">
      <c r="B19" s="109" t="s">
        <v>237</v>
      </c>
      <c r="C19" s="40" t="s">
        <v>25</v>
      </c>
      <c r="D19" s="44" t="s">
        <v>129</v>
      </c>
      <c r="E19" s="42">
        <v>40984</v>
      </c>
      <c r="F19" s="43" t="s">
        <v>49</v>
      </c>
      <c r="G19" s="45">
        <v>180</v>
      </c>
      <c r="H19" s="42" t="s">
        <v>41</v>
      </c>
      <c r="I19" s="46" t="s">
        <v>37</v>
      </c>
      <c r="J19" s="47" t="s">
        <v>36</v>
      </c>
      <c r="K19" s="48" t="s">
        <v>35</v>
      </c>
    </row>
    <row r="20" spans="2:12" ht="52.5" customHeight="1" x14ac:dyDescent="0.2">
      <c r="B20" s="109"/>
      <c r="C20" s="40" t="s">
        <v>25</v>
      </c>
      <c r="D20" s="44" t="s">
        <v>130</v>
      </c>
      <c r="E20" s="42">
        <v>41507</v>
      </c>
      <c r="F20" s="43" t="s">
        <v>50</v>
      </c>
      <c r="G20" s="45">
        <v>90.85</v>
      </c>
      <c r="H20" s="42" t="s">
        <v>45</v>
      </c>
      <c r="I20" s="46" t="s">
        <v>4</v>
      </c>
      <c r="J20" s="47" t="s">
        <v>36</v>
      </c>
      <c r="K20" s="48" t="s">
        <v>35</v>
      </c>
    </row>
    <row r="21" spans="2:12" ht="53.15" customHeight="1" x14ac:dyDescent="0.2">
      <c r="B21" s="109"/>
      <c r="C21" s="52" t="s">
        <v>25</v>
      </c>
      <c r="D21" s="53" t="s">
        <v>131</v>
      </c>
      <c r="E21" s="65" t="s">
        <v>182</v>
      </c>
      <c r="F21" s="54" t="s">
        <v>183</v>
      </c>
      <c r="G21" s="55">
        <v>7205.9170000000004</v>
      </c>
      <c r="H21" s="65" t="s">
        <v>196</v>
      </c>
      <c r="I21" s="54" t="s">
        <v>27</v>
      </c>
      <c r="J21" s="67" t="s">
        <v>36</v>
      </c>
      <c r="K21" s="69" t="s">
        <v>35</v>
      </c>
    </row>
    <row r="22" spans="2:12" ht="52.5" customHeight="1" x14ac:dyDescent="0.2">
      <c r="B22" s="109"/>
      <c r="C22" s="40" t="s">
        <v>25</v>
      </c>
      <c r="D22" s="44" t="s">
        <v>133</v>
      </c>
      <c r="E22" s="42" t="s">
        <v>184</v>
      </c>
      <c r="F22" s="43" t="s">
        <v>53</v>
      </c>
      <c r="G22" s="49">
        <v>67.17</v>
      </c>
      <c r="H22" s="42" t="s">
        <v>48</v>
      </c>
      <c r="I22" s="43" t="s">
        <v>17</v>
      </c>
      <c r="J22" s="47" t="s">
        <v>36</v>
      </c>
      <c r="K22" s="48" t="s">
        <v>35</v>
      </c>
    </row>
    <row r="23" spans="2:12" ht="52.5" customHeight="1" x14ac:dyDescent="0.2">
      <c r="B23" s="109"/>
      <c r="C23" s="40" t="s">
        <v>25</v>
      </c>
      <c r="D23" s="44" t="s">
        <v>132</v>
      </c>
      <c r="E23" s="42" t="s">
        <v>181</v>
      </c>
      <c r="F23" s="43" t="s">
        <v>54</v>
      </c>
      <c r="G23" s="50">
        <v>862.8</v>
      </c>
      <c r="H23" s="42" t="s">
        <v>48</v>
      </c>
      <c r="I23" s="43" t="s">
        <v>24</v>
      </c>
      <c r="J23" s="47" t="s">
        <v>36</v>
      </c>
      <c r="K23" s="48" t="s">
        <v>35</v>
      </c>
    </row>
    <row r="24" spans="2:12" ht="52.5" customHeight="1" x14ac:dyDescent="0.2">
      <c r="B24" s="109"/>
      <c r="C24" s="40" t="s">
        <v>18</v>
      </c>
      <c r="D24" s="44" t="s">
        <v>134</v>
      </c>
      <c r="E24" s="42">
        <v>42172</v>
      </c>
      <c r="F24" s="43" t="s">
        <v>185</v>
      </c>
      <c r="G24" s="49">
        <v>117.6</v>
      </c>
      <c r="H24" s="42" t="s">
        <v>48</v>
      </c>
      <c r="I24" s="43" t="s">
        <v>59</v>
      </c>
      <c r="J24" s="47" t="s">
        <v>36</v>
      </c>
      <c r="K24" s="48" t="s">
        <v>35</v>
      </c>
    </row>
    <row r="25" spans="2:12" ht="52.5" customHeight="1" x14ac:dyDescent="0.2">
      <c r="B25" s="109"/>
      <c r="C25" s="40" t="s">
        <v>25</v>
      </c>
      <c r="D25" s="44" t="s">
        <v>135</v>
      </c>
      <c r="E25" s="42" t="s">
        <v>78</v>
      </c>
      <c r="F25" s="43" t="s">
        <v>55</v>
      </c>
      <c r="G25" s="49">
        <v>700</v>
      </c>
      <c r="H25" s="42" t="s">
        <v>47</v>
      </c>
      <c r="I25" s="43" t="s">
        <v>5</v>
      </c>
      <c r="J25" s="47" t="s">
        <v>36</v>
      </c>
      <c r="K25" s="48" t="s">
        <v>35</v>
      </c>
    </row>
    <row r="26" spans="2:12" ht="52.5" customHeight="1" x14ac:dyDescent="0.2">
      <c r="B26" s="109"/>
      <c r="C26" s="40" t="s">
        <v>18</v>
      </c>
      <c r="D26" s="44" t="s">
        <v>136</v>
      </c>
      <c r="E26" s="42">
        <v>42454</v>
      </c>
      <c r="F26" s="43" t="s">
        <v>230</v>
      </c>
      <c r="G26" s="49">
        <v>59.54</v>
      </c>
      <c r="H26" s="42" t="s">
        <v>48</v>
      </c>
      <c r="I26" s="43" t="s">
        <v>19</v>
      </c>
      <c r="J26" s="47" t="s">
        <v>36</v>
      </c>
      <c r="K26" s="48" t="s">
        <v>35</v>
      </c>
    </row>
    <row r="27" spans="2:12" ht="60" customHeight="1" x14ac:dyDescent="0.2">
      <c r="B27" s="109"/>
      <c r="C27" s="40" t="s">
        <v>16</v>
      </c>
      <c r="D27" s="44" t="s">
        <v>137</v>
      </c>
      <c r="E27" s="42">
        <v>43112</v>
      </c>
      <c r="F27" s="43" t="s">
        <v>76</v>
      </c>
      <c r="G27" s="49">
        <v>860.34</v>
      </c>
      <c r="H27" s="42" t="s">
        <v>62</v>
      </c>
      <c r="I27" s="43" t="s">
        <v>77</v>
      </c>
      <c r="J27" s="47" t="s">
        <v>36</v>
      </c>
      <c r="K27" s="48" t="s">
        <v>35</v>
      </c>
    </row>
    <row r="28" spans="2:12" ht="52.5" customHeight="1" x14ac:dyDescent="0.2">
      <c r="B28" s="109"/>
      <c r="C28" s="40" t="s">
        <v>14</v>
      </c>
      <c r="D28" s="44" t="s">
        <v>138</v>
      </c>
      <c r="E28" s="42">
        <v>43168</v>
      </c>
      <c r="F28" s="43" t="s">
        <v>64</v>
      </c>
      <c r="G28" s="49">
        <v>201.24</v>
      </c>
      <c r="H28" s="42" t="s">
        <v>62</v>
      </c>
      <c r="I28" s="43" t="s">
        <v>63</v>
      </c>
      <c r="J28" s="47" t="s">
        <v>36</v>
      </c>
      <c r="K28" s="48" t="s">
        <v>35</v>
      </c>
    </row>
    <row r="29" spans="2:12" ht="52.5" customHeight="1" x14ac:dyDescent="0.2">
      <c r="B29" s="109"/>
      <c r="C29" s="40" t="s">
        <v>66</v>
      </c>
      <c r="D29" s="44" t="s">
        <v>139</v>
      </c>
      <c r="E29" s="42">
        <v>43361</v>
      </c>
      <c r="F29" s="43" t="s">
        <v>65</v>
      </c>
      <c r="G29" s="49">
        <v>10336.299999999999</v>
      </c>
      <c r="H29" s="42" t="s">
        <v>61</v>
      </c>
      <c r="I29" s="43" t="s">
        <v>94</v>
      </c>
      <c r="J29" s="47" t="s">
        <v>36</v>
      </c>
      <c r="K29" s="48" t="s">
        <v>36</v>
      </c>
    </row>
    <row r="30" spans="2:12" ht="52.5" customHeight="1" x14ac:dyDescent="0.2">
      <c r="B30" s="109"/>
      <c r="C30" s="40" t="s">
        <v>67</v>
      </c>
      <c r="D30" s="44" t="s">
        <v>140</v>
      </c>
      <c r="E30" s="42">
        <v>43361</v>
      </c>
      <c r="F30" s="43" t="s">
        <v>68</v>
      </c>
      <c r="G30" s="49">
        <v>10736</v>
      </c>
      <c r="H30" s="42" t="s">
        <v>61</v>
      </c>
      <c r="I30" s="43" t="s">
        <v>57</v>
      </c>
      <c r="J30" s="47" t="s">
        <v>36</v>
      </c>
      <c r="K30" s="48" t="s">
        <v>35</v>
      </c>
    </row>
    <row r="31" spans="2:12" ht="52.5" customHeight="1" x14ac:dyDescent="0.2">
      <c r="B31" s="109"/>
      <c r="C31" s="40" t="s">
        <v>14</v>
      </c>
      <c r="D31" s="44" t="s">
        <v>141</v>
      </c>
      <c r="E31" s="42" t="s">
        <v>79</v>
      </c>
      <c r="F31" s="43" t="s">
        <v>70</v>
      </c>
      <c r="G31" s="49">
        <v>206.9</v>
      </c>
      <c r="H31" s="42" t="s">
        <v>62</v>
      </c>
      <c r="I31" s="43" t="s">
        <v>69</v>
      </c>
      <c r="J31" s="47" t="s">
        <v>36</v>
      </c>
      <c r="K31" s="48" t="s">
        <v>35</v>
      </c>
    </row>
    <row r="32" spans="2:12" ht="52.5" customHeight="1" x14ac:dyDescent="0.2">
      <c r="B32" s="109"/>
      <c r="C32" s="40" t="s">
        <v>14</v>
      </c>
      <c r="D32" s="44" t="s">
        <v>142</v>
      </c>
      <c r="E32" s="42" t="s">
        <v>104</v>
      </c>
      <c r="F32" s="43" t="s">
        <v>71</v>
      </c>
      <c r="G32" s="49">
        <v>192.77</v>
      </c>
      <c r="H32" s="42" t="s">
        <v>62</v>
      </c>
      <c r="I32" s="43" t="s">
        <v>28</v>
      </c>
      <c r="J32" s="47" t="s">
        <v>36</v>
      </c>
      <c r="K32" s="48" t="s">
        <v>35</v>
      </c>
    </row>
    <row r="33" spans="2:11" ht="52.5" customHeight="1" x14ac:dyDescent="0.2">
      <c r="B33" s="109"/>
      <c r="C33" s="40" t="s">
        <v>14</v>
      </c>
      <c r="D33" s="44" t="s">
        <v>143</v>
      </c>
      <c r="E33" s="42" t="s">
        <v>101</v>
      </c>
      <c r="F33" s="43" t="s">
        <v>72</v>
      </c>
      <c r="G33" s="49">
        <v>200</v>
      </c>
      <c r="H33" s="42" t="s">
        <v>61</v>
      </c>
      <c r="I33" s="43" t="s">
        <v>69</v>
      </c>
      <c r="J33" s="47" t="s">
        <v>36</v>
      </c>
      <c r="K33" s="48" t="s">
        <v>11</v>
      </c>
    </row>
    <row r="34" spans="2:11" ht="52.5" customHeight="1" x14ac:dyDescent="0.2">
      <c r="B34" s="109"/>
      <c r="C34" s="40" t="s">
        <v>14</v>
      </c>
      <c r="D34" s="44" t="s">
        <v>144</v>
      </c>
      <c r="E34" s="42" t="s">
        <v>100</v>
      </c>
      <c r="F34" s="43" t="s">
        <v>102</v>
      </c>
      <c r="G34" s="49">
        <v>100</v>
      </c>
      <c r="H34" s="42" t="s">
        <v>62</v>
      </c>
      <c r="I34" s="43" t="s">
        <v>15</v>
      </c>
      <c r="J34" s="47" t="s">
        <v>36</v>
      </c>
      <c r="K34" s="48" t="s">
        <v>35</v>
      </c>
    </row>
    <row r="35" spans="2:11" ht="52.5" customHeight="1" x14ac:dyDescent="0.2">
      <c r="B35" s="109"/>
      <c r="C35" s="40" t="s">
        <v>14</v>
      </c>
      <c r="D35" s="44" t="s">
        <v>145</v>
      </c>
      <c r="E35" s="42">
        <v>43686</v>
      </c>
      <c r="F35" s="43" t="s">
        <v>180</v>
      </c>
      <c r="G35" s="49">
        <v>400</v>
      </c>
      <c r="H35" s="42" t="s">
        <v>73</v>
      </c>
      <c r="I35" s="43" t="s">
        <v>15</v>
      </c>
      <c r="J35" s="47" t="s">
        <v>36</v>
      </c>
      <c r="K35" s="48" t="s">
        <v>36</v>
      </c>
    </row>
    <row r="36" spans="2:11" ht="52.5" customHeight="1" x14ac:dyDescent="0.2">
      <c r="B36" s="109"/>
      <c r="C36" s="40" t="s">
        <v>14</v>
      </c>
      <c r="D36" s="44" t="s">
        <v>146</v>
      </c>
      <c r="E36" s="42">
        <v>43879</v>
      </c>
      <c r="F36" s="43" t="s">
        <v>75</v>
      </c>
      <c r="G36" s="49">
        <v>400</v>
      </c>
      <c r="H36" s="42" t="s">
        <v>73</v>
      </c>
      <c r="I36" s="43" t="s">
        <v>15</v>
      </c>
      <c r="J36" s="47" t="s">
        <v>36</v>
      </c>
      <c r="K36" s="48" t="s">
        <v>35</v>
      </c>
    </row>
    <row r="37" spans="2:11" ht="52.5" customHeight="1" x14ac:dyDescent="0.2">
      <c r="B37" s="109"/>
      <c r="C37" s="40" t="s">
        <v>14</v>
      </c>
      <c r="D37" s="44" t="s">
        <v>147</v>
      </c>
      <c r="E37" s="42">
        <v>43921</v>
      </c>
      <c r="F37" s="43" t="s">
        <v>186</v>
      </c>
      <c r="G37" s="49">
        <v>1063.97</v>
      </c>
      <c r="H37" s="42" t="s">
        <v>74</v>
      </c>
      <c r="I37" s="43" t="s">
        <v>33</v>
      </c>
      <c r="J37" s="47" t="s">
        <v>36</v>
      </c>
      <c r="K37" s="48" t="s">
        <v>35</v>
      </c>
    </row>
    <row r="38" spans="2:11" ht="52.5" customHeight="1" x14ac:dyDescent="0.2">
      <c r="B38" s="109"/>
      <c r="C38" s="40" t="s">
        <v>88</v>
      </c>
      <c r="D38" s="44" t="s">
        <v>148</v>
      </c>
      <c r="E38" s="42">
        <v>43998</v>
      </c>
      <c r="F38" s="43" t="s">
        <v>90</v>
      </c>
      <c r="G38" s="49">
        <v>14183.5</v>
      </c>
      <c r="H38" s="42" t="s">
        <v>81</v>
      </c>
      <c r="I38" s="43" t="s">
        <v>80</v>
      </c>
      <c r="J38" s="47" t="s">
        <v>36</v>
      </c>
      <c r="K38" s="48" t="s">
        <v>36</v>
      </c>
    </row>
    <row r="39" spans="2:11" ht="52.5" customHeight="1" x14ac:dyDescent="0.2">
      <c r="B39" s="109"/>
      <c r="C39" s="40" t="s">
        <v>14</v>
      </c>
      <c r="D39" s="44" t="s">
        <v>149</v>
      </c>
      <c r="E39" s="42" t="s">
        <v>187</v>
      </c>
      <c r="F39" s="43" t="s">
        <v>111</v>
      </c>
      <c r="G39" s="49">
        <v>356.50099999999998</v>
      </c>
      <c r="H39" s="42" t="s">
        <v>83</v>
      </c>
      <c r="I39" s="43" t="s">
        <v>84</v>
      </c>
      <c r="J39" s="47" t="s">
        <v>36</v>
      </c>
      <c r="K39" s="48" t="s">
        <v>36</v>
      </c>
    </row>
    <row r="40" spans="2:11" ht="52.5" customHeight="1" x14ac:dyDescent="0.2">
      <c r="B40" s="109"/>
      <c r="C40" s="40" t="s">
        <v>14</v>
      </c>
      <c r="D40" s="44" t="s">
        <v>150</v>
      </c>
      <c r="E40" s="42">
        <v>44099</v>
      </c>
      <c r="F40" s="43" t="s">
        <v>91</v>
      </c>
      <c r="G40" s="49">
        <v>94</v>
      </c>
      <c r="H40" s="42" t="s">
        <v>83</v>
      </c>
      <c r="I40" s="43" t="s">
        <v>15</v>
      </c>
      <c r="J40" s="47" t="s">
        <v>36</v>
      </c>
      <c r="K40" s="48" t="s">
        <v>35</v>
      </c>
    </row>
    <row r="41" spans="2:11" ht="52.5" customHeight="1" x14ac:dyDescent="0.2">
      <c r="B41" s="109"/>
      <c r="C41" s="40" t="s">
        <v>14</v>
      </c>
      <c r="D41" s="44" t="s">
        <v>151</v>
      </c>
      <c r="E41" s="42">
        <v>44218</v>
      </c>
      <c r="F41" s="43" t="s">
        <v>95</v>
      </c>
      <c r="G41" s="49">
        <v>300</v>
      </c>
      <c r="H41" s="42" t="s">
        <v>83</v>
      </c>
      <c r="I41" s="43" t="s">
        <v>86</v>
      </c>
      <c r="J41" s="47" t="s">
        <v>36</v>
      </c>
      <c r="K41" s="48" t="s">
        <v>35</v>
      </c>
    </row>
    <row r="42" spans="2:11" ht="52.5" customHeight="1" x14ac:dyDescent="0.2">
      <c r="B42" s="109"/>
      <c r="C42" s="40" t="s">
        <v>14</v>
      </c>
      <c r="D42" s="44" t="s">
        <v>152</v>
      </c>
      <c r="E42" s="42">
        <v>44225</v>
      </c>
      <c r="F42" s="43" t="s">
        <v>97</v>
      </c>
      <c r="G42" s="49">
        <v>221.14</v>
      </c>
      <c r="H42" s="42" t="s">
        <v>87</v>
      </c>
      <c r="I42" s="43" t="s">
        <v>96</v>
      </c>
      <c r="J42" s="47" t="s">
        <v>36</v>
      </c>
      <c r="K42" s="48" t="s">
        <v>35</v>
      </c>
    </row>
    <row r="43" spans="2:11" ht="52.5" customHeight="1" x14ac:dyDescent="0.2">
      <c r="B43" s="109"/>
      <c r="C43" s="40" t="s">
        <v>14</v>
      </c>
      <c r="D43" s="44" t="s">
        <v>153</v>
      </c>
      <c r="E43" s="42">
        <v>44239</v>
      </c>
      <c r="F43" s="43" t="s">
        <v>99</v>
      </c>
      <c r="G43" s="50">
        <v>595.5</v>
      </c>
      <c r="H43" s="42" t="s">
        <v>83</v>
      </c>
      <c r="I43" s="43" t="s">
        <v>98</v>
      </c>
      <c r="J43" s="47" t="s">
        <v>36</v>
      </c>
      <c r="K43" s="48" t="s">
        <v>35</v>
      </c>
    </row>
    <row r="44" spans="2:11" ht="52.5" customHeight="1" x14ac:dyDescent="0.2">
      <c r="B44" s="109"/>
      <c r="C44" s="40" t="s">
        <v>14</v>
      </c>
      <c r="D44" s="44" t="s">
        <v>154</v>
      </c>
      <c r="E44" s="42">
        <v>44327</v>
      </c>
      <c r="F44" s="43" t="s">
        <v>103</v>
      </c>
      <c r="G44" s="49">
        <v>207.08</v>
      </c>
      <c r="H44" s="42" t="s">
        <v>87</v>
      </c>
      <c r="I44" s="43" t="s">
        <v>57</v>
      </c>
      <c r="J44" s="47" t="s">
        <v>36</v>
      </c>
      <c r="K44" s="48" t="s">
        <v>35</v>
      </c>
    </row>
    <row r="45" spans="2:11" ht="52.5" customHeight="1" x14ac:dyDescent="0.2">
      <c r="B45" s="109"/>
      <c r="C45" s="40" t="s">
        <v>14</v>
      </c>
      <c r="D45" s="44" t="s">
        <v>155</v>
      </c>
      <c r="E45" s="42">
        <v>44358</v>
      </c>
      <c r="F45" s="43" t="s">
        <v>105</v>
      </c>
      <c r="G45" s="49">
        <v>273.7</v>
      </c>
      <c r="H45" s="42" t="s">
        <v>83</v>
      </c>
      <c r="I45" s="43" t="s">
        <v>57</v>
      </c>
      <c r="J45" s="47" t="s">
        <v>36</v>
      </c>
      <c r="K45" s="48" t="s">
        <v>35</v>
      </c>
    </row>
    <row r="46" spans="2:11" ht="52.5" customHeight="1" x14ac:dyDescent="0.2">
      <c r="B46" s="109"/>
      <c r="C46" s="40" t="s">
        <v>16</v>
      </c>
      <c r="D46" s="44" t="s">
        <v>156</v>
      </c>
      <c r="E46" s="42">
        <v>44376</v>
      </c>
      <c r="F46" s="43" t="s">
        <v>106</v>
      </c>
      <c r="G46" s="49">
        <v>340.64</v>
      </c>
      <c r="H46" s="42" t="s">
        <v>81</v>
      </c>
      <c r="I46" s="43" t="s">
        <v>85</v>
      </c>
      <c r="J46" s="47" t="s">
        <v>36</v>
      </c>
      <c r="K46" s="48" t="s">
        <v>35</v>
      </c>
    </row>
    <row r="47" spans="2:11" ht="72" customHeight="1" x14ac:dyDescent="0.2">
      <c r="B47" s="109"/>
      <c r="C47" s="40" t="s">
        <v>14</v>
      </c>
      <c r="D47" s="44" t="s">
        <v>157</v>
      </c>
      <c r="E47" s="42">
        <v>44453</v>
      </c>
      <c r="F47" s="43" t="s">
        <v>108</v>
      </c>
      <c r="G47" s="49">
        <v>1729.94</v>
      </c>
      <c r="H47" s="42" t="s">
        <v>87</v>
      </c>
      <c r="I47" s="43" t="s">
        <v>107</v>
      </c>
      <c r="J47" s="47" t="s">
        <v>36</v>
      </c>
      <c r="K47" s="48" t="s">
        <v>35</v>
      </c>
    </row>
    <row r="48" spans="2:11" ht="72" customHeight="1" x14ac:dyDescent="0.2">
      <c r="B48" s="109"/>
      <c r="C48" s="40" t="s">
        <v>16</v>
      </c>
      <c r="D48" s="44" t="s">
        <v>158</v>
      </c>
      <c r="E48" s="42">
        <v>44460</v>
      </c>
      <c r="F48" s="43" t="s">
        <v>188</v>
      </c>
      <c r="G48" s="49">
        <v>4131.41</v>
      </c>
      <c r="H48" s="42" t="s">
        <v>83</v>
      </c>
      <c r="I48" s="43" t="s">
        <v>85</v>
      </c>
      <c r="J48" s="47" t="s">
        <v>36</v>
      </c>
      <c r="K48" s="48" t="s">
        <v>35</v>
      </c>
    </row>
    <row r="49" spans="2:11" ht="52.5" customHeight="1" x14ac:dyDescent="0.2">
      <c r="B49" s="109"/>
      <c r="C49" s="40" t="s">
        <v>16</v>
      </c>
      <c r="D49" s="44" t="s">
        <v>159</v>
      </c>
      <c r="E49" s="42">
        <v>44610</v>
      </c>
      <c r="F49" s="43" t="s">
        <v>110</v>
      </c>
      <c r="G49" s="49">
        <v>289.74</v>
      </c>
      <c r="H49" s="42" t="s">
        <v>12</v>
      </c>
      <c r="I49" s="43" t="s">
        <v>13</v>
      </c>
      <c r="J49" s="47" t="s">
        <v>36</v>
      </c>
      <c r="K49" s="48" t="s">
        <v>35</v>
      </c>
    </row>
    <row r="50" spans="2:11" ht="52.5" customHeight="1" x14ac:dyDescent="0.2">
      <c r="B50" s="109"/>
      <c r="C50" s="40" t="s">
        <v>14</v>
      </c>
      <c r="D50" s="44" t="s">
        <v>160</v>
      </c>
      <c r="E50" s="42">
        <v>44610</v>
      </c>
      <c r="F50" s="43" t="s">
        <v>110</v>
      </c>
      <c r="G50" s="49">
        <v>194.25</v>
      </c>
      <c r="H50" s="42" t="s">
        <v>195</v>
      </c>
      <c r="I50" s="43" t="s">
        <v>15</v>
      </c>
      <c r="J50" s="47" t="s">
        <v>36</v>
      </c>
      <c r="K50" s="48" t="s">
        <v>36</v>
      </c>
    </row>
    <row r="51" spans="2:11" ht="52.5" customHeight="1" x14ac:dyDescent="0.2">
      <c r="B51" s="109"/>
      <c r="C51" s="40" t="s">
        <v>16</v>
      </c>
      <c r="D51" s="44" t="s">
        <v>161</v>
      </c>
      <c r="E51" s="42" t="s">
        <v>120</v>
      </c>
      <c r="F51" s="43" t="s">
        <v>121</v>
      </c>
      <c r="G51" s="49">
        <v>249.94</v>
      </c>
      <c r="H51" s="42" t="s">
        <v>12</v>
      </c>
      <c r="I51" s="43" t="s">
        <v>26</v>
      </c>
      <c r="J51" s="47" t="s">
        <v>36</v>
      </c>
      <c r="K51" s="48" t="s">
        <v>35</v>
      </c>
    </row>
    <row r="52" spans="2:11" ht="52.5" customHeight="1" x14ac:dyDescent="0.2">
      <c r="B52" s="109"/>
      <c r="C52" s="40" t="s">
        <v>14</v>
      </c>
      <c r="D52" s="44" t="s">
        <v>162</v>
      </c>
      <c r="E52" s="42">
        <v>44799</v>
      </c>
      <c r="F52" s="43" t="s">
        <v>116</v>
      </c>
      <c r="G52" s="49">
        <v>63.53</v>
      </c>
      <c r="H52" s="42" t="s">
        <v>83</v>
      </c>
      <c r="I52" s="43" t="s">
        <v>28</v>
      </c>
      <c r="J52" s="47" t="s">
        <v>36</v>
      </c>
      <c r="K52" s="48" t="s">
        <v>35</v>
      </c>
    </row>
    <row r="53" spans="2:11" ht="52.5" customHeight="1" x14ac:dyDescent="0.2">
      <c r="B53" s="109"/>
      <c r="C53" s="40" t="s">
        <v>14</v>
      </c>
      <c r="D53" s="44" t="s">
        <v>163</v>
      </c>
      <c r="E53" s="42">
        <v>44869</v>
      </c>
      <c r="F53" s="43" t="s">
        <v>114</v>
      </c>
      <c r="G53" s="51">
        <v>719.05899999999997</v>
      </c>
      <c r="H53" s="42" t="s">
        <v>87</v>
      </c>
      <c r="I53" s="43" t="s">
        <v>113</v>
      </c>
      <c r="J53" s="47" t="s">
        <v>36</v>
      </c>
      <c r="K53" s="48" t="s">
        <v>35</v>
      </c>
    </row>
    <row r="54" spans="2:11" ht="52.5" customHeight="1" x14ac:dyDescent="0.2">
      <c r="B54" s="109"/>
      <c r="C54" s="40" t="s">
        <v>14</v>
      </c>
      <c r="D54" s="44" t="s">
        <v>164</v>
      </c>
      <c r="E54" s="42">
        <v>44876</v>
      </c>
      <c r="F54" s="43" t="s">
        <v>115</v>
      </c>
      <c r="G54" s="49">
        <v>398.4</v>
      </c>
      <c r="H54" s="42" t="s">
        <v>83</v>
      </c>
      <c r="I54" s="43" t="s">
        <v>109</v>
      </c>
      <c r="J54" s="47" t="s">
        <v>36</v>
      </c>
      <c r="K54" s="48" t="s">
        <v>35</v>
      </c>
    </row>
    <row r="55" spans="2:11" ht="52.5" customHeight="1" x14ac:dyDescent="0.2">
      <c r="B55" s="109"/>
      <c r="C55" s="40" t="s">
        <v>14</v>
      </c>
      <c r="D55" s="44" t="s">
        <v>165</v>
      </c>
      <c r="E55" s="42">
        <v>44978</v>
      </c>
      <c r="F55" s="43" t="s">
        <v>122</v>
      </c>
      <c r="G55" s="49">
        <v>215.69</v>
      </c>
      <c r="H55" s="42" t="s">
        <v>83</v>
      </c>
      <c r="I55" s="43" t="s">
        <v>33</v>
      </c>
      <c r="J55" s="47" t="s">
        <v>36</v>
      </c>
      <c r="K55" s="48" t="s">
        <v>35</v>
      </c>
    </row>
    <row r="56" spans="2:11" ht="52.5" customHeight="1" x14ac:dyDescent="0.2">
      <c r="B56" s="109"/>
      <c r="C56" s="40" t="s">
        <v>14</v>
      </c>
      <c r="D56" s="44" t="s">
        <v>166</v>
      </c>
      <c r="E56" s="42">
        <v>44985</v>
      </c>
      <c r="F56" s="43" t="s">
        <v>123</v>
      </c>
      <c r="G56" s="49">
        <v>2356.1999999999998</v>
      </c>
      <c r="H56" s="42" t="s">
        <v>87</v>
      </c>
      <c r="I56" s="43" t="s">
        <v>15</v>
      </c>
      <c r="J56" s="47" t="s">
        <v>36</v>
      </c>
      <c r="K56" s="48" t="s">
        <v>36</v>
      </c>
    </row>
    <row r="57" spans="2:11" ht="52.5" customHeight="1" x14ac:dyDescent="0.2">
      <c r="B57" s="109"/>
      <c r="C57" s="40" t="s">
        <v>14</v>
      </c>
      <c r="D57" s="44" t="s">
        <v>167</v>
      </c>
      <c r="E57" s="42">
        <v>45097</v>
      </c>
      <c r="F57" s="43" t="s">
        <v>189</v>
      </c>
      <c r="G57" s="50">
        <v>585.9</v>
      </c>
      <c r="H57" s="42" t="s">
        <v>87</v>
      </c>
      <c r="I57" s="43" t="s">
        <v>82</v>
      </c>
      <c r="J57" s="47" t="s">
        <v>36</v>
      </c>
      <c r="K57" s="48" t="s">
        <v>35</v>
      </c>
    </row>
    <row r="58" spans="2:11" ht="52.5" customHeight="1" x14ac:dyDescent="0.2">
      <c r="B58" s="109"/>
      <c r="C58" s="40" t="s">
        <v>14</v>
      </c>
      <c r="D58" s="53" t="s">
        <v>168</v>
      </c>
      <c r="E58" s="42" t="s">
        <v>174</v>
      </c>
      <c r="F58" s="43" t="s">
        <v>125</v>
      </c>
      <c r="G58" s="49">
        <v>623.91999999999996</v>
      </c>
      <c r="H58" s="42" t="s">
        <v>83</v>
      </c>
      <c r="I58" s="43" t="s">
        <v>124</v>
      </c>
      <c r="J58" s="47" t="s">
        <v>36</v>
      </c>
      <c r="K58" s="48" t="s">
        <v>35</v>
      </c>
    </row>
    <row r="59" spans="2:11" ht="52.5" customHeight="1" x14ac:dyDescent="0.2">
      <c r="B59" s="109"/>
      <c r="C59" s="40" t="s">
        <v>14</v>
      </c>
      <c r="D59" s="53" t="s">
        <v>169</v>
      </c>
      <c r="E59" s="42">
        <v>45121</v>
      </c>
      <c r="F59" s="43" t="s">
        <v>190</v>
      </c>
      <c r="G59" s="50">
        <v>1152.5</v>
      </c>
      <c r="H59" s="42" t="s">
        <v>87</v>
      </c>
      <c r="I59" s="43" t="s">
        <v>117</v>
      </c>
      <c r="J59" s="47" t="s">
        <v>36</v>
      </c>
      <c r="K59" s="48" t="s">
        <v>35</v>
      </c>
    </row>
    <row r="60" spans="2:11" ht="52.5" customHeight="1" x14ac:dyDescent="0.2">
      <c r="B60" s="109"/>
      <c r="C60" s="40" t="s">
        <v>14</v>
      </c>
      <c r="D60" s="53" t="s">
        <v>170</v>
      </c>
      <c r="E60" s="42">
        <v>45219</v>
      </c>
      <c r="F60" s="43" t="s">
        <v>191</v>
      </c>
      <c r="G60" s="49">
        <v>1474.4</v>
      </c>
      <c r="H60" s="42" t="s">
        <v>87</v>
      </c>
      <c r="I60" s="43" t="s">
        <v>92</v>
      </c>
      <c r="J60" s="47" t="s">
        <v>36</v>
      </c>
      <c r="K60" s="48" t="s">
        <v>35</v>
      </c>
    </row>
    <row r="61" spans="2:11" ht="52.5" customHeight="1" x14ac:dyDescent="0.2">
      <c r="B61" s="109"/>
      <c r="C61" s="40" t="s">
        <v>14</v>
      </c>
      <c r="D61" s="53" t="s">
        <v>171</v>
      </c>
      <c r="E61" s="42">
        <v>45230</v>
      </c>
      <c r="F61" s="43" t="s">
        <v>192</v>
      </c>
      <c r="G61" s="49">
        <v>400</v>
      </c>
      <c r="H61" s="42" t="s">
        <v>87</v>
      </c>
      <c r="I61" s="43" t="s">
        <v>82</v>
      </c>
      <c r="J61" s="47" t="s">
        <v>36</v>
      </c>
      <c r="K61" s="48" t="s">
        <v>35</v>
      </c>
    </row>
    <row r="62" spans="2:11" ht="52.5" customHeight="1" x14ac:dyDescent="0.2">
      <c r="B62" s="109"/>
      <c r="C62" s="40" t="s">
        <v>14</v>
      </c>
      <c r="D62" s="53" t="s">
        <v>172</v>
      </c>
      <c r="E62" s="42">
        <v>45286</v>
      </c>
      <c r="F62" s="43" t="s">
        <v>193</v>
      </c>
      <c r="G62" s="49">
        <v>200</v>
      </c>
      <c r="H62" s="42" t="s">
        <v>87</v>
      </c>
      <c r="I62" s="43" t="s">
        <v>38</v>
      </c>
      <c r="J62" s="47" t="s">
        <v>36</v>
      </c>
      <c r="K62" s="48" t="s">
        <v>11</v>
      </c>
    </row>
    <row r="63" spans="2:11" s="18" customFormat="1" ht="52.5" customHeight="1" x14ac:dyDescent="0.2">
      <c r="B63" s="109"/>
      <c r="C63" s="52" t="s">
        <v>14</v>
      </c>
      <c r="D63" s="53" t="s">
        <v>175</v>
      </c>
      <c r="E63" s="65">
        <v>45370</v>
      </c>
      <c r="F63" s="43" t="s">
        <v>194</v>
      </c>
      <c r="G63" s="50">
        <v>248.8</v>
      </c>
      <c r="H63" s="65" t="s">
        <v>87</v>
      </c>
      <c r="I63" s="54" t="s">
        <v>112</v>
      </c>
      <c r="J63" s="67" t="s">
        <v>35</v>
      </c>
      <c r="K63" s="69" t="s">
        <v>36</v>
      </c>
    </row>
    <row r="64" spans="2:11" s="18" customFormat="1" ht="52.5" customHeight="1" x14ac:dyDescent="0.2">
      <c r="B64" s="109"/>
      <c r="C64" s="52" t="s">
        <v>14</v>
      </c>
      <c r="D64" s="53" t="s">
        <v>197</v>
      </c>
      <c r="E64" s="65">
        <v>45422</v>
      </c>
      <c r="F64" s="43" t="s">
        <v>176</v>
      </c>
      <c r="G64" s="50">
        <v>3713.51</v>
      </c>
      <c r="H64" s="65" t="s">
        <v>177</v>
      </c>
      <c r="I64" s="54" t="s">
        <v>178</v>
      </c>
      <c r="J64" s="67" t="s">
        <v>36</v>
      </c>
      <c r="K64" s="69" t="s">
        <v>179</v>
      </c>
    </row>
    <row r="65" spans="2:13" s="18" customFormat="1" ht="52.5" customHeight="1" x14ac:dyDescent="0.2">
      <c r="B65" s="109"/>
      <c r="C65" s="52" t="s">
        <v>16</v>
      </c>
      <c r="D65" s="44" t="s">
        <v>201</v>
      </c>
      <c r="E65" s="42">
        <v>45450</v>
      </c>
      <c r="F65" s="43" t="s">
        <v>198</v>
      </c>
      <c r="G65" s="50">
        <v>632.6</v>
      </c>
      <c r="H65" s="42" t="s">
        <v>199</v>
      </c>
      <c r="I65" s="54" t="s">
        <v>200</v>
      </c>
      <c r="J65" s="67" t="s">
        <v>36</v>
      </c>
      <c r="K65" s="69" t="s">
        <v>179</v>
      </c>
    </row>
    <row r="66" spans="2:13" s="18" customFormat="1" ht="52.5" customHeight="1" x14ac:dyDescent="0.2">
      <c r="B66" s="109"/>
      <c r="C66" s="40" t="s">
        <v>25</v>
      </c>
      <c r="D66" s="44" t="s">
        <v>204</v>
      </c>
      <c r="E66" s="81" t="s">
        <v>235</v>
      </c>
      <c r="F66" s="82" t="s">
        <v>236</v>
      </c>
      <c r="G66" s="83">
        <v>1460.18</v>
      </c>
      <c r="H66" s="42" t="s">
        <v>202</v>
      </c>
      <c r="I66" s="43" t="s">
        <v>203</v>
      </c>
      <c r="J66" s="67" t="s">
        <v>36</v>
      </c>
      <c r="K66" s="69" t="s">
        <v>179</v>
      </c>
    </row>
    <row r="67" spans="2:13" s="18" customFormat="1" ht="52.5" customHeight="1" x14ac:dyDescent="0.2">
      <c r="B67" s="109"/>
      <c r="C67" s="40" t="s">
        <v>25</v>
      </c>
      <c r="D67" s="44" t="s">
        <v>205</v>
      </c>
      <c r="E67" s="42">
        <v>45478</v>
      </c>
      <c r="F67" s="43" t="s">
        <v>206</v>
      </c>
      <c r="G67" s="50">
        <v>100</v>
      </c>
      <c r="H67" s="42" t="s">
        <v>207</v>
      </c>
      <c r="I67" s="43" t="s">
        <v>28</v>
      </c>
      <c r="J67" s="47" t="s">
        <v>36</v>
      </c>
      <c r="K67" s="69" t="s">
        <v>179</v>
      </c>
    </row>
    <row r="68" spans="2:13" s="18" customFormat="1" ht="52.5" customHeight="1" x14ac:dyDescent="0.2">
      <c r="B68" s="109"/>
      <c r="C68" s="40" t="s">
        <v>25</v>
      </c>
      <c r="D68" s="44" t="s">
        <v>211</v>
      </c>
      <c r="E68" s="66">
        <v>45492</v>
      </c>
      <c r="F68" s="56" t="s">
        <v>214</v>
      </c>
      <c r="G68" s="57">
        <v>269.85000000000002</v>
      </c>
      <c r="H68" s="66" t="s">
        <v>202</v>
      </c>
      <c r="I68" s="56" t="s">
        <v>213</v>
      </c>
      <c r="J68" s="68" t="s">
        <v>36</v>
      </c>
      <c r="K68" s="48" t="s">
        <v>179</v>
      </c>
    </row>
    <row r="69" spans="2:13" s="18" customFormat="1" ht="52.5" customHeight="1" x14ac:dyDescent="0.2">
      <c r="B69" s="109"/>
      <c r="C69" s="40" t="s">
        <v>14</v>
      </c>
      <c r="D69" s="44" t="s">
        <v>210</v>
      </c>
      <c r="E69" s="42">
        <v>45492</v>
      </c>
      <c r="F69" s="43" t="s">
        <v>209</v>
      </c>
      <c r="G69" s="50">
        <v>330.78</v>
      </c>
      <c r="H69" s="42" t="s">
        <v>202</v>
      </c>
      <c r="I69" s="43" t="s">
        <v>208</v>
      </c>
      <c r="J69" s="47" t="s">
        <v>36</v>
      </c>
      <c r="K69" s="48" t="s">
        <v>179</v>
      </c>
    </row>
    <row r="70" spans="2:13" s="18" customFormat="1" ht="52.5" customHeight="1" x14ac:dyDescent="0.2">
      <c r="B70" s="109"/>
      <c r="C70" s="40" t="s">
        <v>212</v>
      </c>
      <c r="D70" s="44" t="s">
        <v>215</v>
      </c>
      <c r="E70" s="42">
        <v>45531</v>
      </c>
      <c r="F70" s="43" t="s">
        <v>217</v>
      </c>
      <c r="G70" s="49">
        <v>249.98</v>
      </c>
      <c r="H70" s="42" t="s">
        <v>195</v>
      </c>
      <c r="I70" s="43" t="s">
        <v>216</v>
      </c>
      <c r="J70" s="47" t="s">
        <v>36</v>
      </c>
      <c r="K70" s="48" t="s">
        <v>35</v>
      </c>
    </row>
    <row r="71" spans="2:13" s="18" customFormat="1" ht="27.75" customHeight="1" x14ac:dyDescent="0.2">
      <c r="B71" s="109"/>
      <c r="C71" s="95" t="s">
        <v>212</v>
      </c>
      <c r="D71" s="97" t="s">
        <v>218</v>
      </c>
      <c r="E71" s="99">
        <v>45538</v>
      </c>
      <c r="F71" s="101" t="s">
        <v>219</v>
      </c>
      <c r="G71" s="103">
        <v>1605.44</v>
      </c>
      <c r="H71" s="65" t="s">
        <v>195</v>
      </c>
      <c r="I71" s="99" t="s">
        <v>57</v>
      </c>
      <c r="J71" s="105" t="s">
        <v>36</v>
      </c>
      <c r="K71" s="107" t="s">
        <v>35</v>
      </c>
    </row>
    <row r="72" spans="2:13" ht="27.65" customHeight="1" x14ac:dyDescent="0.2">
      <c r="B72" s="109"/>
      <c r="C72" s="96"/>
      <c r="D72" s="98"/>
      <c r="E72" s="100"/>
      <c r="F72" s="102"/>
      <c r="G72" s="104"/>
      <c r="H72" s="66" t="s">
        <v>220</v>
      </c>
      <c r="I72" s="100"/>
      <c r="J72" s="106"/>
      <c r="K72" s="108"/>
    </row>
    <row r="73" spans="2:13" s="18" customFormat="1" ht="52.75" customHeight="1" x14ac:dyDescent="0.2">
      <c r="B73" s="109"/>
      <c r="C73" s="77" t="s">
        <v>212</v>
      </c>
      <c r="D73" s="78" t="s">
        <v>223</v>
      </c>
      <c r="E73" s="42">
        <v>45625</v>
      </c>
      <c r="F73" s="79" t="s">
        <v>222</v>
      </c>
      <c r="G73" s="80">
        <v>2671.9</v>
      </c>
      <c r="H73" s="42" t="s">
        <v>199</v>
      </c>
      <c r="I73" s="42" t="s">
        <v>221</v>
      </c>
      <c r="J73" s="47" t="s">
        <v>36</v>
      </c>
      <c r="K73" s="48" t="s">
        <v>36</v>
      </c>
    </row>
    <row r="74" spans="2:13" s="18" customFormat="1" ht="52.75" customHeight="1" x14ac:dyDescent="0.2">
      <c r="B74" s="109"/>
      <c r="C74" s="77" t="s">
        <v>224</v>
      </c>
      <c r="D74" s="78" t="s">
        <v>225</v>
      </c>
      <c r="E74" s="42">
        <v>45702</v>
      </c>
      <c r="F74" s="79" t="s">
        <v>226</v>
      </c>
      <c r="G74" s="80">
        <v>1384.73</v>
      </c>
      <c r="H74" s="42" t="s">
        <v>202</v>
      </c>
      <c r="I74" s="42" t="s">
        <v>227</v>
      </c>
      <c r="J74" s="47" t="s">
        <v>36</v>
      </c>
      <c r="K74" s="48" t="s">
        <v>179</v>
      </c>
    </row>
    <row r="75" spans="2:13" s="18" customFormat="1" ht="52.75" customHeight="1" x14ac:dyDescent="0.2">
      <c r="B75" s="110"/>
      <c r="C75" s="70" t="s">
        <v>14</v>
      </c>
      <c r="D75" s="71" t="s">
        <v>231</v>
      </c>
      <c r="E75" s="72">
        <v>45702</v>
      </c>
      <c r="F75" s="73" t="s">
        <v>228</v>
      </c>
      <c r="G75" s="74">
        <v>200</v>
      </c>
      <c r="H75" s="72" t="s">
        <v>202</v>
      </c>
      <c r="I75" s="72" t="s">
        <v>229</v>
      </c>
      <c r="J75" s="75" t="s">
        <v>36</v>
      </c>
      <c r="K75" s="76" t="s">
        <v>36</v>
      </c>
    </row>
    <row r="76" spans="2:13" s="18" customFormat="1" ht="52.75" customHeight="1" x14ac:dyDescent="0.2">
      <c r="B76" s="110"/>
      <c r="C76" s="84" t="s">
        <v>14</v>
      </c>
      <c r="D76" s="85" t="s">
        <v>232</v>
      </c>
      <c r="E76" s="86">
        <v>45727</v>
      </c>
      <c r="F76" s="87" t="s">
        <v>233</v>
      </c>
      <c r="G76" s="88">
        <v>85.8</v>
      </c>
      <c r="H76" s="86" t="s">
        <v>202</v>
      </c>
      <c r="I76" s="86" t="s">
        <v>234</v>
      </c>
      <c r="J76" s="89" t="s">
        <v>36</v>
      </c>
      <c r="K76" s="90" t="s">
        <v>35</v>
      </c>
    </row>
    <row r="77" spans="2:13" s="18" customFormat="1" ht="52.75" customHeight="1" x14ac:dyDescent="0.2">
      <c r="B77" s="110"/>
      <c r="C77" s="84" t="s">
        <v>16</v>
      </c>
      <c r="D77" s="78" t="s">
        <v>239</v>
      </c>
      <c r="E77" s="86">
        <v>45846</v>
      </c>
      <c r="F77" s="87" t="s">
        <v>241</v>
      </c>
      <c r="G77" s="88">
        <v>717.67</v>
      </c>
      <c r="H77" s="86" t="s">
        <v>195</v>
      </c>
      <c r="I77" s="86" t="s">
        <v>243</v>
      </c>
      <c r="J77" s="89" t="s">
        <v>36</v>
      </c>
      <c r="K77" s="90" t="s">
        <v>179</v>
      </c>
    </row>
    <row r="78" spans="2:13" s="18" customFormat="1" ht="52.75" customHeight="1" thickBot="1" x14ac:dyDescent="0.25">
      <c r="B78" s="111"/>
      <c r="C78" s="58" t="s">
        <v>14</v>
      </c>
      <c r="D78" s="59" t="s">
        <v>240</v>
      </c>
      <c r="E78" s="60">
        <v>45846</v>
      </c>
      <c r="F78" s="61" t="s">
        <v>242</v>
      </c>
      <c r="G78" s="62">
        <v>713.85</v>
      </c>
      <c r="H78" s="60" t="s">
        <v>195</v>
      </c>
      <c r="I78" s="60" t="s">
        <v>229</v>
      </c>
      <c r="J78" s="63" t="s">
        <v>36</v>
      </c>
      <c r="K78" s="64" t="s">
        <v>36</v>
      </c>
    </row>
    <row r="79" spans="2:13" ht="30.5" customHeight="1" x14ac:dyDescent="0.2">
      <c r="B79" s="19"/>
      <c r="C79" s="20"/>
      <c r="D79" s="20"/>
      <c r="E79" s="21"/>
      <c r="F79" s="22"/>
      <c r="G79" s="23"/>
      <c r="H79" s="24"/>
      <c r="I79" s="41"/>
      <c r="J79" s="21"/>
      <c r="K79" s="36" t="s">
        <v>20</v>
      </c>
      <c r="M79" s="11"/>
    </row>
    <row r="80" spans="2:13" ht="78.75" customHeight="1" x14ac:dyDescent="0.2">
      <c r="I80" s="15"/>
      <c r="J80" s="1"/>
      <c r="K80" s="9"/>
      <c r="M80" s="11"/>
    </row>
    <row r="81" spans="2:13" ht="78.75" customHeight="1" x14ac:dyDescent="0.2">
      <c r="I81" s="15"/>
      <c r="J81" s="1"/>
      <c r="K81" s="9"/>
      <c r="L81" s="11"/>
      <c r="M81" s="11"/>
    </row>
    <row r="82" spans="2:13" x14ac:dyDescent="0.2">
      <c r="J82" s="16"/>
    </row>
    <row r="83" spans="2:13" x14ac:dyDescent="0.2">
      <c r="J83" s="16"/>
    </row>
    <row r="84" spans="2:13" x14ac:dyDescent="0.2">
      <c r="H84" s="10"/>
      <c r="J84" s="16"/>
    </row>
    <row r="85" spans="2:13" x14ac:dyDescent="0.2">
      <c r="J85" s="16"/>
    </row>
    <row r="86" spans="2:13" x14ac:dyDescent="0.2">
      <c r="B86" s="1"/>
      <c r="C86" s="1"/>
      <c r="D86" s="18"/>
      <c r="F86" s="13"/>
      <c r="G86" s="1"/>
      <c r="H86" s="1"/>
      <c r="I86" s="13"/>
      <c r="J86" s="16"/>
      <c r="K86" s="1"/>
    </row>
    <row r="101" spans="4:9" s="1" customFormat="1" x14ac:dyDescent="0.2">
      <c r="D101" s="18"/>
      <c r="I101" s="13"/>
    </row>
    <row r="102" spans="4:9" s="1" customFormat="1" x14ac:dyDescent="0.2">
      <c r="D102" s="18"/>
      <c r="I102" s="13"/>
    </row>
    <row r="103" spans="4:9" s="1" customFormat="1" x14ac:dyDescent="0.2">
      <c r="D103" s="18"/>
      <c r="I103" s="13"/>
    </row>
    <row r="104" spans="4:9" s="1" customFormat="1" x14ac:dyDescent="0.2">
      <c r="D104" s="18"/>
      <c r="I104" s="13"/>
    </row>
    <row r="105" spans="4:9" s="1" customFormat="1" x14ac:dyDescent="0.2">
      <c r="D105" s="18"/>
      <c r="I105" s="13"/>
    </row>
    <row r="106" spans="4:9" s="1" customFormat="1" x14ac:dyDescent="0.2">
      <c r="D106" s="18"/>
      <c r="I106" s="13"/>
    </row>
    <row r="107" spans="4:9" s="1" customFormat="1" x14ac:dyDescent="0.2">
      <c r="D107" s="18"/>
      <c r="I107" s="13"/>
    </row>
    <row r="108" spans="4:9" s="1" customFormat="1" x14ac:dyDescent="0.2">
      <c r="D108" s="18"/>
      <c r="I108" s="13"/>
    </row>
    <row r="109" spans="4:9" s="1" customFormat="1" x14ac:dyDescent="0.2">
      <c r="D109" s="18"/>
      <c r="I109" s="13"/>
    </row>
    <row r="110" spans="4:9" s="1" customFormat="1" x14ac:dyDescent="0.2">
      <c r="D110" s="18"/>
      <c r="I110" s="13"/>
    </row>
    <row r="111" spans="4:9" s="1" customFormat="1" x14ac:dyDescent="0.2">
      <c r="D111" s="18"/>
      <c r="I111" s="13"/>
    </row>
    <row r="112" spans="4:9" s="1" customFormat="1" x14ac:dyDescent="0.2">
      <c r="D112" s="18"/>
      <c r="I112" s="13"/>
    </row>
    <row r="113" spans="4:9" s="1" customFormat="1" x14ac:dyDescent="0.2">
      <c r="D113" s="18"/>
      <c r="I113" s="13"/>
    </row>
    <row r="114" spans="4:9" s="1" customFormat="1" x14ac:dyDescent="0.2">
      <c r="D114" s="18"/>
      <c r="I114" s="13"/>
    </row>
    <row r="115" spans="4:9" s="1" customFormat="1" x14ac:dyDescent="0.2">
      <c r="D115" s="18"/>
      <c r="I115" s="13"/>
    </row>
    <row r="116" spans="4:9" s="1" customFormat="1" x14ac:dyDescent="0.2">
      <c r="D116" s="18"/>
      <c r="I116" s="13"/>
    </row>
    <row r="117" spans="4:9" s="1" customFormat="1" x14ac:dyDescent="0.2">
      <c r="D117" s="18"/>
      <c r="I117" s="13"/>
    </row>
    <row r="118" spans="4:9" s="1" customFormat="1" x14ac:dyDescent="0.2">
      <c r="D118" s="18"/>
      <c r="I118" s="13"/>
    </row>
    <row r="119" spans="4:9" s="1" customFormat="1" x14ac:dyDescent="0.2">
      <c r="D119" s="18"/>
      <c r="I119" s="13"/>
    </row>
    <row r="120" spans="4:9" s="1" customFormat="1" x14ac:dyDescent="0.2">
      <c r="D120" s="18"/>
      <c r="I120" s="13"/>
    </row>
    <row r="121" spans="4:9" s="1" customFormat="1" x14ac:dyDescent="0.2">
      <c r="D121" s="18"/>
      <c r="I121" s="13"/>
    </row>
    <row r="122" spans="4:9" s="1" customFormat="1" x14ac:dyDescent="0.2">
      <c r="D122" s="18"/>
      <c r="I122" s="13"/>
    </row>
    <row r="123" spans="4:9" s="1" customFormat="1" x14ac:dyDescent="0.2">
      <c r="D123" s="18"/>
      <c r="I123" s="13"/>
    </row>
    <row r="124" spans="4:9" s="1" customFormat="1" x14ac:dyDescent="0.2">
      <c r="D124" s="18"/>
      <c r="I124" s="13"/>
    </row>
    <row r="125" spans="4:9" s="1" customFormat="1" x14ac:dyDescent="0.2">
      <c r="D125" s="18"/>
      <c r="I125" s="13"/>
    </row>
    <row r="126" spans="4:9" s="1" customFormat="1" x14ac:dyDescent="0.2">
      <c r="D126" s="18"/>
      <c r="I126" s="13"/>
    </row>
    <row r="127" spans="4:9" s="1" customFormat="1" x14ac:dyDescent="0.2">
      <c r="D127" s="18"/>
      <c r="I127" s="13"/>
    </row>
    <row r="128" spans="4:9" s="1" customFormat="1" x14ac:dyDescent="0.2">
      <c r="D128" s="18"/>
      <c r="I128" s="13"/>
    </row>
    <row r="129" spans="4:9" s="1" customFormat="1" x14ac:dyDescent="0.2">
      <c r="D129" s="18"/>
      <c r="I129" s="13"/>
    </row>
    <row r="130" spans="4:9" s="1" customFormat="1" x14ac:dyDescent="0.2">
      <c r="D130" s="18"/>
      <c r="I130" s="13"/>
    </row>
    <row r="131" spans="4:9" s="1" customFormat="1" x14ac:dyDescent="0.2">
      <c r="D131" s="18"/>
      <c r="I131" s="13"/>
    </row>
    <row r="132" spans="4:9" s="1" customFormat="1" x14ac:dyDescent="0.2">
      <c r="D132" s="18"/>
      <c r="I132" s="13"/>
    </row>
    <row r="133" spans="4:9" s="1" customFormat="1" x14ac:dyDescent="0.2">
      <c r="D133" s="18"/>
      <c r="I133" s="13"/>
    </row>
    <row r="134" spans="4:9" s="1" customFormat="1" x14ac:dyDescent="0.2">
      <c r="D134" s="18"/>
      <c r="I134" s="13"/>
    </row>
    <row r="135" spans="4:9" s="1" customFormat="1" x14ac:dyDescent="0.2">
      <c r="D135" s="18"/>
      <c r="I135" s="13"/>
    </row>
    <row r="136" spans="4:9" s="1" customFormat="1" x14ac:dyDescent="0.2">
      <c r="D136" s="18"/>
      <c r="I136" s="13"/>
    </row>
    <row r="137" spans="4:9" s="1" customFormat="1" x14ac:dyDescent="0.2">
      <c r="D137" s="18"/>
      <c r="I137" s="13"/>
    </row>
    <row r="138" spans="4:9" s="1" customFormat="1" x14ac:dyDescent="0.2">
      <c r="D138" s="18"/>
      <c r="I138" s="13"/>
    </row>
    <row r="139" spans="4:9" s="1" customFormat="1" x14ac:dyDescent="0.2">
      <c r="D139" s="18"/>
      <c r="I139" s="13"/>
    </row>
    <row r="140" spans="4:9" s="1" customFormat="1" x14ac:dyDescent="0.2">
      <c r="D140" s="18"/>
      <c r="I140" s="13"/>
    </row>
    <row r="141" spans="4:9" s="1" customFormat="1" x14ac:dyDescent="0.2">
      <c r="D141" s="18"/>
      <c r="I141" s="13"/>
    </row>
    <row r="142" spans="4:9" s="1" customFormat="1" x14ac:dyDescent="0.2">
      <c r="D142" s="18"/>
      <c r="I142" s="13"/>
    </row>
    <row r="143" spans="4:9" s="1" customFormat="1" x14ac:dyDescent="0.2">
      <c r="D143" s="18"/>
      <c r="I143" s="13"/>
    </row>
    <row r="144" spans="4:9" s="1" customFormat="1" x14ac:dyDescent="0.2">
      <c r="D144" s="18"/>
      <c r="I144" s="13"/>
    </row>
    <row r="145" spans="4:9" s="1" customFormat="1" x14ac:dyDescent="0.2">
      <c r="D145" s="18"/>
      <c r="I145" s="13"/>
    </row>
    <row r="146" spans="4:9" s="1" customFormat="1" x14ac:dyDescent="0.2">
      <c r="D146" s="18"/>
      <c r="I146" s="13"/>
    </row>
    <row r="147" spans="4:9" s="1" customFormat="1" x14ac:dyDescent="0.2">
      <c r="D147" s="18"/>
      <c r="I147" s="13"/>
    </row>
    <row r="148" spans="4:9" s="1" customFormat="1" x14ac:dyDescent="0.2">
      <c r="D148" s="18"/>
      <c r="I148" s="13"/>
    </row>
    <row r="149" spans="4:9" s="1" customFormat="1" x14ac:dyDescent="0.2">
      <c r="D149" s="18"/>
      <c r="I149" s="13"/>
    </row>
    <row r="150" spans="4:9" s="1" customFormat="1" x14ac:dyDescent="0.2">
      <c r="D150" s="18"/>
      <c r="I150" s="13"/>
    </row>
    <row r="151" spans="4:9" s="1" customFormat="1" x14ac:dyDescent="0.2">
      <c r="D151" s="18"/>
      <c r="I151" s="13"/>
    </row>
    <row r="152" spans="4:9" s="1" customFormat="1" x14ac:dyDescent="0.2">
      <c r="D152" s="18"/>
      <c r="I152" s="13"/>
    </row>
    <row r="153" spans="4:9" s="1" customFormat="1" x14ac:dyDescent="0.2">
      <c r="D153" s="18"/>
      <c r="I153" s="13"/>
    </row>
    <row r="154" spans="4:9" s="1" customFormat="1" x14ac:dyDescent="0.2">
      <c r="D154" s="18"/>
      <c r="I154" s="13"/>
    </row>
    <row r="155" spans="4:9" s="1" customFormat="1" x14ac:dyDescent="0.2">
      <c r="D155" s="18"/>
      <c r="I155" s="13"/>
    </row>
    <row r="156" spans="4:9" s="1" customFormat="1" x14ac:dyDescent="0.2">
      <c r="D156" s="18"/>
      <c r="I156" s="13"/>
    </row>
    <row r="157" spans="4:9" s="1" customFormat="1" x14ac:dyDescent="0.2">
      <c r="D157" s="18"/>
      <c r="I157" s="13"/>
    </row>
    <row r="158" spans="4:9" s="1" customFormat="1" x14ac:dyDescent="0.2">
      <c r="D158" s="18"/>
      <c r="I158" s="13"/>
    </row>
    <row r="159" spans="4:9" s="1" customFormat="1" x14ac:dyDescent="0.2">
      <c r="D159" s="18"/>
      <c r="I159" s="13"/>
    </row>
    <row r="160" spans="4:9" s="1" customFormat="1" x14ac:dyDescent="0.2">
      <c r="D160" s="18"/>
      <c r="I160" s="13"/>
    </row>
    <row r="161" spans="4:9" s="1" customFormat="1" x14ac:dyDescent="0.2">
      <c r="D161" s="18"/>
      <c r="I161" s="13"/>
    </row>
    <row r="162" spans="4:9" s="1" customFormat="1" x14ac:dyDescent="0.2">
      <c r="D162" s="18"/>
      <c r="I162" s="13"/>
    </row>
    <row r="163" spans="4:9" s="1" customFormat="1" x14ac:dyDescent="0.2">
      <c r="D163" s="18"/>
      <c r="I163" s="13"/>
    </row>
    <row r="164" spans="4:9" s="1" customFormat="1" x14ac:dyDescent="0.2">
      <c r="D164" s="18"/>
      <c r="I164" s="13"/>
    </row>
    <row r="165" spans="4:9" s="1" customFormat="1" x14ac:dyDescent="0.2">
      <c r="D165" s="18"/>
      <c r="I165" s="13"/>
    </row>
    <row r="166" spans="4:9" s="1" customFormat="1" x14ac:dyDescent="0.2">
      <c r="D166" s="18"/>
      <c r="I166" s="13"/>
    </row>
    <row r="167" spans="4:9" s="1" customFormat="1" x14ac:dyDescent="0.2">
      <c r="D167" s="18"/>
      <c r="I167" s="13"/>
    </row>
    <row r="168" spans="4:9" s="1" customFormat="1" x14ac:dyDescent="0.2">
      <c r="D168" s="18"/>
      <c r="I168" s="13"/>
    </row>
    <row r="169" spans="4:9" s="1" customFormat="1" x14ac:dyDescent="0.2">
      <c r="D169" s="18"/>
      <c r="I169" s="13"/>
    </row>
    <row r="170" spans="4:9" s="1" customFormat="1" x14ac:dyDescent="0.2">
      <c r="D170" s="18"/>
      <c r="I170" s="13"/>
    </row>
    <row r="171" spans="4:9" s="1" customFormat="1" x14ac:dyDescent="0.2">
      <c r="D171" s="18"/>
      <c r="I171" s="13"/>
    </row>
    <row r="172" spans="4:9" s="1" customFormat="1" x14ac:dyDescent="0.2">
      <c r="D172" s="18"/>
      <c r="I172" s="13"/>
    </row>
    <row r="173" spans="4:9" s="1" customFormat="1" x14ac:dyDescent="0.2">
      <c r="D173" s="18"/>
      <c r="I173" s="13"/>
    </row>
    <row r="174" spans="4:9" s="1" customFormat="1" x14ac:dyDescent="0.2">
      <c r="D174" s="18"/>
      <c r="I174" s="13"/>
    </row>
    <row r="175" spans="4:9" s="1" customFormat="1" x14ac:dyDescent="0.2">
      <c r="D175" s="18"/>
      <c r="I175" s="13"/>
    </row>
    <row r="176" spans="4:9" s="1" customFormat="1" x14ac:dyDescent="0.2">
      <c r="D176" s="18"/>
      <c r="I176" s="13"/>
    </row>
    <row r="177" spans="4:9" s="1" customFormat="1" x14ac:dyDescent="0.2">
      <c r="D177" s="18"/>
      <c r="I177" s="13"/>
    </row>
    <row r="178" spans="4:9" s="1" customFormat="1" x14ac:dyDescent="0.2">
      <c r="D178" s="18"/>
      <c r="I178" s="13"/>
    </row>
    <row r="179" spans="4:9" s="1" customFormat="1" x14ac:dyDescent="0.2">
      <c r="D179" s="18"/>
      <c r="I179" s="13"/>
    </row>
    <row r="180" spans="4:9" s="1" customFormat="1" x14ac:dyDescent="0.2">
      <c r="D180" s="18"/>
      <c r="I180" s="13"/>
    </row>
    <row r="181" spans="4:9" s="1" customFormat="1" x14ac:dyDescent="0.2">
      <c r="D181" s="18"/>
      <c r="I181" s="13"/>
    </row>
    <row r="182" spans="4:9" s="1" customFormat="1" x14ac:dyDescent="0.2">
      <c r="D182" s="18"/>
      <c r="I182" s="13"/>
    </row>
    <row r="183" spans="4:9" s="1" customFormat="1" x14ac:dyDescent="0.2">
      <c r="D183" s="18"/>
      <c r="I183" s="13"/>
    </row>
    <row r="184" spans="4:9" s="1" customFormat="1" x14ac:dyDescent="0.2">
      <c r="D184" s="18"/>
      <c r="I184" s="13"/>
    </row>
    <row r="185" spans="4:9" s="1" customFormat="1" x14ac:dyDescent="0.2">
      <c r="D185" s="18"/>
      <c r="I185" s="13"/>
    </row>
    <row r="186" spans="4:9" s="1" customFormat="1" x14ac:dyDescent="0.2">
      <c r="D186" s="18"/>
      <c r="I186" s="13"/>
    </row>
    <row r="187" spans="4:9" s="1" customFormat="1" x14ac:dyDescent="0.2">
      <c r="D187" s="18"/>
      <c r="I187" s="13"/>
    </row>
    <row r="188" spans="4:9" s="1" customFormat="1" x14ac:dyDescent="0.2">
      <c r="D188" s="18"/>
      <c r="I188" s="13"/>
    </row>
    <row r="189" spans="4:9" s="1" customFormat="1" x14ac:dyDescent="0.2">
      <c r="D189" s="18"/>
      <c r="I189" s="13"/>
    </row>
    <row r="190" spans="4:9" s="1" customFormat="1" x14ac:dyDescent="0.2">
      <c r="D190" s="18"/>
      <c r="I190" s="13"/>
    </row>
    <row r="191" spans="4:9" s="1" customFormat="1" x14ac:dyDescent="0.2">
      <c r="D191" s="18"/>
      <c r="I191" s="13"/>
    </row>
    <row r="192" spans="4:9" s="1" customFormat="1" x14ac:dyDescent="0.2">
      <c r="D192" s="18"/>
      <c r="I192" s="13"/>
    </row>
    <row r="193" spans="4:9" s="1" customFormat="1" x14ac:dyDescent="0.2">
      <c r="D193" s="18"/>
      <c r="I193" s="13"/>
    </row>
    <row r="194" spans="4:9" s="1" customFormat="1" x14ac:dyDescent="0.2">
      <c r="D194" s="18"/>
      <c r="I194" s="13"/>
    </row>
    <row r="195" spans="4:9" s="1" customFormat="1" x14ac:dyDescent="0.2">
      <c r="D195" s="18"/>
      <c r="I195" s="13"/>
    </row>
    <row r="196" spans="4:9" s="1" customFormat="1" x14ac:dyDescent="0.2">
      <c r="D196" s="18"/>
      <c r="I196" s="13"/>
    </row>
    <row r="197" spans="4:9" s="1" customFormat="1" x14ac:dyDescent="0.2">
      <c r="D197" s="18"/>
      <c r="I197" s="13"/>
    </row>
    <row r="198" spans="4:9" s="1" customFormat="1" x14ac:dyDescent="0.2">
      <c r="D198" s="18"/>
      <c r="I198" s="13"/>
    </row>
    <row r="199" spans="4:9" s="1" customFormat="1" x14ac:dyDescent="0.2">
      <c r="D199" s="18"/>
      <c r="I199" s="13"/>
    </row>
    <row r="200" spans="4:9" s="1" customFormat="1" x14ac:dyDescent="0.2">
      <c r="D200" s="18"/>
      <c r="I200" s="13"/>
    </row>
    <row r="201" spans="4:9" s="1" customFormat="1" x14ac:dyDescent="0.2">
      <c r="D201" s="18"/>
      <c r="I201" s="13"/>
    </row>
    <row r="202" spans="4:9" s="1" customFormat="1" x14ac:dyDescent="0.2">
      <c r="D202" s="18"/>
      <c r="I202" s="13"/>
    </row>
    <row r="203" spans="4:9" s="1" customFormat="1" x14ac:dyDescent="0.2">
      <c r="D203" s="18"/>
      <c r="I203" s="13"/>
    </row>
    <row r="204" spans="4:9" s="1" customFormat="1" x14ac:dyDescent="0.2">
      <c r="D204" s="18"/>
      <c r="I204" s="13"/>
    </row>
    <row r="205" spans="4:9" s="1" customFormat="1" x14ac:dyDescent="0.2">
      <c r="D205" s="18"/>
      <c r="I205" s="13"/>
    </row>
    <row r="206" spans="4:9" s="1" customFormat="1" x14ac:dyDescent="0.2">
      <c r="D206" s="18"/>
      <c r="I206" s="13"/>
    </row>
    <row r="207" spans="4:9" s="1" customFormat="1" x14ac:dyDescent="0.2">
      <c r="D207" s="18"/>
      <c r="I207" s="13"/>
    </row>
    <row r="208" spans="4:9" s="1" customFormat="1" x14ac:dyDescent="0.2">
      <c r="D208" s="18"/>
      <c r="I208" s="13"/>
    </row>
    <row r="209" spans="4:9" s="1" customFormat="1" x14ac:dyDescent="0.2">
      <c r="D209" s="18"/>
      <c r="I209" s="13"/>
    </row>
    <row r="210" spans="4:9" s="1" customFormat="1" x14ac:dyDescent="0.2">
      <c r="D210" s="18"/>
      <c r="I210" s="13"/>
    </row>
    <row r="211" spans="4:9" s="1" customFormat="1" x14ac:dyDescent="0.2">
      <c r="D211" s="18"/>
      <c r="I211" s="13"/>
    </row>
    <row r="212" spans="4:9" s="1" customFormat="1" x14ac:dyDescent="0.2">
      <c r="D212" s="18"/>
      <c r="I212" s="13"/>
    </row>
    <row r="213" spans="4:9" s="1" customFormat="1" x14ac:dyDescent="0.2">
      <c r="D213" s="18"/>
      <c r="I213" s="13"/>
    </row>
    <row r="214" spans="4:9" s="1" customFormat="1" x14ac:dyDescent="0.2">
      <c r="D214" s="18"/>
      <c r="I214" s="13"/>
    </row>
    <row r="215" spans="4:9" s="1" customFormat="1" x14ac:dyDescent="0.2">
      <c r="D215" s="18"/>
      <c r="I215" s="13"/>
    </row>
    <row r="216" spans="4:9" s="1" customFormat="1" x14ac:dyDescent="0.2">
      <c r="D216" s="18"/>
      <c r="I216" s="13"/>
    </row>
    <row r="217" spans="4:9" s="1" customFormat="1" x14ac:dyDescent="0.2">
      <c r="D217" s="18"/>
      <c r="I217" s="13"/>
    </row>
    <row r="218" spans="4:9" s="1" customFormat="1" x14ac:dyDescent="0.2">
      <c r="D218" s="18"/>
      <c r="I218" s="13"/>
    </row>
    <row r="219" spans="4:9" s="1" customFormat="1" x14ac:dyDescent="0.2">
      <c r="D219" s="18"/>
      <c r="I219" s="13"/>
    </row>
    <row r="220" spans="4:9" s="1" customFormat="1" x14ac:dyDescent="0.2">
      <c r="D220" s="18"/>
      <c r="I220" s="13"/>
    </row>
    <row r="221" spans="4:9" s="1" customFormat="1" x14ac:dyDescent="0.2">
      <c r="D221" s="18"/>
      <c r="I221" s="13"/>
    </row>
    <row r="222" spans="4:9" s="1" customFormat="1" x14ac:dyDescent="0.2">
      <c r="D222" s="18"/>
      <c r="I222" s="13"/>
    </row>
    <row r="223" spans="4:9" s="1" customFormat="1" x14ac:dyDescent="0.2">
      <c r="D223" s="18"/>
      <c r="I223" s="13"/>
    </row>
    <row r="224" spans="4:9" s="1" customFormat="1" x14ac:dyDescent="0.2">
      <c r="D224" s="18"/>
      <c r="I224" s="13"/>
    </row>
    <row r="225" spans="4:9" s="1" customFormat="1" x14ac:dyDescent="0.2">
      <c r="D225" s="18"/>
      <c r="I225" s="13"/>
    </row>
    <row r="226" spans="4:9" s="1" customFormat="1" x14ac:dyDescent="0.2">
      <c r="D226" s="18"/>
      <c r="I226" s="13"/>
    </row>
    <row r="227" spans="4:9" s="1" customFormat="1" x14ac:dyDescent="0.2">
      <c r="D227" s="18"/>
      <c r="I227" s="13"/>
    </row>
    <row r="228" spans="4:9" s="1" customFormat="1" x14ac:dyDescent="0.2">
      <c r="D228" s="18"/>
      <c r="I228" s="13"/>
    </row>
    <row r="229" spans="4:9" s="1" customFormat="1" x14ac:dyDescent="0.2">
      <c r="D229" s="18"/>
      <c r="I229" s="13"/>
    </row>
    <row r="230" spans="4:9" s="1" customFormat="1" x14ac:dyDescent="0.2">
      <c r="D230" s="18"/>
      <c r="I230" s="13"/>
    </row>
    <row r="231" spans="4:9" s="1" customFormat="1" x14ac:dyDescent="0.2">
      <c r="D231" s="18"/>
      <c r="I231" s="13"/>
    </row>
    <row r="232" spans="4:9" s="1" customFormat="1" x14ac:dyDescent="0.2">
      <c r="D232" s="18"/>
      <c r="I232" s="13"/>
    </row>
    <row r="233" spans="4:9" s="1" customFormat="1" x14ac:dyDescent="0.2">
      <c r="D233" s="18"/>
      <c r="I233" s="13"/>
    </row>
    <row r="234" spans="4:9" s="1" customFormat="1" x14ac:dyDescent="0.2">
      <c r="D234" s="18"/>
      <c r="I234" s="13"/>
    </row>
    <row r="235" spans="4:9" s="1" customFormat="1" x14ac:dyDescent="0.2">
      <c r="D235" s="18"/>
      <c r="I235" s="13"/>
    </row>
    <row r="236" spans="4:9" s="1" customFormat="1" x14ac:dyDescent="0.2">
      <c r="D236" s="18"/>
      <c r="I236" s="13"/>
    </row>
    <row r="237" spans="4:9" s="1" customFormat="1" x14ac:dyDescent="0.2">
      <c r="D237" s="18"/>
      <c r="I237" s="13"/>
    </row>
    <row r="238" spans="4:9" s="1" customFormat="1" x14ac:dyDescent="0.2">
      <c r="D238" s="18"/>
      <c r="I238" s="13"/>
    </row>
    <row r="239" spans="4:9" s="1" customFormat="1" x14ac:dyDescent="0.2">
      <c r="D239" s="18"/>
      <c r="I239" s="13"/>
    </row>
    <row r="240" spans="4:9" s="1" customFormat="1" x14ac:dyDescent="0.2">
      <c r="D240" s="18"/>
      <c r="I240" s="13"/>
    </row>
    <row r="241" spans="4:9" s="1" customFormat="1" x14ac:dyDescent="0.2">
      <c r="D241" s="18"/>
      <c r="I241" s="13"/>
    </row>
    <row r="242" spans="4:9" s="1" customFormat="1" x14ac:dyDescent="0.2">
      <c r="D242" s="18"/>
      <c r="I242" s="13"/>
    </row>
    <row r="243" spans="4:9" s="1" customFormat="1" x14ac:dyDescent="0.2">
      <c r="D243" s="18"/>
      <c r="I243" s="13"/>
    </row>
    <row r="244" spans="4:9" s="1" customFormat="1" x14ac:dyDescent="0.2">
      <c r="D244" s="18"/>
      <c r="I244" s="13"/>
    </row>
    <row r="245" spans="4:9" s="1" customFormat="1" x14ac:dyDescent="0.2">
      <c r="D245" s="18"/>
      <c r="I245" s="13"/>
    </row>
    <row r="246" spans="4:9" s="1" customFormat="1" x14ac:dyDescent="0.2">
      <c r="D246" s="18"/>
      <c r="I246" s="13"/>
    </row>
    <row r="247" spans="4:9" s="1" customFormat="1" x14ac:dyDescent="0.2">
      <c r="D247" s="18"/>
      <c r="I247" s="13"/>
    </row>
    <row r="248" spans="4:9" s="1" customFormat="1" x14ac:dyDescent="0.2">
      <c r="D248" s="18"/>
      <c r="I248" s="13"/>
    </row>
    <row r="249" spans="4:9" s="1" customFormat="1" x14ac:dyDescent="0.2">
      <c r="D249" s="18"/>
      <c r="I249" s="13"/>
    </row>
    <row r="250" spans="4:9" s="1" customFormat="1" x14ac:dyDescent="0.2">
      <c r="D250" s="18"/>
      <c r="I250" s="13"/>
    </row>
    <row r="251" spans="4:9" s="1" customFormat="1" x14ac:dyDescent="0.2">
      <c r="D251" s="18"/>
      <c r="I251" s="13"/>
    </row>
    <row r="252" spans="4:9" s="1" customFormat="1" x14ac:dyDescent="0.2">
      <c r="D252" s="18"/>
      <c r="I252" s="13"/>
    </row>
    <row r="253" spans="4:9" s="1" customFormat="1" x14ac:dyDescent="0.2">
      <c r="D253" s="18"/>
      <c r="I253" s="13"/>
    </row>
    <row r="254" spans="4:9" s="1" customFormat="1" x14ac:dyDescent="0.2">
      <c r="D254" s="18"/>
      <c r="I254" s="13"/>
    </row>
    <row r="255" spans="4:9" s="1" customFormat="1" x14ac:dyDescent="0.2">
      <c r="D255" s="18"/>
      <c r="I255" s="13"/>
    </row>
    <row r="256" spans="4:9" s="1" customFormat="1" x14ac:dyDescent="0.2">
      <c r="D256" s="18"/>
      <c r="I256" s="13"/>
    </row>
    <row r="257" spans="4:9" s="1" customFormat="1" x14ac:dyDescent="0.2">
      <c r="D257" s="18"/>
      <c r="I257" s="13"/>
    </row>
    <row r="258" spans="4:9" s="1" customFormat="1" x14ac:dyDescent="0.2">
      <c r="D258" s="18"/>
      <c r="I258" s="13"/>
    </row>
    <row r="259" spans="4:9" s="1" customFormat="1" x14ac:dyDescent="0.2">
      <c r="D259" s="18"/>
      <c r="I259" s="13"/>
    </row>
    <row r="260" spans="4:9" s="1" customFormat="1" x14ac:dyDescent="0.2">
      <c r="D260" s="18"/>
      <c r="I260" s="13"/>
    </row>
    <row r="261" spans="4:9" s="1" customFormat="1" x14ac:dyDescent="0.2">
      <c r="D261" s="18"/>
      <c r="I261" s="13"/>
    </row>
    <row r="262" spans="4:9" s="1" customFormat="1" x14ac:dyDescent="0.2">
      <c r="D262" s="18"/>
      <c r="I262" s="13"/>
    </row>
    <row r="263" spans="4:9" s="1" customFormat="1" x14ac:dyDescent="0.2">
      <c r="D263" s="18"/>
      <c r="I263" s="13"/>
    </row>
    <row r="264" spans="4:9" s="1" customFormat="1" x14ac:dyDescent="0.2">
      <c r="D264" s="18"/>
      <c r="I264" s="13"/>
    </row>
    <row r="265" spans="4:9" s="1" customFormat="1" x14ac:dyDescent="0.2">
      <c r="D265" s="18"/>
      <c r="I265" s="13"/>
    </row>
    <row r="266" spans="4:9" s="1" customFormat="1" x14ac:dyDescent="0.2">
      <c r="D266" s="18"/>
      <c r="I266" s="13"/>
    </row>
    <row r="267" spans="4:9" s="1" customFormat="1" x14ac:dyDescent="0.2">
      <c r="D267" s="18"/>
      <c r="I267" s="13"/>
    </row>
    <row r="268" spans="4:9" s="1" customFormat="1" x14ac:dyDescent="0.2">
      <c r="D268" s="18"/>
      <c r="I268" s="13"/>
    </row>
    <row r="269" spans="4:9" s="1" customFormat="1" x14ac:dyDescent="0.2">
      <c r="D269" s="18"/>
      <c r="I269" s="13"/>
    </row>
    <row r="270" spans="4:9" s="1" customFormat="1" x14ac:dyDescent="0.2">
      <c r="D270" s="18"/>
      <c r="I270" s="13"/>
    </row>
    <row r="271" spans="4:9" s="1" customFormat="1" x14ac:dyDescent="0.2">
      <c r="D271" s="18"/>
      <c r="I271" s="13"/>
    </row>
    <row r="272" spans="4:9" s="1" customFormat="1" x14ac:dyDescent="0.2">
      <c r="D272" s="18"/>
      <c r="I272" s="13"/>
    </row>
    <row r="273" spans="4:9" s="1" customFormat="1" x14ac:dyDescent="0.2">
      <c r="D273" s="18"/>
      <c r="I273" s="13"/>
    </row>
    <row r="274" spans="4:9" s="1" customFormat="1" x14ac:dyDescent="0.2">
      <c r="D274" s="18"/>
      <c r="I274" s="13"/>
    </row>
    <row r="275" spans="4:9" s="1" customFormat="1" x14ac:dyDescent="0.2">
      <c r="D275" s="18"/>
      <c r="I275" s="13"/>
    </row>
    <row r="276" spans="4:9" s="1" customFormat="1" x14ac:dyDescent="0.2">
      <c r="D276" s="18"/>
      <c r="I276" s="13"/>
    </row>
    <row r="277" spans="4:9" s="1" customFormat="1" x14ac:dyDescent="0.2">
      <c r="D277" s="18"/>
      <c r="I277" s="13"/>
    </row>
    <row r="278" spans="4:9" s="1" customFormat="1" x14ac:dyDescent="0.2">
      <c r="D278" s="18"/>
      <c r="I278" s="13"/>
    </row>
    <row r="279" spans="4:9" s="1" customFormat="1" x14ac:dyDescent="0.2">
      <c r="D279" s="18"/>
      <c r="I279" s="13"/>
    </row>
    <row r="280" spans="4:9" s="1" customFormat="1" x14ac:dyDescent="0.2">
      <c r="D280" s="18"/>
      <c r="I280" s="13"/>
    </row>
    <row r="281" spans="4:9" s="1" customFormat="1" x14ac:dyDescent="0.2">
      <c r="D281" s="18"/>
      <c r="I281" s="13"/>
    </row>
    <row r="282" spans="4:9" s="1" customFormat="1" x14ac:dyDescent="0.2">
      <c r="D282" s="18"/>
      <c r="I282" s="13"/>
    </row>
    <row r="283" spans="4:9" s="1" customFormat="1" x14ac:dyDescent="0.2">
      <c r="D283" s="18"/>
      <c r="I283" s="13"/>
    </row>
    <row r="284" spans="4:9" s="1" customFormat="1" x14ac:dyDescent="0.2">
      <c r="D284" s="18"/>
      <c r="I284" s="13"/>
    </row>
    <row r="285" spans="4:9" s="1" customFormat="1" x14ac:dyDescent="0.2">
      <c r="D285" s="18"/>
      <c r="I285" s="13"/>
    </row>
    <row r="286" spans="4:9" s="1" customFormat="1" x14ac:dyDescent="0.2">
      <c r="D286" s="18"/>
      <c r="I286" s="13"/>
    </row>
    <row r="287" spans="4:9" s="1" customFormat="1" x14ac:dyDescent="0.2">
      <c r="D287" s="18"/>
      <c r="I287" s="13"/>
    </row>
    <row r="288" spans="4:9" s="1" customFormat="1" x14ac:dyDescent="0.2">
      <c r="D288" s="18"/>
      <c r="I288" s="13"/>
    </row>
    <row r="289" spans="4:9" s="1" customFormat="1" x14ac:dyDescent="0.2">
      <c r="D289" s="18"/>
      <c r="I289" s="13"/>
    </row>
    <row r="290" spans="4:9" s="1" customFormat="1" x14ac:dyDescent="0.2">
      <c r="D290" s="18"/>
      <c r="I290" s="13"/>
    </row>
    <row r="291" spans="4:9" s="1" customFormat="1" x14ac:dyDescent="0.2">
      <c r="D291" s="18"/>
      <c r="I291" s="13"/>
    </row>
    <row r="292" spans="4:9" s="1" customFormat="1" x14ac:dyDescent="0.2">
      <c r="D292" s="18"/>
      <c r="I292" s="13"/>
    </row>
    <row r="293" spans="4:9" s="1" customFormat="1" x14ac:dyDescent="0.2">
      <c r="D293" s="18"/>
      <c r="I293" s="13"/>
    </row>
    <row r="294" spans="4:9" s="1" customFormat="1" x14ac:dyDescent="0.2">
      <c r="D294" s="18"/>
      <c r="I294" s="13"/>
    </row>
    <row r="295" spans="4:9" s="1" customFormat="1" x14ac:dyDescent="0.2">
      <c r="D295" s="18"/>
      <c r="I295" s="13"/>
    </row>
    <row r="296" spans="4:9" s="1" customFormat="1" x14ac:dyDescent="0.2">
      <c r="D296" s="18"/>
      <c r="I296" s="13"/>
    </row>
    <row r="297" spans="4:9" s="1" customFormat="1" x14ac:dyDescent="0.2">
      <c r="D297" s="18"/>
      <c r="I297" s="13"/>
    </row>
    <row r="298" spans="4:9" s="1" customFormat="1" x14ac:dyDescent="0.2">
      <c r="D298" s="18"/>
      <c r="I298" s="13"/>
    </row>
    <row r="299" spans="4:9" s="1" customFormat="1" x14ac:dyDescent="0.2">
      <c r="D299" s="18"/>
      <c r="I299" s="13"/>
    </row>
    <row r="300" spans="4:9" s="1" customFormat="1" x14ac:dyDescent="0.2">
      <c r="D300" s="18"/>
      <c r="I300" s="13"/>
    </row>
    <row r="301" spans="4:9" s="1" customFormat="1" x14ac:dyDescent="0.2">
      <c r="D301" s="18"/>
      <c r="I301" s="13"/>
    </row>
    <row r="302" spans="4:9" s="1" customFormat="1" x14ac:dyDescent="0.2">
      <c r="D302" s="18"/>
      <c r="I302" s="13"/>
    </row>
    <row r="303" spans="4:9" s="1" customFormat="1" x14ac:dyDescent="0.2">
      <c r="D303" s="18"/>
      <c r="I303" s="13"/>
    </row>
    <row r="304" spans="4:9" s="1" customFormat="1" x14ac:dyDescent="0.2">
      <c r="D304" s="18"/>
      <c r="I304" s="13"/>
    </row>
    <row r="305" spans="4:9" s="1" customFormat="1" x14ac:dyDescent="0.2">
      <c r="D305" s="18"/>
      <c r="I305" s="13"/>
    </row>
    <row r="306" spans="4:9" s="1" customFormat="1" x14ac:dyDescent="0.2">
      <c r="D306" s="18"/>
      <c r="I306" s="13"/>
    </row>
    <row r="307" spans="4:9" s="1" customFormat="1" x14ac:dyDescent="0.2">
      <c r="D307" s="18"/>
      <c r="I307" s="13"/>
    </row>
    <row r="308" spans="4:9" s="1" customFormat="1" x14ac:dyDescent="0.2">
      <c r="D308" s="18"/>
      <c r="I308" s="13"/>
    </row>
    <row r="309" spans="4:9" s="1" customFormat="1" x14ac:dyDescent="0.2">
      <c r="D309" s="18"/>
      <c r="I309" s="13"/>
    </row>
    <row r="310" spans="4:9" s="1" customFormat="1" x14ac:dyDescent="0.2">
      <c r="D310" s="18"/>
      <c r="I310" s="13"/>
    </row>
    <row r="311" spans="4:9" s="1" customFormat="1" x14ac:dyDescent="0.2">
      <c r="D311" s="18"/>
      <c r="I311" s="13"/>
    </row>
    <row r="312" spans="4:9" s="1" customFormat="1" x14ac:dyDescent="0.2">
      <c r="D312" s="18"/>
      <c r="I312" s="13"/>
    </row>
    <row r="313" spans="4:9" s="1" customFormat="1" x14ac:dyDescent="0.2">
      <c r="D313" s="18"/>
      <c r="I313" s="13"/>
    </row>
    <row r="314" spans="4:9" s="1" customFormat="1" x14ac:dyDescent="0.2">
      <c r="D314" s="18"/>
      <c r="I314" s="13"/>
    </row>
    <row r="315" spans="4:9" s="1" customFormat="1" x14ac:dyDescent="0.2">
      <c r="D315" s="18"/>
      <c r="I315" s="13"/>
    </row>
    <row r="316" spans="4:9" s="1" customFormat="1" x14ac:dyDescent="0.2">
      <c r="D316" s="18"/>
      <c r="I316" s="13"/>
    </row>
    <row r="317" spans="4:9" s="1" customFormat="1" x14ac:dyDescent="0.2">
      <c r="D317" s="18"/>
      <c r="I317" s="13"/>
    </row>
    <row r="318" spans="4:9" s="1" customFormat="1" x14ac:dyDescent="0.2">
      <c r="D318" s="18"/>
      <c r="I318" s="13"/>
    </row>
    <row r="319" spans="4:9" s="1" customFormat="1" x14ac:dyDescent="0.2">
      <c r="D319" s="18"/>
      <c r="I319" s="13"/>
    </row>
    <row r="320" spans="4:9" s="1" customFormat="1" x14ac:dyDescent="0.2">
      <c r="D320" s="18"/>
      <c r="I320" s="13"/>
    </row>
    <row r="321" spans="4:9" s="1" customFormat="1" x14ac:dyDescent="0.2">
      <c r="D321" s="18"/>
      <c r="I321" s="13"/>
    </row>
    <row r="322" spans="4:9" s="1" customFormat="1" x14ac:dyDescent="0.2">
      <c r="D322" s="18"/>
      <c r="I322" s="13"/>
    </row>
    <row r="323" spans="4:9" s="1" customFormat="1" x14ac:dyDescent="0.2">
      <c r="D323" s="18"/>
      <c r="I323" s="13"/>
    </row>
    <row r="324" spans="4:9" s="1" customFormat="1" x14ac:dyDescent="0.2">
      <c r="D324" s="18"/>
      <c r="I324" s="13"/>
    </row>
    <row r="325" spans="4:9" s="1" customFormat="1" x14ac:dyDescent="0.2">
      <c r="D325" s="18"/>
      <c r="I325" s="13"/>
    </row>
    <row r="326" spans="4:9" s="1" customFormat="1" x14ac:dyDescent="0.2">
      <c r="D326" s="18"/>
      <c r="I326" s="13"/>
    </row>
    <row r="327" spans="4:9" s="1" customFormat="1" x14ac:dyDescent="0.2">
      <c r="D327" s="18"/>
      <c r="I327" s="13"/>
    </row>
    <row r="328" spans="4:9" s="1" customFormat="1" x14ac:dyDescent="0.2">
      <c r="D328" s="18"/>
      <c r="I328" s="13"/>
    </row>
    <row r="329" spans="4:9" s="1" customFormat="1" x14ac:dyDescent="0.2">
      <c r="D329" s="18"/>
      <c r="I329" s="13"/>
    </row>
    <row r="330" spans="4:9" s="1" customFormat="1" x14ac:dyDescent="0.2">
      <c r="D330" s="18"/>
      <c r="I330" s="13"/>
    </row>
    <row r="331" spans="4:9" s="1" customFormat="1" x14ac:dyDescent="0.2">
      <c r="D331" s="18"/>
      <c r="I331" s="13"/>
    </row>
    <row r="332" spans="4:9" s="1" customFormat="1" x14ac:dyDescent="0.2">
      <c r="D332" s="18"/>
      <c r="I332" s="13"/>
    </row>
    <row r="333" spans="4:9" s="1" customFormat="1" x14ac:dyDescent="0.2">
      <c r="D333" s="18"/>
      <c r="I333" s="13"/>
    </row>
    <row r="334" spans="4:9" s="1" customFormat="1" x14ac:dyDescent="0.2">
      <c r="D334" s="18"/>
      <c r="I334" s="13"/>
    </row>
    <row r="335" spans="4:9" s="1" customFormat="1" x14ac:dyDescent="0.2">
      <c r="D335" s="18"/>
      <c r="I335" s="13"/>
    </row>
    <row r="336" spans="4:9" s="1" customFormat="1" x14ac:dyDescent="0.2">
      <c r="D336" s="18"/>
      <c r="I336" s="13"/>
    </row>
    <row r="337" spans="4:9" s="1" customFormat="1" x14ac:dyDescent="0.2">
      <c r="D337" s="18"/>
      <c r="I337" s="13"/>
    </row>
    <row r="338" spans="4:9" s="1" customFormat="1" x14ac:dyDescent="0.2">
      <c r="D338" s="18"/>
      <c r="I338" s="13"/>
    </row>
    <row r="339" spans="4:9" s="1" customFormat="1" x14ac:dyDescent="0.2">
      <c r="D339" s="18"/>
      <c r="I339" s="13"/>
    </row>
    <row r="340" spans="4:9" s="1" customFormat="1" x14ac:dyDescent="0.2">
      <c r="D340" s="18"/>
      <c r="I340" s="13"/>
    </row>
    <row r="341" spans="4:9" s="1" customFormat="1" x14ac:dyDescent="0.2">
      <c r="D341" s="18"/>
      <c r="I341" s="13"/>
    </row>
    <row r="342" spans="4:9" s="1" customFormat="1" x14ac:dyDescent="0.2">
      <c r="D342" s="18"/>
      <c r="I342" s="13"/>
    </row>
    <row r="343" spans="4:9" s="1" customFormat="1" x14ac:dyDescent="0.2">
      <c r="D343" s="18"/>
      <c r="I343" s="13"/>
    </row>
    <row r="344" spans="4:9" s="1" customFormat="1" x14ac:dyDescent="0.2">
      <c r="D344" s="18"/>
      <c r="I344" s="13"/>
    </row>
    <row r="345" spans="4:9" s="1" customFormat="1" x14ac:dyDescent="0.2">
      <c r="D345" s="18"/>
      <c r="I345" s="13"/>
    </row>
    <row r="346" spans="4:9" s="1" customFormat="1" x14ac:dyDescent="0.2">
      <c r="D346" s="18"/>
      <c r="I346" s="13"/>
    </row>
    <row r="347" spans="4:9" s="1" customFormat="1" x14ac:dyDescent="0.2">
      <c r="D347" s="18"/>
      <c r="I347" s="13"/>
    </row>
    <row r="348" spans="4:9" s="1" customFormat="1" x14ac:dyDescent="0.2">
      <c r="D348" s="18"/>
      <c r="I348" s="13"/>
    </row>
    <row r="349" spans="4:9" s="1" customFormat="1" x14ac:dyDescent="0.2">
      <c r="D349" s="18"/>
      <c r="I349" s="13"/>
    </row>
    <row r="350" spans="4:9" s="1" customFormat="1" x14ac:dyDescent="0.2">
      <c r="D350" s="18"/>
      <c r="I350" s="13"/>
    </row>
    <row r="351" spans="4:9" s="1" customFormat="1" x14ac:dyDescent="0.2">
      <c r="D351" s="18"/>
      <c r="I351" s="13"/>
    </row>
    <row r="352" spans="4:9" s="1" customFormat="1" x14ac:dyDescent="0.2">
      <c r="D352" s="18"/>
      <c r="I352" s="13"/>
    </row>
    <row r="353" spans="4:9" s="1" customFormat="1" x14ac:dyDescent="0.2">
      <c r="D353" s="18"/>
      <c r="I353" s="13"/>
    </row>
    <row r="354" spans="4:9" s="1" customFormat="1" x14ac:dyDescent="0.2">
      <c r="D354" s="18"/>
      <c r="I354" s="13"/>
    </row>
    <row r="355" spans="4:9" s="1" customFormat="1" x14ac:dyDescent="0.2">
      <c r="D355" s="18"/>
      <c r="I355" s="13"/>
    </row>
    <row r="356" spans="4:9" s="1" customFormat="1" x14ac:dyDescent="0.2">
      <c r="D356" s="18"/>
      <c r="I356" s="13"/>
    </row>
    <row r="357" spans="4:9" s="1" customFormat="1" x14ac:dyDescent="0.2">
      <c r="D357" s="18"/>
      <c r="I357" s="13"/>
    </row>
    <row r="358" spans="4:9" s="1" customFormat="1" x14ac:dyDescent="0.2">
      <c r="D358" s="18"/>
      <c r="I358" s="13"/>
    </row>
    <row r="359" spans="4:9" s="1" customFormat="1" x14ac:dyDescent="0.2">
      <c r="D359" s="18"/>
      <c r="I359" s="13"/>
    </row>
    <row r="360" spans="4:9" s="1" customFormat="1" x14ac:dyDescent="0.2">
      <c r="D360" s="18"/>
      <c r="I360" s="13"/>
    </row>
    <row r="361" spans="4:9" s="1" customFormat="1" x14ac:dyDescent="0.2">
      <c r="D361" s="18"/>
      <c r="I361" s="13"/>
    </row>
    <row r="362" spans="4:9" s="1" customFormat="1" x14ac:dyDescent="0.2">
      <c r="D362" s="18"/>
      <c r="I362" s="13"/>
    </row>
    <row r="363" spans="4:9" s="1" customFormat="1" x14ac:dyDescent="0.2">
      <c r="D363" s="18"/>
      <c r="I363" s="13"/>
    </row>
    <row r="364" spans="4:9" s="1" customFormat="1" x14ac:dyDescent="0.2">
      <c r="D364" s="18"/>
      <c r="I364" s="13"/>
    </row>
    <row r="365" spans="4:9" s="1" customFormat="1" x14ac:dyDescent="0.2">
      <c r="D365" s="18"/>
      <c r="I365" s="13"/>
    </row>
    <row r="366" spans="4:9" s="1" customFormat="1" x14ac:dyDescent="0.2">
      <c r="D366" s="18"/>
      <c r="I366" s="13"/>
    </row>
    <row r="367" spans="4:9" s="1" customFormat="1" x14ac:dyDescent="0.2">
      <c r="D367" s="18"/>
      <c r="I367" s="13"/>
    </row>
    <row r="368" spans="4:9" s="1" customFormat="1" x14ac:dyDescent="0.2">
      <c r="D368" s="18"/>
      <c r="I368" s="13"/>
    </row>
    <row r="369" spans="4:9" s="1" customFormat="1" x14ac:dyDescent="0.2">
      <c r="D369" s="18"/>
      <c r="I369" s="13"/>
    </row>
    <row r="370" spans="4:9" s="1" customFormat="1" x14ac:dyDescent="0.2">
      <c r="D370" s="18"/>
      <c r="I370" s="13"/>
    </row>
    <row r="371" spans="4:9" s="1" customFormat="1" x14ac:dyDescent="0.2">
      <c r="D371" s="18"/>
      <c r="I371" s="13"/>
    </row>
    <row r="372" spans="4:9" s="1" customFormat="1" x14ac:dyDescent="0.2">
      <c r="D372" s="18"/>
      <c r="I372" s="13"/>
    </row>
    <row r="373" spans="4:9" s="1" customFormat="1" x14ac:dyDescent="0.2">
      <c r="D373" s="18"/>
      <c r="I373" s="13"/>
    </row>
    <row r="374" spans="4:9" s="1" customFormat="1" x14ac:dyDescent="0.2">
      <c r="D374" s="18"/>
      <c r="I374" s="13"/>
    </row>
    <row r="375" spans="4:9" s="1" customFormat="1" x14ac:dyDescent="0.2">
      <c r="D375" s="18"/>
      <c r="I375" s="13"/>
    </row>
    <row r="376" spans="4:9" s="1" customFormat="1" x14ac:dyDescent="0.2">
      <c r="D376" s="18"/>
      <c r="I376" s="13"/>
    </row>
    <row r="377" spans="4:9" s="1" customFormat="1" x14ac:dyDescent="0.2">
      <c r="D377" s="18"/>
      <c r="I377" s="13"/>
    </row>
    <row r="378" spans="4:9" s="1" customFormat="1" x14ac:dyDescent="0.2">
      <c r="D378" s="18"/>
      <c r="I378" s="13"/>
    </row>
    <row r="379" spans="4:9" s="1" customFormat="1" x14ac:dyDescent="0.2">
      <c r="D379" s="18"/>
      <c r="I379" s="13"/>
    </row>
    <row r="380" spans="4:9" s="1" customFormat="1" x14ac:dyDescent="0.2">
      <c r="D380" s="18"/>
      <c r="I380" s="13"/>
    </row>
    <row r="381" spans="4:9" s="1" customFormat="1" x14ac:dyDescent="0.2">
      <c r="D381" s="18"/>
      <c r="I381" s="13"/>
    </row>
    <row r="382" spans="4:9" s="1" customFormat="1" x14ac:dyDescent="0.2">
      <c r="D382" s="18"/>
      <c r="I382" s="13"/>
    </row>
    <row r="383" spans="4:9" s="1" customFormat="1" x14ac:dyDescent="0.2">
      <c r="D383" s="18"/>
      <c r="I383" s="13"/>
    </row>
    <row r="384" spans="4:9" s="1" customFormat="1" x14ac:dyDescent="0.2">
      <c r="D384" s="18"/>
      <c r="I384" s="13"/>
    </row>
    <row r="385" spans="4:9" s="1" customFormat="1" x14ac:dyDescent="0.2">
      <c r="D385" s="18"/>
      <c r="I385" s="13"/>
    </row>
    <row r="386" spans="4:9" s="1" customFormat="1" x14ac:dyDescent="0.2">
      <c r="D386" s="18"/>
      <c r="I386" s="13"/>
    </row>
    <row r="387" spans="4:9" s="1" customFormat="1" x14ac:dyDescent="0.2">
      <c r="D387" s="18"/>
      <c r="I387" s="13"/>
    </row>
    <row r="388" spans="4:9" s="1" customFormat="1" x14ac:dyDescent="0.2">
      <c r="D388" s="18"/>
      <c r="I388" s="13"/>
    </row>
    <row r="389" spans="4:9" s="1" customFormat="1" x14ac:dyDescent="0.2">
      <c r="D389" s="18"/>
      <c r="I389" s="13"/>
    </row>
    <row r="390" spans="4:9" s="1" customFormat="1" x14ac:dyDescent="0.2">
      <c r="D390" s="18"/>
      <c r="I390" s="13"/>
    </row>
    <row r="391" spans="4:9" s="1" customFormat="1" x14ac:dyDescent="0.2">
      <c r="D391" s="18"/>
      <c r="I391" s="13"/>
    </row>
    <row r="392" spans="4:9" s="1" customFormat="1" x14ac:dyDescent="0.2">
      <c r="D392" s="18"/>
      <c r="I392" s="13"/>
    </row>
    <row r="393" spans="4:9" s="1" customFormat="1" x14ac:dyDescent="0.2">
      <c r="D393" s="18"/>
      <c r="I393" s="13"/>
    </row>
    <row r="394" spans="4:9" s="1" customFormat="1" x14ac:dyDescent="0.2">
      <c r="D394" s="18"/>
      <c r="I394" s="13"/>
    </row>
    <row r="395" spans="4:9" s="1" customFormat="1" x14ac:dyDescent="0.2">
      <c r="D395" s="18"/>
      <c r="I395" s="13"/>
    </row>
    <row r="396" spans="4:9" s="1" customFormat="1" x14ac:dyDescent="0.2">
      <c r="D396" s="18"/>
      <c r="I396" s="13"/>
    </row>
    <row r="397" spans="4:9" s="1" customFormat="1" x14ac:dyDescent="0.2">
      <c r="D397" s="18"/>
      <c r="I397" s="13"/>
    </row>
    <row r="398" spans="4:9" s="1" customFormat="1" x14ac:dyDescent="0.2">
      <c r="D398" s="18"/>
      <c r="I398" s="13"/>
    </row>
    <row r="399" spans="4:9" s="1" customFormat="1" x14ac:dyDescent="0.2">
      <c r="D399" s="18"/>
      <c r="I399" s="13"/>
    </row>
    <row r="400" spans="4:9" s="1" customFormat="1" x14ac:dyDescent="0.2">
      <c r="D400" s="18"/>
      <c r="I400" s="13"/>
    </row>
    <row r="401" spans="4:9" s="1" customFormat="1" x14ac:dyDescent="0.2">
      <c r="D401" s="18"/>
      <c r="I401" s="13"/>
    </row>
    <row r="402" spans="4:9" s="1" customFormat="1" x14ac:dyDescent="0.2">
      <c r="D402" s="18"/>
      <c r="I402" s="13"/>
    </row>
    <row r="403" spans="4:9" s="1" customFormat="1" x14ac:dyDescent="0.2">
      <c r="D403" s="18"/>
      <c r="I403" s="13"/>
    </row>
    <row r="575" spans="7:7" ht="17.5" x14ac:dyDescent="0.2">
      <c r="G575" s="5" ph="1"/>
    </row>
    <row r="576" spans="7:7" ht="17.5" x14ac:dyDescent="0.2">
      <c r="G576" s="5" ph="1"/>
    </row>
    <row r="577" spans="7:7" ht="17.5" x14ac:dyDescent="0.2">
      <c r="G577" s="5" ph="1"/>
    </row>
    <row r="578" spans="7:7" ht="17.5" x14ac:dyDescent="0.2">
      <c r="G578" s="5" ph="1"/>
    </row>
    <row r="579" spans="7:7" ht="17.5" x14ac:dyDescent="0.2">
      <c r="G579" s="5" ph="1"/>
    </row>
    <row r="580" spans="7:7" ht="17.5" x14ac:dyDescent="0.2">
      <c r="G580" s="5" ph="1"/>
    </row>
    <row r="581" spans="7:7" ht="17.5" x14ac:dyDescent="0.2">
      <c r="G581" s="5" ph="1"/>
    </row>
    <row r="582" spans="7:7" ht="17.5" x14ac:dyDescent="0.2">
      <c r="G582" s="5" ph="1"/>
    </row>
    <row r="583" spans="7:7" ht="17.5" x14ac:dyDescent="0.2">
      <c r="G583" s="5" ph="1"/>
    </row>
    <row r="584" spans="7:7" ht="17.5" x14ac:dyDescent="0.2">
      <c r="G584" s="5" ph="1"/>
    </row>
    <row r="585" spans="7:7" ht="17.5" x14ac:dyDescent="0.2">
      <c r="G585" s="5" ph="1"/>
    </row>
    <row r="586" spans="7:7" ht="17.5" x14ac:dyDescent="0.2">
      <c r="G586" s="5" ph="1"/>
    </row>
    <row r="587" spans="7:7" ht="17.5" x14ac:dyDescent="0.2">
      <c r="G587" s="5" ph="1"/>
    </row>
    <row r="588" spans="7:7" ht="17.5" x14ac:dyDescent="0.2">
      <c r="G588" s="5" ph="1"/>
    </row>
    <row r="589" spans="7:7" ht="17.5" x14ac:dyDescent="0.2">
      <c r="G589" s="5" ph="1"/>
    </row>
    <row r="590" spans="7:7" ht="17.5" x14ac:dyDescent="0.2">
      <c r="G590" s="5" ph="1"/>
    </row>
    <row r="591" spans="7:7" ht="17.5" x14ac:dyDescent="0.2">
      <c r="G591" s="5" ph="1"/>
    </row>
    <row r="592" spans="7:7" ht="17.5" x14ac:dyDescent="0.2">
      <c r="G592" s="5" ph="1"/>
    </row>
    <row r="593" spans="7:7" ht="17.5" x14ac:dyDescent="0.2">
      <c r="G593" s="5" ph="1"/>
    </row>
    <row r="594" spans="7:7" ht="17.5" x14ac:dyDescent="0.2">
      <c r="G594" s="5" ph="1"/>
    </row>
    <row r="595" spans="7:7" ht="17.5" x14ac:dyDescent="0.2">
      <c r="G595" s="5" ph="1"/>
    </row>
    <row r="596" spans="7:7" ht="17.5" x14ac:dyDescent="0.2">
      <c r="G596" s="5" ph="1"/>
    </row>
    <row r="597" spans="7:7" ht="17.5" x14ac:dyDescent="0.2">
      <c r="G597" s="5" ph="1"/>
    </row>
    <row r="598" spans="7:7" ht="17.5" x14ac:dyDescent="0.2">
      <c r="G598" s="5" ph="1"/>
    </row>
    <row r="599" spans="7:7" ht="17.5" x14ac:dyDescent="0.2">
      <c r="G599" s="5" ph="1"/>
    </row>
    <row r="600" spans="7:7" ht="17.5" x14ac:dyDescent="0.2">
      <c r="G600" s="5" ph="1"/>
    </row>
    <row r="601" spans="7:7" ht="17.5" x14ac:dyDescent="0.2">
      <c r="G601" s="5" ph="1"/>
    </row>
    <row r="602" spans="7:7" ht="17.5" x14ac:dyDescent="0.2">
      <c r="G602" s="5" ph="1"/>
    </row>
    <row r="603" spans="7:7" ht="17.5" x14ac:dyDescent="0.2">
      <c r="G603" s="5" ph="1"/>
    </row>
    <row r="604" spans="7:7" ht="17.5" x14ac:dyDescent="0.2">
      <c r="G604" s="5" ph="1"/>
    </row>
    <row r="605" spans="7:7" ht="17.5" x14ac:dyDescent="0.2">
      <c r="G605" s="5" ph="1"/>
    </row>
    <row r="606" spans="7:7" ht="17.5" x14ac:dyDescent="0.2">
      <c r="G606" s="5" ph="1"/>
    </row>
    <row r="607" spans="7:7" ht="17.5" x14ac:dyDescent="0.2">
      <c r="G607" s="5" ph="1"/>
    </row>
    <row r="608" spans="7:7" ht="17.5" x14ac:dyDescent="0.2">
      <c r="G608" s="5" ph="1"/>
    </row>
    <row r="609" spans="7:7" ht="17.5" x14ac:dyDescent="0.2">
      <c r="G609" s="5" ph="1"/>
    </row>
    <row r="610" spans="7:7" ht="17.5" x14ac:dyDescent="0.2">
      <c r="G610" s="5" ph="1"/>
    </row>
    <row r="611" spans="7:7" ht="17.5" x14ac:dyDescent="0.2">
      <c r="G611" s="5" ph="1"/>
    </row>
    <row r="612" spans="7:7" ht="17.5" x14ac:dyDescent="0.2">
      <c r="G612" s="5" ph="1"/>
    </row>
    <row r="841" spans="11:11" ht="17.5" x14ac:dyDescent="0.2">
      <c r="K841" s="12" ph="1"/>
    </row>
  </sheetData>
  <sheetProtection algorithmName="SHA-512" hashValue="3+aLM85ERKvVKmkG8yX0Hu4rSZ242YwlqtOpuc3nQBx81GfUlkFEZWh8yzhudq4XwuNmGZ7QjXoOAK/yezJh9w==" saltValue="qpVJ+5KMMcVRmBybyTtG2A==" spinCount="100000" sheet="1" autoFilter="0"/>
  <autoFilter ref="B17:H79" xr:uid="{00000000-0001-0000-0000-000000000000}"/>
  <mergeCells count="28">
    <mergeCell ref="B4:D4"/>
    <mergeCell ref="L17:L18"/>
    <mergeCell ref="B1:K1"/>
    <mergeCell ref="H16:K16"/>
    <mergeCell ref="I17:K17"/>
    <mergeCell ref="C17:C18"/>
    <mergeCell ref="G17:G18"/>
    <mergeCell ref="C9:E9"/>
    <mergeCell ref="C7:E7"/>
    <mergeCell ref="F17:F18"/>
    <mergeCell ref="C8:E8"/>
    <mergeCell ref="B2:K2"/>
    <mergeCell ref="H17:H18"/>
    <mergeCell ref="E17:E18"/>
    <mergeCell ref="B17:B18"/>
    <mergeCell ref="C11:E11"/>
    <mergeCell ref="C13:E13"/>
    <mergeCell ref="B15:K15"/>
    <mergeCell ref="D17:D18"/>
    <mergeCell ref="C71:C72"/>
    <mergeCell ref="D71:D72"/>
    <mergeCell ref="E71:E72"/>
    <mergeCell ref="F71:F72"/>
    <mergeCell ref="G71:G72"/>
    <mergeCell ref="I71:I72"/>
    <mergeCell ref="J71:J72"/>
    <mergeCell ref="K71:K72"/>
    <mergeCell ref="B19:B78"/>
  </mergeCells>
  <phoneticPr fontId="12"/>
  <conditionalFormatting sqref="G19:G20 G22 G24:G25 C19:C67 C71:D71">
    <cfRule type="cellIs" priority="45" stopIfTrue="1" operator="greaterThanOrEqual">
      <formula>300</formula>
    </cfRule>
  </conditionalFormatting>
  <conditionalFormatting sqref="D57:D67">
    <cfRule type="cellIs" priority="7" stopIfTrue="1" operator="greaterThanOrEqual">
      <formula>300</formula>
    </cfRule>
  </conditionalFormatting>
  <conditionalFormatting sqref="D51:D54">
    <cfRule type="cellIs" priority="9" stopIfTrue="1" operator="greaterThanOrEqual">
      <formula>300</formula>
    </cfRule>
  </conditionalFormatting>
  <conditionalFormatting sqref="D44">
    <cfRule type="cellIs" priority="14" stopIfTrue="1" operator="greaterThanOrEqual">
      <formula>300</formula>
    </cfRule>
  </conditionalFormatting>
  <conditionalFormatting sqref="D48:D50">
    <cfRule type="cellIs" priority="11" stopIfTrue="1" operator="greaterThanOrEqual">
      <formula>300</formula>
    </cfRule>
  </conditionalFormatting>
  <conditionalFormatting sqref="D32">
    <cfRule type="cellIs" priority="24" stopIfTrue="1" operator="greaterThanOrEqual">
      <formula>300</formula>
    </cfRule>
  </conditionalFormatting>
  <conditionalFormatting sqref="D19:D20">
    <cfRule type="cellIs" priority="36" stopIfTrue="1" operator="greaterThanOrEqual">
      <formula>300</formula>
    </cfRule>
  </conditionalFormatting>
  <conditionalFormatting sqref="D21:D23">
    <cfRule type="cellIs" priority="35" stopIfTrue="1" operator="greaterThanOrEqual">
      <formula>300</formula>
    </cfRule>
  </conditionalFormatting>
  <conditionalFormatting sqref="D24">
    <cfRule type="cellIs" priority="34" stopIfTrue="1" operator="greaterThanOrEqual">
      <formula>300</formula>
    </cfRule>
  </conditionalFormatting>
  <conditionalFormatting sqref="D25">
    <cfRule type="cellIs" priority="33" stopIfTrue="1" operator="greaterThanOrEqual">
      <formula>300</formula>
    </cfRule>
  </conditionalFormatting>
  <conditionalFormatting sqref="D26">
    <cfRule type="cellIs" priority="32" stopIfTrue="1" operator="greaterThanOrEqual">
      <formula>300</formula>
    </cfRule>
  </conditionalFormatting>
  <conditionalFormatting sqref="D27">
    <cfRule type="cellIs" priority="31" stopIfTrue="1" operator="greaterThanOrEqual">
      <formula>300</formula>
    </cfRule>
  </conditionalFormatting>
  <conditionalFormatting sqref="D28">
    <cfRule type="cellIs" priority="30" stopIfTrue="1" operator="greaterThanOrEqual">
      <formula>300</formula>
    </cfRule>
  </conditionalFormatting>
  <conditionalFormatting sqref="D29">
    <cfRule type="cellIs" priority="29" stopIfTrue="1" operator="greaterThanOrEqual">
      <formula>300</formula>
    </cfRule>
  </conditionalFormatting>
  <conditionalFormatting sqref="D30">
    <cfRule type="cellIs" priority="28" stopIfTrue="1" operator="greaterThanOrEqual">
      <formula>300</formula>
    </cfRule>
  </conditionalFormatting>
  <conditionalFormatting sqref="D31">
    <cfRule type="cellIs" priority="27" stopIfTrue="1" operator="greaterThanOrEqual">
      <formula>300</formula>
    </cfRule>
  </conditionalFormatting>
  <conditionalFormatting sqref="D33">
    <cfRule type="cellIs" priority="26" stopIfTrue="1" operator="greaterThanOrEqual">
      <formula>300</formula>
    </cfRule>
  </conditionalFormatting>
  <conditionalFormatting sqref="D34">
    <cfRule type="cellIs" priority="25" stopIfTrue="1" operator="greaterThanOrEqual">
      <formula>300</formula>
    </cfRule>
  </conditionalFormatting>
  <conditionalFormatting sqref="D35">
    <cfRule type="cellIs" priority="23" stopIfTrue="1" operator="greaterThanOrEqual">
      <formula>300</formula>
    </cfRule>
  </conditionalFormatting>
  <conditionalFormatting sqref="D36">
    <cfRule type="cellIs" priority="22" stopIfTrue="1" operator="greaterThanOrEqual">
      <formula>300</formula>
    </cfRule>
  </conditionalFormatting>
  <conditionalFormatting sqref="D37">
    <cfRule type="cellIs" priority="21" stopIfTrue="1" operator="greaterThanOrEqual">
      <formula>300</formula>
    </cfRule>
  </conditionalFormatting>
  <conditionalFormatting sqref="D38">
    <cfRule type="cellIs" priority="20" stopIfTrue="1" operator="greaterThanOrEqual">
      <formula>300</formula>
    </cfRule>
  </conditionalFormatting>
  <conditionalFormatting sqref="D39">
    <cfRule type="cellIs" priority="19" stopIfTrue="1" operator="greaterThanOrEqual">
      <formula>300</formula>
    </cfRule>
  </conditionalFormatting>
  <conditionalFormatting sqref="D40">
    <cfRule type="cellIs" priority="18" stopIfTrue="1" operator="greaterThanOrEqual">
      <formula>300</formula>
    </cfRule>
  </conditionalFormatting>
  <conditionalFormatting sqref="D41">
    <cfRule type="cellIs" priority="17" stopIfTrue="1" operator="greaterThanOrEqual">
      <formula>300</formula>
    </cfRule>
  </conditionalFormatting>
  <conditionalFormatting sqref="D42">
    <cfRule type="cellIs" priority="16" stopIfTrue="1" operator="greaterThanOrEqual">
      <formula>300</formula>
    </cfRule>
  </conditionalFormatting>
  <conditionalFormatting sqref="D43">
    <cfRule type="cellIs" priority="15" stopIfTrue="1" operator="greaterThanOrEqual">
      <formula>300</formula>
    </cfRule>
  </conditionalFormatting>
  <conditionalFormatting sqref="D45">
    <cfRule type="cellIs" priority="13" stopIfTrue="1" operator="greaterThanOrEqual">
      <formula>300</formula>
    </cfRule>
  </conditionalFormatting>
  <conditionalFormatting sqref="D46">
    <cfRule type="cellIs" priority="12" stopIfTrue="1" operator="greaterThanOrEqual">
      <formula>300</formula>
    </cfRule>
  </conditionalFormatting>
  <conditionalFormatting sqref="D47">
    <cfRule type="cellIs" priority="10" stopIfTrue="1" operator="greaterThanOrEqual">
      <formula>300</formula>
    </cfRule>
  </conditionalFormatting>
  <conditionalFormatting sqref="D55:D56">
    <cfRule type="cellIs" priority="8" stopIfTrue="1" operator="greaterThanOrEqual">
      <formula>300</formula>
    </cfRule>
  </conditionalFormatting>
  <conditionalFormatting sqref="G21">
    <cfRule type="cellIs" priority="6" stopIfTrue="1" operator="greaterThanOrEqual">
      <formula>300</formula>
    </cfRule>
  </conditionalFormatting>
  <conditionalFormatting sqref="G23">
    <cfRule type="cellIs" priority="4" stopIfTrue="1" operator="greaterThanOrEqual">
      <formula>300</formula>
    </cfRule>
  </conditionalFormatting>
  <conditionalFormatting sqref="C68:C69">
    <cfRule type="cellIs" priority="3" stopIfTrue="1" operator="greaterThanOrEqual">
      <formula>300</formula>
    </cfRule>
  </conditionalFormatting>
  <conditionalFormatting sqref="D68:D69">
    <cfRule type="cellIs" priority="2" stopIfTrue="1" operator="greaterThanOrEqual">
      <formula>300</formula>
    </cfRule>
  </conditionalFormatting>
  <conditionalFormatting sqref="C70:D70">
    <cfRule type="cellIs" priority="1" stopIfTrue="1" operator="greaterThanOrEqual">
      <formula>300</formula>
    </cfRule>
  </conditionalFormatting>
  <printOptions horizontalCentered="1"/>
  <pageMargins left="0.43307086614173229" right="0.15748031496062992" top="0.70866141732283472" bottom="0.59055118110236227" header="0.51181102362204722" footer="0.51181102362204722"/>
  <pageSetup paperSize="9" scale="65" fitToHeight="1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指定区域情報</vt:lpstr>
      <vt:lpstr>指定区域情報!Print_Area</vt:lpstr>
      <vt:lpstr>指定区域情報!Print_Titles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務</dc:creator>
  <cp:lastModifiedBy>清水　敬太</cp:lastModifiedBy>
  <cp:lastPrinted>2024-05-13T06:19:07Z</cp:lastPrinted>
  <dcterms:created xsi:type="dcterms:W3CDTF">2024-04-05T07:14:44Z</dcterms:created>
  <dcterms:modified xsi:type="dcterms:W3CDTF">2025-07-08T08:12:32Z</dcterms:modified>
</cp:coreProperties>
</file>