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02\FB00$\112 活性化推進係\31_地方公共団体による小規模事業者支援推進補助金\6  地域社会の課題解決を目指すちいさな企業応援補助金\R7\要綱改正案\新要綱\一般枠\"/>
    </mc:Choice>
  </mc:AlternateContent>
  <xr:revisionPtr revIDLastSave="0" documentId="13_ncr:1_{3BC9D19A-25A2-4D6C-A522-085277F3B404}" xr6:coauthVersionLast="47" xr6:coauthVersionMax="47" xr10:uidLastSave="{00000000-0000-0000-0000-000000000000}"/>
  <bookViews>
    <workbookView xWindow="-120" yWindow="-120" windowWidth="29040" windowHeight="15840" tabRatio="861" activeTab="1" xr2:uid="{00000000-000D-0000-FFFF-FFFF00000000}"/>
  </bookViews>
  <sheets>
    <sheet name="計画書表紙　様式１" sheetId="30" r:id="rId1"/>
    <sheet name="事業計画書　別紙1-1" sheetId="29" r:id="rId2"/>
    <sheet name="経営計画資金計画　別紙１－２" sheetId="26" r:id="rId3"/>
    <sheet name="別紙１－３" sheetId="31" r:id="rId4"/>
    <sheet name="別紙１－４－１" sheetId="32" r:id="rId5"/>
    <sheet name="別紙１－４－２" sheetId="36" r:id="rId6"/>
    <sheet name="役員名簿" sheetId="16" r:id="rId7"/>
    <sheet name="別紙１－５" sheetId="15" r:id="rId8"/>
  </sheets>
  <definedNames>
    <definedName name="_xlnm.Print_Area" localSheetId="2">'経営計画資金計画　別紙１－２'!$A$1:$J$39</definedName>
    <definedName name="_xlnm.Print_Area" localSheetId="0">'計画書表紙　様式１'!$A$1:$X$47</definedName>
    <definedName name="_xlnm.Print_Area" localSheetId="1">'事業計画書　別紙1-1'!$A$1:$V$121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7" i="36" l="1"/>
  <c r="I30" i="36"/>
  <c r="I14" i="36"/>
  <c r="I9" i="32"/>
  <c r="I27" i="32" l="1"/>
  <c r="J27" i="32" s="1"/>
  <c r="I14" i="32"/>
  <c r="I38" i="36"/>
  <c r="E16" i="31" s="1"/>
  <c r="H38" i="36"/>
  <c r="G38" i="36"/>
  <c r="H37" i="36"/>
  <c r="G37" i="36"/>
  <c r="J36" i="36"/>
  <c r="H36" i="36"/>
  <c r="G36" i="36"/>
  <c r="J35" i="36"/>
  <c r="H35" i="36"/>
  <c r="G35" i="36"/>
  <c r="J34" i="36"/>
  <c r="H34" i="36"/>
  <c r="G34" i="36"/>
  <c r="J33" i="36"/>
  <c r="H33" i="36"/>
  <c r="G33" i="36"/>
  <c r="J32" i="36"/>
  <c r="H32" i="36"/>
  <c r="G32" i="36"/>
  <c r="J31" i="36"/>
  <c r="H31" i="36"/>
  <c r="G31" i="36"/>
  <c r="J30" i="36"/>
  <c r="H30" i="36"/>
  <c r="G30" i="36"/>
  <c r="J29" i="36"/>
  <c r="H29" i="36"/>
  <c r="G29" i="36"/>
  <c r="J28" i="36"/>
  <c r="H28" i="36"/>
  <c r="G28" i="36"/>
  <c r="J27" i="36"/>
  <c r="I27" i="36"/>
  <c r="H27" i="36"/>
  <c r="G27" i="36"/>
  <c r="J26" i="36"/>
  <c r="H26" i="36"/>
  <c r="G26" i="36"/>
  <c r="J25" i="36"/>
  <c r="H25" i="36"/>
  <c r="G25" i="36"/>
  <c r="J24" i="36"/>
  <c r="H24" i="36"/>
  <c r="G24" i="36"/>
  <c r="J23" i="36"/>
  <c r="H23" i="36"/>
  <c r="G23" i="36"/>
  <c r="J22" i="36"/>
  <c r="H22" i="36"/>
  <c r="G22" i="36"/>
  <c r="J21" i="36"/>
  <c r="H21" i="36"/>
  <c r="G21" i="36"/>
  <c r="J20" i="36"/>
  <c r="H20" i="36"/>
  <c r="G20" i="36"/>
  <c r="J19" i="36"/>
  <c r="I19" i="36"/>
  <c r="H19" i="36"/>
  <c r="G19" i="36"/>
  <c r="J18" i="36"/>
  <c r="H18" i="36"/>
  <c r="G18" i="36"/>
  <c r="J17" i="36"/>
  <c r="I17" i="36"/>
  <c r="H17" i="36"/>
  <c r="G17" i="36"/>
  <c r="J16" i="36"/>
  <c r="H16" i="36"/>
  <c r="G16" i="36"/>
  <c r="J15" i="36"/>
  <c r="I15" i="36"/>
  <c r="H15" i="36"/>
  <c r="G15" i="36"/>
  <c r="J14" i="36"/>
  <c r="H14" i="36"/>
  <c r="G14" i="36"/>
  <c r="J13" i="36"/>
  <c r="H13" i="36"/>
  <c r="G13" i="36"/>
  <c r="J12" i="36"/>
  <c r="I12" i="36"/>
  <c r="H12" i="36"/>
  <c r="G12" i="36"/>
  <c r="J11" i="36"/>
  <c r="H11" i="36"/>
  <c r="G11" i="36"/>
  <c r="J10" i="36"/>
  <c r="H10" i="36"/>
  <c r="G10" i="36"/>
  <c r="J9" i="36"/>
  <c r="I9" i="36"/>
  <c r="H9" i="36"/>
  <c r="G9" i="36"/>
  <c r="J8" i="36"/>
  <c r="H8" i="36"/>
  <c r="G8" i="36"/>
  <c r="J7" i="36"/>
  <c r="H7" i="36"/>
  <c r="G7" i="36"/>
  <c r="D3" i="36"/>
  <c r="J35" i="32"/>
  <c r="H35" i="32"/>
  <c r="G35" i="32"/>
  <c r="G34" i="32"/>
  <c r="H34" i="32" s="1"/>
  <c r="J33" i="32"/>
  <c r="H33" i="32"/>
  <c r="G33" i="32"/>
  <c r="J32" i="32"/>
  <c r="H32" i="32"/>
  <c r="G32" i="32"/>
  <c r="J31" i="32"/>
  <c r="H31" i="32"/>
  <c r="G31" i="32"/>
  <c r="J30" i="32"/>
  <c r="I30" i="32"/>
  <c r="H30" i="32"/>
  <c r="G30" i="32"/>
  <c r="J29" i="32"/>
  <c r="H29" i="32"/>
  <c r="G29" i="32"/>
  <c r="J28" i="32"/>
  <c r="H28" i="32"/>
  <c r="G28" i="32"/>
  <c r="H27" i="32"/>
  <c r="G27" i="32"/>
  <c r="J26" i="32"/>
  <c r="H26" i="32"/>
  <c r="G26" i="32"/>
  <c r="J25" i="32"/>
  <c r="H25" i="32"/>
  <c r="G25" i="32"/>
  <c r="J24" i="32"/>
  <c r="H24" i="32"/>
  <c r="G24" i="32"/>
  <c r="J23" i="32"/>
  <c r="H23" i="32"/>
  <c r="G23" i="32"/>
  <c r="J22" i="32"/>
  <c r="H22" i="32"/>
  <c r="G22" i="32"/>
  <c r="J21" i="32"/>
  <c r="H21" i="32"/>
  <c r="G21" i="32"/>
  <c r="J20" i="32"/>
  <c r="H20" i="32"/>
  <c r="G20" i="32"/>
  <c r="J19" i="32"/>
  <c r="H19" i="32"/>
  <c r="G19" i="32"/>
  <c r="J18" i="32"/>
  <c r="H18" i="32"/>
  <c r="G18" i="32"/>
  <c r="J17" i="32"/>
  <c r="I17" i="32"/>
  <c r="H17" i="32"/>
  <c r="G17" i="32"/>
  <c r="J16" i="32"/>
  <c r="H16" i="32"/>
  <c r="G16" i="32"/>
  <c r="J15" i="32"/>
  <c r="I15" i="32"/>
  <c r="H15" i="32"/>
  <c r="G15" i="32"/>
  <c r="H14" i="32"/>
  <c r="G14" i="32"/>
  <c r="J13" i="32"/>
  <c r="H13" i="32"/>
  <c r="G13" i="32"/>
  <c r="J12" i="32"/>
  <c r="H12" i="32"/>
  <c r="G12" i="32"/>
  <c r="J11" i="32"/>
  <c r="H11" i="32"/>
  <c r="G11" i="32"/>
  <c r="J10" i="32"/>
  <c r="I10" i="32"/>
  <c r="H10" i="32"/>
  <c r="G10" i="32"/>
  <c r="J9" i="32"/>
  <c r="H9" i="32"/>
  <c r="G9" i="32"/>
  <c r="J8" i="32"/>
  <c r="H8" i="32"/>
  <c r="G8" i="32"/>
  <c r="J7" i="32"/>
  <c r="I7" i="32"/>
  <c r="H7" i="32"/>
  <c r="G7" i="32"/>
  <c r="D3" i="32"/>
  <c r="E15" i="31"/>
  <c r="D15" i="31"/>
  <c r="C15" i="31"/>
  <c r="E14" i="31"/>
  <c r="D14" i="31"/>
  <c r="C14" i="31"/>
  <c r="E13" i="31"/>
  <c r="D13" i="31"/>
  <c r="C13" i="31"/>
  <c r="E12" i="31"/>
  <c r="D12" i="31"/>
  <c r="C12" i="31"/>
  <c r="E9" i="31"/>
  <c r="D9" i="31"/>
  <c r="C9" i="31"/>
  <c r="D8" i="31"/>
  <c r="C8" i="31"/>
  <c r="E7" i="31"/>
  <c r="D7" i="31"/>
  <c r="C7" i="31"/>
  <c r="I35" i="26"/>
  <c r="E35" i="26"/>
  <c r="K32" i="26"/>
  <c r="I32" i="26"/>
  <c r="I31" i="26"/>
  <c r="I30" i="26"/>
  <c r="I29" i="26"/>
  <c r="K25" i="26"/>
  <c r="J25" i="26"/>
  <c r="I25" i="26"/>
  <c r="H25" i="26"/>
  <c r="G25" i="26"/>
  <c r="F25" i="26"/>
  <c r="E25" i="26"/>
  <c r="D25" i="26"/>
  <c r="C25" i="26"/>
  <c r="E24" i="26"/>
  <c r="D24" i="26"/>
  <c r="C24" i="26"/>
  <c r="E23" i="26"/>
  <c r="D23" i="26"/>
  <c r="C23" i="26"/>
  <c r="E22" i="26"/>
  <c r="D22" i="26"/>
  <c r="C22" i="26"/>
  <c r="J21" i="26"/>
  <c r="I21" i="26"/>
  <c r="H21" i="26"/>
  <c r="F21" i="26"/>
  <c r="E21" i="26"/>
  <c r="C21" i="26"/>
  <c r="E20" i="26"/>
  <c r="D20" i="26"/>
  <c r="C20" i="26"/>
  <c r="J19" i="26"/>
  <c r="I19" i="26"/>
  <c r="H19" i="26"/>
  <c r="F19" i="26"/>
  <c r="E19" i="26"/>
  <c r="C19" i="26"/>
  <c r="E18" i="26"/>
  <c r="D18" i="26"/>
  <c r="C18" i="26"/>
  <c r="E17" i="26"/>
  <c r="D17" i="26"/>
  <c r="C17" i="26"/>
  <c r="E16" i="26"/>
  <c r="D16" i="26"/>
  <c r="C16" i="26"/>
  <c r="E15" i="26"/>
  <c r="D15" i="26"/>
  <c r="C15" i="26"/>
  <c r="J14" i="26"/>
  <c r="I14" i="26"/>
  <c r="H14" i="26"/>
  <c r="F14" i="26"/>
  <c r="E14" i="26"/>
  <c r="C14" i="26"/>
  <c r="E13" i="26"/>
  <c r="D13" i="26"/>
  <c r="C13" i="26"/>
  <c r="J12" i="26"/>
  <c r="I12" i="26"/>
  <c r="H12" i="26"/>
  <c r="G12" i="26"/>
  <c r="G19" i="26" s="1"/>
  <c r="G21" i="26" s="1"/>
  <c r="F12" i="26"/>
  <c r="E12" i="26"/>
  <c r="C12" i="26"/>
  <c r="E11" i="26"/>
  <c r="D11" i="26"/>
  <c r="D12" i="26" s="1"/>
  <c r="D14" i="26" s="1"/>
  <c r="C11" i="26"/>
  <c r="J10" i="26"/>
  <c r="I10" i="26"/>
  <c r="H10" i="26"/>
  <c r="G10" i="26"/>
  <c r="F10" i="26"/>
  <c r="E10" i="26"/>
  <c r="D10" i="26"/>
  <c r="C10" i="26"/>
  <c r="E9" i="26"/>
  <c r="D9" i="26"/>
  <c r="C9" i="26"/>
  <c r="E8" i="26"/>
  <c r="D8" i="26"/>
  <c r="C8" i="26"/>
  <c r="J7" i="26"/>
  <c r="I7" i="26"/>
  <c r="H7" i="26"/>
  <c r="G7" i="26"/>
  <c r="F7" i="26"/>
  <c r="J6" i="26"/>
  <c r="I6" i="26"/>
  <c r="H6" i="26"/>
  <c r="G6" i="26"/>
  <c r="F6" i="26"/>
  <c r="A31" i="29"/>
  <c r="I11" i="29"/>
  <c r="F11" i="29"/>
  <c r="E10" i="29"/>
  <c r="P9" i="29"/>
  <c r="E9" i="29"/>
  <c r="P7" i="29"/>
  <c r="I6" i="29"/>
  <c r="F6" i="29"/>
  <c r="P5" i="29"/>
  <c r="E5" i="29"/>
  <c r="I34" i="32" l="1"/>
  <c r="I36" i="32" s="1"/>
  <c r="E10" i="31" s="1"/>
  <c r="G36" i="32"/>
  <c r="D16" i="31"/>
  <c r="C16" i="31"/>
  <c r="J14" i="32"/>
  <c r="E8" i="31"/>
  <c r="G14" i="26"/>
  <c r="D19" i="26"/>
  <c r="D21" i="26" s="1"/>
  <c r="C10" i="31" l="1"/>
  <c r="C11" i="31" s="1"/>
  <c r="C17" i="31" s="1"/>
  <c r="G37" i="32"/>
  <c r="H36" i="32"/>
  <c r="I37" i="32"/>
  <c r="J34" i="32"/>
  <c r="H37" i="32" l="1"/>
  <c r="J37" i="32" s="1"/>
  <c r="J36" i="32"/>
  <c r="D10" i="31"/>
  <c r="D11" i="31" s="1"/>
  <c r="D17" i="31" s="1"/>
  <c r="E11" i="31"/>
  <c r="E17" i="31" s="1"/>
  <c r="J37"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P8" authorId="0" shapeId="0" xr:uid="{00000000-0006-0000-0000-000001000000}">
      <text>
        <r>
          <rPr>
            <sz val="9"/>
            <color indexed="81"/>
            <rFont val="ＭＳ ゴシック"/>
            <family val="3"/>
            <charset val="128"/>
          </rPr>
          <t>登記上の住所</t>
        </r>
      </text>
    </comment>
    <comment ref="P9" authorId="0" shapeId="0" xr:uid="{00000000-0006-0000-0000-000002000000}">
      <text>
        <r>
          <rPr>
            <sz val="9"/>
            <color indexed="81"/>
            <rFont val="ＭＳ ゴシック"/>
            <family val="3"/>
            <charset val="128"/>
          </rPr>
          <t>個人事業者の場合は、屋号を記載してください。</t>
        </r>
        <r>
          <rPr>
            <sz val="9"/>
            <color indexed="81"/>
            <rFont val="ＭＳ Ｐゴシック"/>
            <family val="3"/>
            <charset val="128"/>
          </rPr>
          <t xml:space="preserve">
</t>
        </r>
      </text>
    </comment>
    <comment ref="P10" authorId="0" shapeId="0" xr:uid="{00000000-0006-0000-0000-000003000000}">
      <text>
        <r>
          <rPr>
            <sz val="9"/>
            <color indexed="81"/>
            <rFont val="ＭＳ ゴシック"/>
            <family val="3"/>
            <charset val="128"/>
          </rPr>
          <t>・代表者の役職・氏名
代表者印を捺印してください。
・個人事業者の場合は、「代表　○○○○」と記載してください。</t>
        </r>
        <r>
          <rPr>
            <sz val="9"/>
            <color indexed="81"/>
            <rFont val="ＭＳ Ｐゴシック"/>
            <family val="3"/>
            <charset val="128"/>
          </rPr>
          <t xml:space="preserve">
</t>
        </r>
      </text>
    </comment>
    <comment ref="R34" authorId="0" shapeId="0" xr:uid="{00000000-0006-0000-0000-000004000000}">
      <text>
        <r>
          <rPr>
            <sz val="9"/>
            <color indexed="81"/>
            <rFont val="ＭＳ ゴシック"/>
            <family val="3"/>
            <charset val="128"/>
          </rPr>
          <t>実施する事業区分に丸を付けてください。</t>
        </r>
      </text>
    </comment>
    <comment ref="B40" authorId="0" shapeId="0" xr:uid="{00000000-0006-0000-0000-000005000000}">
      <text>
        <r>
          <rPr>
            <sz val="9"/>
            <color indexed="81"/>
            <rFont val="ＭＳ ゴシック"/>
            <family val="3"/>
            <charset val="128"/>
          </rPr>
          <t>・新事業や補助事業の内容が分かる分かりやすい資料を２ページ以内で作成し添付してください。
・サイズはすべてＡ４サイズで、製本やホッチキス留めは避けて下さい。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75" authorId="0" shapeId="0" xr:uid="{3DE09E2D-558B-48B4-B20F-2A88D33B57AA}">
      <text>
        <r>
          <rPr>
            <b/>
            <sz val="9"/>
            <color indexed="81"/>
            <rFont val="MS P ゴシック"/>
            <family val="3"/>
            <charset val="128"/>
          </rPr>
          <t>w:</t>
        </r>
        <r>
          <rPr>
            <sz val="9"/>
            <color indexed="81"/>
            <rFont val="MS P ゴシック"/>
            <family val="3"/>
            <charset val="128"/>
          </rPr>
          <t xml:space="preserve">
</t>
        </r>
        <r>
          <rPr>
            <sz val="9"/>
            <color indexed="81"/>
            <rFont val="BIZ UDゴシック"/>
            <family val="3"/>
            <charset val="128"/>
          </rPr>
          <t>２つ以上お書きください。SDGｓ・MLGｓの両方から選ぶ必要はありません。</t>
        </r>
      </text>
    </comment>
    <comment ref="P94" authorId="0" shapeId="0" xr:uid="{00000000-0006-0000-0100-000001000000}">
      <text>
        <r>
          <rPr>
            <sz val="9"/>
            <color indexed="81"/>
            <rFont val="ＭＳ ゴシック"/>
            <family val="3"/>
            <charset val="128"/>
          </rPr>
          <t>交付決定日より前の発注、契約、入金等は対象外</t>
        </r>
      </text>
    </comment>
    <comment ref="P96" authorId="0" shapeId="0" xr:uid="{00000000-0006-0000-0100-000002000000}">
      <text>
        <r>
          <rPr>
            <sz val="9"/>
            <color indexed="81"/>
            <rFont val="ＭＳ ゴシック"/>
            <family val="3"/>
            <charset val="128"/>
          </rPr>
          <t>委託をする場合は、必ず記入（予定でも可）</t>
        </r>
      </text>
    </comment>
    <comment ref="P100" authorId="0" shapeId="0" xr:uid="{00000000-0006-0000-0100-000003000000}">
      <text>
        <r>
          <rPr>
            <sz val="9"/>
            <color indexed="81"/>
            <rFont val="ＭＳ ゴシック"/>
            <family val="3"/>
            <charset val="128"/>
          </rPr>
          <t>謝金を支払う相手方を記入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F13" authorId="0" shapeId="0" xr:uid="{00000000-0006-0000-0200-000001000000}">
      <text>
        <r>
          <rPr>
            <sz val="9"/>
            <color indexed="81"/>
            <rFont val="ＭＳ ゴシック"/>
            <family val="3"/>
            <charset val="128"/>
          </rPr>
          <t>営業外収益との差引きはしないでください。</t>
        </r>
      </text>
    </comment>
    <comment ref="J16" authorId="0" shapeId="0" xr:uid="{00000000-0006-0000-0200-000002000000}">
      <text>
        <r>
          <rPr>
            <sz val="9"/>
            <color indexed="81"/>
            <rFont val="ＭＳ ゴシック"/>
            <family val="3"/>
            <charset val="128"/>
          </rPr>
          <t xml:space="preserve">※「⑨設備投資額＋⑩運転資金＝⑮資金調達額」になるようにしてください。
</t>
        </r>
      </text>
    </comment>
    <comment ref="B28" authorId="0" shapeId="0" xr:uid="{00000000-0006-0000-0200-000003000000}">
      <text>
        <r>
          <rPr>
            <sz val="11"/>
            <color indexed="81"/>
            <rFont val="BIZ UDゴシック"/>
            <family val="3"/>
            <charset val="128"/>
          </rPr>
          <t>※新事業で導入予定の設備を記載してください。
※なお、新商品等市場化事業における事業費の機械装置等購入費は、試作品の製作や実験等を行うために必要な機械装置、備品、器具工具等を購入するために支払われる経費を対象としています。
※</t>
        </r>
        <r>
          <rPr>
            <u/>
            <sz val="11"/>
            <color indexed="81"/>
            <rFont val="BIZ UDゴシック"/>
            <family val="3"/>
            <charset val="128"/>
          </rPr>
          <t>営業活動の一環となる販売を目的とした製品を製造するための経費は対象外です。</t>
        </r>
      </text>
    </comment>
    <comment ref="I32" authorId="0" shapeId="0" xr:uid="{00000000-0006-0000-0200-000004000000}">
      <text>
        <r>
          <rPr>
            <sz val="9"/>
            <color indexed="81"/>
            <rFont val="BIZ UDゴシック"/>
            <family val="3"/>
            <charset val="128"/>
          </rPr>
          <t xml:space="preserve">合計は、上記⑨設備投資額の合計と同額になるようにしてください。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那須</author>
    <author>滋賀県</author>
    <author>w</author>
    <author>FJ-USER</author>
  </authors>
  <commentList>
    <comment ref="E6" authorId="0" shapeId="0" xr:uid="{00000000-0006-0000-0300-000001000000}">
      <text>
        <r>
          <rPr>
            <sz val="9"/>
            <color indexed="81"/>
            <rFont val="ＭＳ Ｐゴシック"/>
            <family val="3"/>
            <charset val="128"/>
          </rPr>
          <t>金額は、すべて
別紙１－３より
自動入力</t>
        </r>
      </text>
    </comment>
    <comment ref="F6" authorId="1" shapeId="0" xr:uid="{00000000-0006-0000-0300-000002000000}">
      <text>
        <r>
          <rPr>
            <sz val="9"/>
            <color indexed="81"/>
            <rFont val="ＭＳ ゴシック"/>
            <family val="3"/>
            <charset val="128"/>
          </rPr>
          <t>別表１－３に書いた委嘱先や委託先について備考欄に入力してください。
○○教授（△△大学）
株式会社○○　など</t>
        </r>
      </text>
    </comment>
    <comment ref="J8" authorId="2" shapeId="0" xr:uid="{00000000-0006-0000-0300-000003000000}">
      <text>
        <r>
          <rPr>
            <sz val="11"/>
            <color indexed="81"/>
            <rFont val="ＭＳ Ｐゴシック"/>
            <family val="3"/>
            <charset val="128"/>
          </rPr>
          <t>※申請後の経費の内容変更は、認められません。
確実に執行できる計画を作成するようご注意ください。</t>
        </r>
      </text>
    </comment>
    <comment ref="E17" authorId="2" shapeId="0" xr:uid="{00000000-0006-0000-0300-000004000000}">
      <text>
        <r>
          <rPr>
            <b/>
            <sz val="9"/>
            <color indexed="81"/>
            <rFont val="ＭＳ Ｐゴシック"/>
            <family val="3"/>
            <charset val="128"/>
          </rPr>
          <t>補助金額の上限は50万円です。
　</t>
        </r>
        <r>
          <rPr>
            <sz val="9"/>
            <color indexed="81"/>
            <rFont val="ＭＳ Ｐゴシック"/>
            <family val="3"/>
            <charset val="128"/>
          </rPr>
          <t>50万円を超えた場合は「500,000」と入力してください</t>
        </r>
      </text>
    </comment>
    <comment ref="E20" authorId="3" shapeId="0" xr:uid="{00000000-0006-0000-0300-000005000000}">
      <text>
        <r>
          <rPr>
            <sz val="9"/>
            <color indexed="81"/>
            <rFont val="ＭＳ ゴシック"/>
            <family val="3"/>
            <charset val="128"/>
          </rPr>
          <t>補助金が支払われるまでの資金の内訳について記載。合計が補助金申請額と一致するよう確認すること。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5" authorId="0" shapeId="0" xr:uid="{00000000-0006-0000-0400-000001000000}">
      <text>
        <r>
          <rPr>
            <sz val="9"/>
            <color indexed="81"/>
            <rFont val="ＭＳ ゴシック"/>
            <family val="3"/>
            <charset val="128"/>
          </rPr>
          <t>様式にない経費区分や補助対象経費内容を作成することはできません。</t>
        </r>
      </text>
    </comment>
    <comment ref="C5" authorId="0" shapeId="0" xr:uid="{00000000-0006-0000-0400-000002000000}">
      <text>
        <r>
          <rPr>
            <sz val="9"/>
            <color indexed="81"/>
            <rFont val="ＭＳ ゴシック"/>
            <family val="3"/>
            <charset val="128"/>
          </rPr>
          <t>内容が分かるように具体的に記載してください。</t>
        </r>
        <r>
          <rPr>
            <sz val="9"/>
            <color indexed="81"/>
            <rFont val="ＭＳ Ｐゴシック"/>
            <family val="3"/>
            <charset val="128"/>
          </rPr>
          <t xml:space="preserve">
</t>
        </r>
      </text>
    </comment>
    <comment ref="H5" authorId="0" shapeId="0" xr:uid="{00000000-0006-0000-0400-000003000000}">
      <text>
        <r>
          <rPr>
            <sz val="9"/>
            <color indexed="81"/>
            <rFont val="ＭＳ ゴシック"/>
            <family val="3"/>
            <charset val="128"/>
          </rPr>
          <t>補助事業に要する経費　
　　　≧　補助対象経費（消費税や対象外経費を除いた額）</t>
        </r>
      </text>
    </comment>
    <comment ref="I5" authorId="0" shapeId="0" xr:uid="{00000000-0006-0000-0400-000004000000}">
      <text>
        <r>
          <rPr>
            <b/>
            <sz val="9"/>
            <color indexed="81"/>
            <rFont val="ＭＳ ゴシック"/>
            <family val="3"/>
            <charset val="128"/>
          </rPr>
          <t xml:space="preserve">補助事業に要する経費　÷　１．１　＝　補助対象経費
</t>
        </r>
        <r>
          <rPr>
            <b/>
            <u/>
            <sz val="9"/>
            <color indexed="81"/>
            <rFont val="ＭＳ ゴシック"/>
            <family val="3"/>
            <charset val="128"/>
          </rPr>
          <t>補助対象経費　×　２　÷　３　≧　補助金申請額</t>
        </r>
        <r>
          <rPr>
            <sz val="9"/>
            <color indexed="81"/>
            <rFont val="ＭＳ ゴシック"/>
            <family val="3"/>
            <charset val="128"/>
          </rPr>
          <t xml:space="preserve">
高額の経費は、内容・価格を確認できる見積とカタログのコピーを添付してください。</t>
        </r>
      </text>
    </comment>
    <comment ref="C7" authorId="0" shapeId="0" xr:uid="{00000000-0006-0000-0400-000005000000}">
      <text>
        <r>
          <rPr>
            <sz val="9"/>
            <color indexed="81"/>
            <rFont val="ＭＳ ゴシック"/>
            <family val="3"/>
            <charset val="128"/>
          </rPr>
          <t>大学の先生など外部の専門家（個人）を利用する場合に記入。事業所等の場合は、委託費のコンサルタント費へ記入。</t>
        </r>
      </text>
    </comment>
    <comment ref="I9" authorId="0" shapeId="0" xr:uid="{00000000-0006-0000-0400-000006000000}">
      <text>
        <r>
          <rPr>
            <sz val="9"/>
            <color indexed="81"/>
            <rFont val="ＭＳ ゴシック"/>
            <family val="3"/>
            <charset val="128"/>
          </rPr>
          <t>合計が合わなくなるので、小計の上下に行を挿入しないでください。</t>
        </r>
      </text>
    </comment>
    <comment ref="C10" authorId="0" shapeId="0" xr:uid="{00000000-0006-0000-0400-000007000000}">
      <text>
        <r>
          <rPr>
            <sz val="9"/>
            <color indexed="81"/>
            <rFont val="ＭＳ ゴシック"/>
            <family val="3"/>
            <charset val="128"/>
          </rPr>
          <t>大学の先生など職員以外の専門家等に支払う場合に記入。コンサルタント契約に含まれている場合は委託費のコンサルタント費へ記入。</t>
        </r>
      </text>
    </comment>
    <comment ref="I14" authorId="0" shapeId="0" xr:uid="{00000000-0006-0000-0400-000008000000}">
      <text>
        <r>
          <rPr>
            <sz val="9"/>
            <color indexed="81"/>
            <rFont val="ＭＳ ゴシック"/>
            <family val="3"/>
            <charset val="128"/>
          </rPr>
          <t>合計が合わなくなるので、小計の上下に行を挿入しないでください。</t>
        </r>
      </text>
    </comment>
    <comment ref="C15" authorId="0" shapeId="0" xr:uid="{00000000-0006-0000-0400-000009000000}">
      <text>
        <r>
          <rPr>
            <sz val="9"/>
            <color indexed="81"/>
            <rFont val="ＭＳ ゴシック"/>
            <family val="3"/>
            <charset val="128"/>
          </rPr>
          <t xml:space="preserve">必要な分量を、交付決定後に購入し、事業に利用した分量、用途の明細を作成できるものに限ります。
</t>
        </r>
      </text>
    </comment>
    <comment ref="C17" authorId="0" shapeId="0" xr:uid="{00000000-0006-0000-0400-00000A000000}">
      <text>
        <r>
          <rPr>
            <sz val="9"/>
            <color indexed="81"/>
            <rFont val="ＭＳ ゴシック"/>
            <family val="3"/>
            <charset val="128"/>
          </rPr>
          <t>試作品の製作や実験等を行うために必要な機械装置、備品、器具工具等を購入するために支払われる経費。営業活動の一環となる販売を目的とした製品を製造するための経費は対象外。試作品での販売物の生産は補助金の返還が必要。</t>
        </r>
      </text>
    </comment>
    <comment ref="C19" authorId="0" shapeId="0" xr:uid="{00000000-0006-0000-0400-00000B000000}">
      <text>
        <r>
          <rPr>
            <sz val="9"/>
            <color indexed="81"/>
            <rFont val="ＭＳ ゴシック"/>
            <family val="3"/>
            <charset val="128"/>
          </rPr>
          <t>資料等の印刷費
（ただし取扱説明書など販売物への付属品は対象外。またトナーなど自社の消耗品は対象外。）</t>
        </r>
      </text>
    </comment>
    <comment ref="C21" authorId="0" shapeId="0" xr:uid="{00000000-0006-0000-0400-00000C000000}">
      <text>
        <r>
          <rPr>
            <sz val="9"/>
            <color indexed="81"/>
            <rFont val="ＭＳ ゴシック"/>
            <family val="3"/>
            <charset val="128"/>
          </rPr>
          <t>図書、参考文献、資料等</t>
        </r>
      </text>
    </comment>
    <comment ref="C23" authorId="0" shapeId="0" xr:uid="{00000000-0006-0000-0400-00000D000000}">
      <text>
        <r>
          <rPr>
            <sz val="9"/>
            <color indexed="81"/>
            <rFont val="ＭＳ ゴシック"/>
            <family val="3"/>
            <charset val="128"/>
          </rPr>
          <t xml:space="preserve">郵便代、運搬費等の外部への支払
</t>
        </r>
      </text>
    </comment>
    <comment ref="C25" authorId="0" shapeId="0" xr:uid="{00000000-0006-0000-0400-00000E000000}">
      <text>
        <r>
          <rPr>
            <sz val="9"/>
            <color indexed="81"/>
            <rFont val="ＭＳ ゴシック"/>
            <family val="3"/>
            <charset val="128"/>
          </rPr>
          <t>試作品の製作や実験等を行うために必要な機械装置、事務機器、倉庫、敷地等のレンタル料、リース料</t>
        </r>
      </text>
    </comment>
    <comment ref="I27" authorId="0" shapeId="0" xr:uid="{00000000-0006-0000-0400-00000F000000}">
      <text>
        <r>
          <rPr>
            <sz val="9"/>
            <color indexed="81"/>
            <rFont val="ＭＳ ゴシック"/>
            <family val="3"/>
            <charset val="128"/>
          </rPr>
          <t>合計が合わなくなるので、小計の上下に行を挿入しないでください。</t>
        </r>
        <r>
          <rPr>
            <sz val="9"/>
            <color indexed="81"/>
            <rFont val="ＭＳ Ｐゴシック"/>
            <family val="3"/>
            <charset val="128"/>
          </rPr>
          <t xml:space="preserve">
</t>
        </r>
      </text>
    </comment>
    <comment ref="C28" authorId="0" shapeId="0" xr:uid="{00000000-0006-0000-0400-000010000000}">
      <text>
        <r>
          <rPr>
            <sz val="9"/>
            <color indexed="81"/>
            <rFont val="ＭＳ ゴシック"/>
            <family val="3"/>
            <charset val="128"/>
          </rPr>
          <t>委託契約書が必要になります。
毎日の報告書・提案資料など成果物が必要になります。
販売物の生産、実販売などは対象外</t>
        </r>
      </text>
    </comment>
    <comment ref="C30" authorId="0" shapeId="0" xr:uid="{00000000-0006-0000-0400-000011000000}">
      <text>
        <r>
          <rPr>
            <sz val="9"/>
            <color indexed="81"/>
            <rFont val="ＭＳ ゴシック"/>
            <family val="3"/>
            <charset val="128"/>
          </rPr>
          <t>委託契約書が必要になります。
契約時には、設計図面等の証拠が必要です。
修了後、販売物の生産に利用する場合は、補助金の返還が必要。</t>
        </r>
      </text>
    </comment>
    <comment ref="C32" authorId="0" shapeId="0" xr:uid="{00000000-0006-0000-0400-000012000000}">
      <text>
        <r>
          <rPr>
            <sz val="9"/>
            <color indexed="81"/>
            <rFont val="ＭＳ ゴシック"/>
            <family val="3"/>
            <charset val="128"/>
          </rPr>
          <t>補助期間内に、出願する特許権、実用新案権、意匠権、商標権等を取得するための弁理士等への支払。
特許庁への納付分は対象外。</t>
        </r>
      </text>
    </comment>
    <comment ref="C34" authorId="0" shapeId="0" xr:uid="{00000000-0006-0000-0400-000013000000}">
      <text>
        <r>
          <rPr>
            <sz val="9"/>
            <color indexed="81"/>
            <rFont val="ＭＳ ゴシック"/>
            <family val="3"/>
            <charset val="128"/>
          </rPr>
          <t>委託契約書が必要になります。
品質保証表示等を得るために検査機関に委託する費用</t>
        </r>
      </text>
    </comment>
    <comment ref="I36" authorId="0" shapeId="0" xr:uid="{00000000-0006-0000-0400-000014000000}">
      <text>
        <r>
          <rPr>
            <sz val="9"/>
            <color indexed="81"/>
            <rFont val="ＭＳ ゴシック"/>
            <family val="3"/>
            <charset val="128"/>
          </rPr>
          <t>合計が合わなくなるので、小計の上下に行を挿入しないでください。</t>
        </r>
      </text>
    </comment>
    <comment ref="I37" authorId="0" shapeId="0" xr:uid="{00000000-0006-0000-0400-000015000000}">
      <text>
        <r>
          <rPr>
            <sz val="9"/>
            <color indexed="81"/>
            <rFont val="ＭＳ ゴシック"/>
            <family val="3"/>
            <charset val="128"/>
          </rPr>
          <t>合計で、千円未満を切捨てします。（自動で切捨てになります。）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5" authorId="0" shapeId="0" xr:uid="{00000000-0006-0000-0500-000001000000}">
      <text>
        <r>
          <rPr>
            <sz val="9"/>
            <color indexed="81"/>
            <rFont val="ＭＳ ゴシック"/>
            <family val="3"/>
            <charset val="128"/>
          </rPr>
          <t>様式にない経費区分や補助対象経費内容を作成することはできません。</t>
        </r>
      </text>
    </comment>
    <comment ref="C5" authorId="0" shapeId="0" xr:uid="{00000000-0006-0000-0500-000002000000}">
      <text>
        <r>
          <rPr>
            <sz val="9"/>
            <color indexed="81"/>
            <rFont val="ＭＳ ゴシック"/>
            <family val="3"/>
            <charset val="128"/>
          </rPr>
          <t>内容が分かるように具体的に記載してください。</t>
        </r>
        <r>
          <rPr>
            <sz val="9"/>
            <color indexed="81"/>
            <rFont val="ＭＳ Ｐゴシック"/>
            <family val="3"/>
            <charset val="128"/>
          </rPr>
          <t xml:space="preserve">
</t>
        </r>
      </text>
    </comment>
    <comment ref="H5" authorId="0" shapeId="0" xr:uid="{00000000-0006-0000-0500-000003000000}">
      <text>
        <r>
          <rPr>
            <sz val="9"/>
            <color indexed="81"/>
            <rFont val="ＭＳ ゴシック"/>
            <family val="3"/>
            <charset val="128"/>
          </rPr>
          <t>補助事業に要する経費　
　　　≧　補助対象経費（消費税や対象外経費を除いた額）</t>
        </r>
      </text>
    </comment>
    <comment ref="I5" authorId="0" shapeId="0" xr:uid="{00000000-0006-0000-0500-000004000000}">
      <text>
        <r>
          <rPr>
            <b/>
            <sz val="9"/>
            <color indexed="81"/>
            <rFont val="ＭＳ ゴシック"/>
            <family val="3"/>
            <charset val="128"/>
          </rPr>
          <t xml:space="preserve">補助事業に要する経費　÷　１．１　＝　補助対象経費
</t>
        </r>
        <r>
          <rPr>
            <b/>
            <u/>
            <sz val="9"/>
            <color indexed="81"/>
            <rFont val="ＭＳ ゴシック"/>
            <family val="3"/>
            <charset val="128"/>
          </rPr>
          <t>補助対象経費　×　２　÷　３　≧　補助金申請額</t>
        </r>
        <r>
          <rPr>
            <sz val="9"/>
            <color indexed="81"/>
            <rFont val="ＭＳ ゴシック"/>
            <family val="3"/>
            <charset val="128"/>
          </rPr>
          <t xml:space="preserve">
高額の経費は、内容・価格を確認できる見積とカタログのコピーを添付してください。</t>
        </r>
      </text>
    </comment>
    <comment ref="C7" authorId="0" shapeId="0" xr:uid="{00000000-0006-0000-0500-000005000000}">
      <text>
        <r>
          <rPr>
            <sz val="9"/>
            <color indexed="81"/>
            <rFont val="ＭＳ Ｐゴシック"/>
            <family val="3"/>
            <charset val="128"/>
          </rPr>
          <t>大学の先生など外部の専門家（個人）を利用する場合に記入。事業所等の場合は、委託費のコンサルタント費へ記入。</t>
        </r>
      </text>
    </comment>
    <comment ref="I9" authorId="0" shapeId="0" xr:uid="{00000000-0006-0000-0500-000006000000}">
      <text>
        <r>
          <rPr>
            <sz val="9"/>
            <color indexed="81"/>
            <rFont val="ＭＳ ゴシック"/>
            <family val="3"/>
            <charset val="128"/>
          </rPr>
          <t>合計が合わなくなるので、小計の上下に行を挿入しないでください。</t>
        </r>
      </text>
    </comment>
    <comment ref="C10" authorId="0" shapeId="0" xr:uid="{00000000-0006-0000-0500-000007000000}">
      <text>
        <r>
          <rPr>
            <sz val="9"/>
            <color indexed="81"/>
            <rFont val="ＭＳ ゴシック"/>
            <family val="3"/>
            <charset val="128"/>
          </rPr>
          <t xml:space="preserve">大学の先生など職員以外の専門家等に支払う場合に記入。コンサルタント契約に含まれている場合は委託費のコンサルタント費へ記入。
</t>
        </r>
      </text>
    </comment>
    <comment ref="C12" authorId="0" shapeId="0" xr:uid="{00000000-0006-0000-0500-000008000000}">
      <text>
        <r>
          <rPr>
            <sz val="9"/>
            <color indexed="81"/>
            <rFont val="ＭＳ ゴシック"/>
            <family val="3"/>
            <charset val="128"/>
          </rPr>
          <t xml:space="preserve">大学の先生など職員以外の専門家等に支払う場合に記入。コンサルタント契約に含まれている場合は委託費のコンサルタント費へ記入。
</t>
        </r>
      </text>
    </comment>
    <comment ref="I14" authorId="0" shapeId="0" xr:uid="{00000000-0006-0000-0500-000009000000}">
      <text>
        <r>
          <rPr>
            <sz val="9"/>
            <color indexed="81"/>
            <rFont val="ＭＳ ゴシック"/>
            <family val="3"/>
            <charset val="128"/>
          </rPr>
          <t>合計が合わなくなるので、小計の上下に行を挿入しないでください。</t>
        </r>
      </text>
    </comment>
    <comment ref="C15" authorId="0" shapeId="0" xr:uid="{00000000-0006-0000-0500-00000A000000}">
      <text>
        <r>
          <rPr>
            <sz val="9"/>
            <color indexed="81"/>
            <rFont val="ＭＳ ゴシック"/>
            <family val="3"/>
            <charset val="128"/>
          </rPr>
          <t>販売や契約を行うための出展料は対象外</t>
        </r>
      </text>
    </comment>
    <comment ref="C17" authorId="0" shapeId="0" xr:uid="{00000000-0006-0000-0500-00000B000000}">
      <text>
        <r>
          <rPr>
            <sz val="9"/>
            <color indexed="81"/>
            <rFont val="ＭＳ ゴシック"/>
            <family val="3"/>
            <charset val="128"/>
          </rPr>
          <t xml:space="preserve">展示ブースの装飾等、会場の整備費
</t>
        </r>
      </text>
    </comment>
    <comment ref="C19" authorId="0" shapeId="0" xr:uid="{00000000-0006-0000-0500-00000C000000}">
      <text>
        <r>
          <rPr>
            <sz val="9"/>
            <color indexed="81"/>
            <rFont val="ＭＳ ゴシック"/>
            <family val="3"/>
            <charset val="128"/>
          </rPr>
          <t>チラシ・パンフレット・ポスター等
販売物の印刷は対象外</t>
        </r>
      </text>
    </comment>
    <comment ref="C21" authorId="0" shapeId="0" xr:uid="{00000000-0006-0000-0500-00000D000000}">
      <text>
        <r>
          <rPr>
            <sz val="9"/>
            <color indexed="81"/>
            <rFont val="ＭＳ ゴシック"/>
            <family val="3"/>
            <charset val="128"/>
          </rPr>
          <t>図書、参考文献、資料等</t>
        </r>
      </text>
    </comment>
    <comment ref="C23" authorId="0" shapeId="0" xr:uid="{00000000-0006-0000-0500-00000E000000}">
      <text>
        <r>
          <rPr>
            <sz val="9"/>
            <color indexed="81"/>
            <rFont val="ＭＳ ゴシック"/>
            <family val="3"/>
            <charset val="128"/>
          </rPr>
          <t>郵便代、運搬費等の外部への支払</t>
        </r>
      </text>
    </comment>
    <comment ref="C25" authorId="0" shapeId="0" xr:uid="{00000000-0006-0000-0500-00000F000000}">
      <text>
        <r>
          <rPr>
            <sz val="9"/>
            <color indexed="81"/>
            <rFont val="ＭＳ ゴシック"/>
            <family val="3"/>
            <charset val="128"/>
          </rPr>
          <t>試作品展示場所の利用料等</t>
        </r>
      </text>
    </comment>
    <comment ref="C26" authorId="0" shapeId="0" xr:uid="{00000000-0006-0000-0500-000010000000}">
      <text>
        <r>
          <rPr>
            <sz val="9"/>
            <color indexed="81"/>
            <rFont val="ＭＳ ゴシック"/>
            <family val="3"/>
            <charset val="128"/>
          </rPr>
          <t>新聞（折り込み台を含む）、ＴＶ、ラジオ、インターネット等による広告。製品・商品・事業の内容を伝えるものが対象。</t>
        </r>
      </text>
    </comment>
    <comment ref="C27" authorId="0" shapeId="0" xr:uid="{00000000-0006-0000-0500-000011000000}">
      <text>
        <r>
          <rPr>
            <sz val="9"/>
            <color indexed="81"/>
            <rFont val="ＭＳ ゴシック"/>
            <family val="3"/>
            <charset val="128"/>
          </rPr>
          <t>展示会等での通訳、資料等の翻訳料</t>
        </r>
      </text>
    </comment>
    <comment ref="C28" authorId="0" shapeId="0" xr:uid="{00000000-0006-0000-0500-000012000000}">
      <text>
        <r>
          <rPr>
            <sz val="9"/>
            <color indexed="81"/>
            <rFont val="ＭＳ ゴシック"/>
            <family val="3"/>
            <charset val="128"/>
          </rPr>
          <t>職員が受ける講習等についての受講料</t>
        </r>
      </text>
    </comment>
    <comment ref="C29" authorId="0" shapeId="0" xr:uid="{00000000-0006-0000-0500-000013000000}">
      <text>
        <r>
          <rPr>
            <sz val="9"/>
            <color indexed="81"/>
            <rFont val="ＭＳ ゴシック"/>
            <family val="3"/>
            <charset val="128"/>
          </rPr>
          <t>展示品等への保険料</t>
        </r>
      </text>
    </comment>
    <comment ref="I30" authorId="0" shapeId="0" xr:uid="{00000000-0006-0000-0500-000014000000}">
      <text>
        <r>
          <rPr>
            <sz val="9"/>
            <color indexed="81"/>
            <rFont val="ＭＳ ゴシック"/>
            <family val="3"/>
            <charset val="128"/>
          </rPr>
          <t>合計が合わなくなるので、小計の上下に行を挿入しないでください。</t>
        </r>
      </text>
    </comment>
    <comment ref="C31" authorId="0" shapeId="0" xr:uid="{00000000-0006-0000-0500-000015000000}">
      <text>
        <r>
          <rPr>
            <sz val="9"/>
            <color indexed="81"/>
            <rFont val="ＭＳ ゴシック"/>
            <family val="3"/>
            <charset val="128"/>
          </rPr>
          <t>委託契約書が必要になります。
毎日の報告書・提案資料など成果物が必要になります。
販売物の生産、実販売などは対象外</t>
        </r>
      </text>
    </comment>
    <comment ref="C33" authorId="0" shapeId="0" xr:uid="{00000000-0006-0000-0500-000016000000}">
      <text>
        <r>
          <rPr>
            <sz val="9"/>
            <color indexed="81"/>
            <rFont val="ＭＳ ゴシック"/>
            <family val="3"/>
            <charset val="128"/>
          </rPr>
          <t>委託契約書が必要になります。
調査する毎日の報告書・調査資料・結果など成果物が必要。</t>
        </r>
      </text>
    </comment>
    <comment ref="C35" authorId="0" shapeId="0" xr:uid="{00000000-0006-0000-0500-000017000000}">
      <text>
        <r>
          <rPr>
            <sz val="9"/>
            <color indexed="81"/>
            <rFont val="ＭＳ ゴシック"/>
            <family val="3"/>
            <charset val="128"/>
          </rPr>
          <t>委託契約書が必要になります。
品質保証表示等を得るために検査機関に委託する費用</t>
        </r>
      </text>
    </comment>
    <comment ref="I37" authorId="0" shapeId="0" xr:uid="{00000000-0006-0000-0500-000018000000}">
      <text>
        <r>
          <rPr>
            <sz val="9"/>
            <color indexed="81"/>
            <rFont val="ＭＳ ゴシック"/>
            <family val="3"/>
            <charset val="128"/>
          </rPr>
          <t>合計が合わなくなるので、小計の上下に行を挿入しないでください。</t>
        </r>
      </text>
    </comment>
    <comment ref="I38" authorId="0" shapeId="0" xr:uid="{00000000-0006-0000-0500-000019000000}">
      <text>
        <r>
          <rPr>
            <sz val="9"/>
            <color indexed="81"/>
            <rFont val="ＭＳ ゴシック"/>
            <family val="3"/>
            <charset val="128"/>
          </rPr>
          <t>合計で、千円未満を切捨てします。（自動で切捨てになります。）</t>
        </r>
      </text>
    </comment>
  </commentList>
</comments>
</file>

<file path=xl/sharedStrings.xml><?xml version="1.0" encoding="utf-8"?>
<sst xmlns="http://schemas.openxmlformats.org/spreadsheetml/2006/main" count="387" uniqueCount="325">
  <si>
    <t>記</t>
  </si>
  <si>
    <t>謝金</t>
  </si>
  <si>
    <t>旅費</t>
  </si>
  <si>
    <t>委託費</t>
  </si>
  <si>
    <t>小計</t>
  </si>
  <si>
    <t>専門家謝金</t>
    <rPh sb="0" eb="3">
      <t>センモンカ</t>
    </rPh>
    <rPh sb="3" eb="5">
      <t>シャキン</t>
    </rPh>
    <phoneticPr fontId="3"/>
  </si>
  <si>
    <t>小計</t>
    <rPh sb="0" eb="2">
      <t>ショウケイ</t>
    </rPh>
    <phoneticPr fontId="3"/>
  </si>
  <si>
    <t>旅費</t>
    <rPh sb="0" eb="2">
      <t>リョヒ</t>
    </rPh>
    <phoneticPr fontId="3"/>
  </si>
  <si>
    <t>印刷製本費</t>
    <rPh sb="0" eb="2">
      <t>インサツ</t>
    </rPh>
    <rPh sb="2" eb="4">
      <t>セイホン</t>
    </rPh>
    <rPh sb="4" eb="5">
      <t>ヒ</t>
    </rPh>
    <phoneticPr fontId="3"/>
  </si>
  <si>
    <t>資料購入費</t>
    <rPh sb="0" eb="2">
      <t>シリョウ</t>
    </rPh>
    <rPh sb="2" eb="5">
      <t>コウニュウヒ</t>
    </rPh>
    <phoneticPr fontId="3"/>
  </si>
  <si>
    <t>別紙１－１</t>
    <rPh sb="0" eb="2">
      <t>ベッシ</t>
    </rPh>
    <phoneticPr fontId="4"/>
  </si>
  <si>
    <t>申請者</t>
    <rPh sb="0" eb="3">
      <t>シンセイシャ</t>
    </rPh>
    <phoneticPr fontId="4"/>
  </si>
  <si>
    <t>小計</t>
    <rPh sb="0" eb="2">
      <t>ショウケイ</t>
    </rPh>
    <phoneticPr fontId="4"/>
  </si>
  <si>
    <t>経費区分</t>
    <rPh sb="0" eb="2">
      <t>ケイヒ</t>
    </rPh>
    <rPh sb="2" eb="4">
      <t>クブン</t>
    </rPh>
    <phoneticPr fontId="4"/>
  </si>
  <si>
    <t>補助対象経費</t>
    <rPh sb="0" eb="2">
      <t>ホジョ</t>
    </rPh>
    <rPh sb="2" eb="4">
      <t>タイショウ</t>
    </rPh>
    <rPh sb="4" eb="6">
      <t>ケイヒ</t>
    </rPh>
    <phoneticPr fontId="4"/>
  </si>
  <si>
    <t>補助金申請額</t>
    <rPh sb="0" eb="3">
      <t>ホジョキン</t>
    </rPh>
    <rPh sb="3" eb="6">
      <t>シンセイガク</t>
    </rPh>
    <phoneticPr fontId="4"/>
  </si>
  <si>
    <t>合計</t>
    <rPh sb="0" eb="2">
      <t>ゴウケイ</t>
    </rPh>
    <phoneticPr fontId="4"/>
  </si>
  <si>
    <t>通信運搬費</t>
    <rPh sb="0" eb="2">
      <t>ツウシン</t>
    </rPh>
    <rPh sb="2" eb="5">
      <t>ウンパンヒ</t>
    </rPh>
    <phoneticPr fontId="3"/>
  </si>
  <si>
    <t>原材料費</t>
    <rPh sb="0" eb="4">
      <t>ゲンザイリョウヒ</t>
    </rPh>
    <phoneticPr fontId="3"/>
  </si>
  <si>
    <t>会場整備費</t>
    <rPh sb="0" eb="2">
      <t>カイジョウ</t>
    </rPh>
    <rPh sb="2" eb="5">
      <t>セイビヒ</t>
    </rPh>
    <phoneticPr fontId="3"/>
  </si>
  <si>
    <t>専門家旅費</t>
    <rPh sb="0" eb="3">
      <t>センモンカ</t>
    </rPh>
    <rPh sb="3" eb="5">
      <t>リョヒ</t>
    </rPh>
    <phoneticPr fontId="3"/>
  </si>
  <si>
    <t>（単位：円）</t>
    <rPh sb="1" eb="3">
      <t>タンイ</t>
    </rPh>
    <rPh sb="4" eb="5">
      <t>エン</t>
    </rPh>
    <phoneticPr fontId="4"/>
  </si>
  <si>
    <t>謝金</t>
    <rPh sb="0" eb="2">
      <t>シャキン</t>
    </rPh>
    <phoneticPr fontId="3"/>
  </si>
  <si>
    <t>事業費</t>
    <rPh sb="0" eb="3">
      <t>ジギョウヒ</t>
    </rPh>
    <phoneticPr fontId="3"/>
  </si>
  <si>
    <t>コンサルタント費</t>
    <rPh sb="7" eb="8">
      <t>ヒ</t>
    </rPh>
    <phoneticPr fontId="3"/>
  </si>
  <si>
    <t>製造・改良等委託費</t>
    <rPh sb="0" eb="2">
      <t>セイゾウ</t>
    </rPh>
    <rPh sb="3" eb="5">
      <t>カイリョウ</t>
    </rPh>
    <rPh sb="5" eb="6">
      <t>トウ</t>
    </rPh>
    <rPh sb="6" eb="9">
      <t>イタクヒ</t>
    </rPh>
    <phoneticPr fontId="3"/>
  </si>
  <si>
    <t>事業費</t>
    <rPh sb="0" eb="2">
      <t>ジギョウ</t>
    </rPh>
    <phoneticPr fontId="4"/>
  </si>
  <si>
    <t>事業費</t>
    <phoneticPr fontId="4"/>
  </si>
  <si>
    <t>職員旅費</t>
  </si>
  <si>
    <t>借損料</t>
  </si>
  <si>
    <t>試験分析等委託費</t>
  </si>
  <si>
    <t>　　補助金申請額　　（円）：　　　　　</t>
    <rPh sb="2" eb="5">
      <t>ホジョキン</t>
    </rPh>
    <rPh sb="5" eb="8">
      <t>シンセイガク</t>
    </rPh>
    <rPh sb="11" eb="12">
      <t>エン</t>
    </rPh>
    <phoneticPr fontId="4"/>
  </si>
  <si>
    <t>　　内訳　　　　　　（円）
　　　　　　　　　自己資金：</t>
    <rPh sb="2" eb="4">
      <t>ウチワケ</t>
    </rPh>
    <rPh sb="11" eb="12">
      <t>エン</t>
    </rPh>
    <rPh sb="23" eb="25">
      <t>ジコ</t>
    </rPh>
    <rPh sb="25" eb="27">
      <t>シキン</t>
    </rPh>
    <phoneticPr fontId="4"/>
  </si>
  <si>
    <t>備考</t>
    <rPh sb="0" eb="2">
      <t>ビコウ</t>
    </rPh>
    <phoneticPr fontId="4"/>
  </si>
  <si>
    <t>　　　　　　　　　　借入金：</t>
    <phoneticPr fontId="4"/>
  </si>
  <si>
    <t>　　　　　　　　　　その他：</t>
    <phoneticPr fontId="4"/>
  </si>
  <si>
    <t>機械装置等購入費</t>
    <rPh sb="0" eb="2">
      <t>キカイ</t>
    </rPh>
    <rPh sb="2" eb="4">
      <t>ソウチ</t>
    </rPh>
    <rPh sb="4" eb="5">
      <t>トウ</t>
    </rPh>
    <rPh sb="5" eb="8">
      <t>コウニュウヒ</t>
    </rPh>
    <phoneticPr fontId="3"/>
  </si>
  <si>
    <t>誓　　　　約　　　　書</t>
  </si>
  <si>
    <t>　　　　</t>
  </si>
  <si>
    <t>（あて先）</t>
    <phoneticPr fontId="4"/>
  </si>
  <si>
    <t xml:space="preserve">         〔法人、団体にあっては事務所所在地〕</t>
    <phoneticPr fontId="4"/>
  </si>
  <si>
    <t xml:space="preserve">        〔法人、団体にあっては法人・団体名、代表者名〕</t>
    <phoneticPr fontId="4"/>
  </si>
  <si>
    <t xml:space="preserve">             (ふりがな)</t>
    <phoneticPr fontId="4"/>
  </si>
  <si>
    <t>について誓約します。</t>
  </si>
  <si>
    <t>　私は、滋賀県が滋賀県暴力団排除条例の趣旨にのっとり、県の事務または事業から暴力団員または</t>
    <phoneticPr fontId="4"/>
  </si>
  <si>
    <t xml:space="preserve">  　という。) 第２条第２号に規定する暴力団をいう。以下同じ。）</t>
    <phoneticPr fontId="4"/>
  </si>
  <si>
    <t xml:space="preserve"> ではありません。</t>
  </si>
  <si>
    <t>（3） 自己、自社もしくは第三者の不正の利益を図る目的または第三者に損害を与える目的をもって、</t>
    <phoneticPr fontId="4"/>
  </si>
  <si>
    <t>（6） 上記（1）から（5）までのいずれかに該当する者であることを知りながら、これを不当に利用す</t>
    <phoneticPr fontId="4"/>
  </si>
  <si>
    <t xml:space="preserve">    るなどしている者</t>
    <phoneticPr fontId="4"/>
  </si>
  <si>
    <t>暴力団もしくは暴力団員と密接な関係を有する者を排除していることを承知したうえで、下記の事項</t>
    <phoneticPr fontId="4"/>
  </si>
  <si>
    <t>　なお、滋賀県が必要と認める場合は、本誓約書を滋賀県警察本部に提供することに同意します。</t>
    <phoneticPr fontId="4"/>
  </si>
  <si>
    <t>２ １の（2）から（6）に掲げる者が、その経営に実質的に関与している法人その他の団体または個人</t>
    <phoneticPr fontId="4"/>
  </si>
  <si>
    <t>（5） 暴力団または暴力団員と社会的に非難されるべき関係を有している者</t>
    <phoneticPr fontId="4"/>
  </si>
  <si>
    <t xml:space="preserve">    極的に暴力団の維持、運営に協力し、または関与している者</t>
    <phoneticPr fontId="4"/>
  </si>
  <si>
    <t xml:space="preserve">（4） 暴力団または暴力団員に対して資金等を供給し、または便宜を供与するなど、直接的もしくは積
</t>
    <phoneticPr fontId="4"/>
  </si>
  <si>
    <t xml:space="preserve">    暴力団または暴力団員を利用している者</t>
    <phoneticPr fontId="4"/>
  </si>
  <si>
    <t>（2） 暴力団員（法第２条第６号に規定する暴力団員をいう。以下同じ。）</t>
    <phoneticPr fontId="4"/>
  </si>
  <si>
    <t>１ 私または自社もしくは自社の役員等が、次のいずれにも該当する者ではありません。</t>
    <phoneticPr fontId="4"/>
  </si>
  <si>
    <t xml:space="preserve">（1） 暴力団（暴力団員による不当な行為の防止等に関する法律（平成３年法律第77号。以下「法」 </t>
    <phoneticPr fontId="4"/>
  </si>
  <si>
    <t>住　　　 　所　　　　　　　　　　　　　　　　　　　　　　　　　　　　　</t>
    <phoneticPr fontId="4"/>
  </si>
  <si>
    <t>役員名簿</t>
    <rPh sb="0" eb="2">
      <t>ヤクイン</t>
    </rPh>
    <rPh sb="2" eb="4">
      <t>メイボ</t>
    </rPh>
    <phoneticPr fontId="4"/>
  </si>
  <si>
    <t>氏名</t>
    <rPh sb="0" eb="2">
      <t>シメイ</t>
    </rPh>
    <phoneticPr fontId="4"/>
  </si>
  <si>
    <t>よみがな</t>
    <phoneticPr fontId="4"/>
  </si>
  <si>
    <t>生年月日</t>
    <rPh sb="0" eb="2">
      <t>セイネン</t>
    </rPh>
    <rPh sb="2" eb="4">
      <t>ガッピ</t>
    </rPh>
    <phoneticPr fontId="4"/>
  </si>
  <si>
    <t>役職名</t>
    <rPh sb="0" eb="3">
      <t>ヤクショクメイ</t>
    </rPh>
    <phoneticPr fontId="4"/>
  </si>
  <si>
    <t>（千円）</t>
    <rPh sb="1" eb="3">
      <t>センエン</t>
    </rPh>
    <phoneticPr fontId="4"/>
  </si>
  <si>
    <t>直近期末</t>
    <phoneticPr fontId="4"/>
  </si>
  <si>
    <t>１年後</t>
    <phoneticPr fontId="4"/>
  </si>
  <si>
    <t>２年後</t>
    <phoneticPr fontId="4"/>
  </si>
  <si>
    <t>①売上高</t>
    <rPh sb="1" eb="4">
      <t>ウリアゲダカ</t>
    </rPh>
    <phoneticPr fontId="9"/>
  </si>
  <si>
    <t>②売上原価</t>
    <rPh sb="1" eb="3">
      <t>ウリアゲ</t>
    </rPh>
    <rPh sb="3" eb="5">
      <t>ゲンカ</t>
    </rPh>
    <phoneticPr fontId="9"/>
  </si>
  <si>
    <t>③売上総利益
（①－②）</t>
    <rPh sb="1" eb="3">
      <t>ウリアゲ</t>
    </rPh>
    <rPh sb="3" eb="6">
      <t>ソウリエキ</t>
    </rPh>
    <phoneticPr fontId="4"/>
  </si>
  <si>
    <t>④販売費及び
一般管理費</t>
    <rPh sb="1" eb="4">
      <t>ハンバイヒ</t>
    </rPh>
    <rPh sb="4" eb="5">
      <t>オヨ</t>
    </rPh>
    <rPh sb="7" eb="9">
      <t>イッパン</t>
    </rPh>
    <rPh sb="9" eb="12">
      <t>カンリヒ</t>
    </rPh>
    <phoneticPr fontId="4"/>
  </si>
  <si>
    <t>⑥営業外費用</t>
    <rPh sb="1" eb="4">
      <t>エイギョウガイ</t>
    </rPh>
    <rPh sb="4" eb="6">
      <t>ヒヨウ</t>
    </rPh>
    <phoneticPr fontId="4"/>
  </si>
  <si>
    <t>⑦経常利益
（⑤－⑥）</t>
    <rPh sb="1" eb="3">
      <t>ケイジョウ</t>
    </rPh>
    <rPh sb="3" eb="5">
      <t>リエキ</t>
    </rPh>
    <phoneticPr fontId="4"/>
  </si>
  <si>
    <t>⑧人件費</t>
    <rPh sb="1" eb="4">
      <t>ジンケンヒ</t>
    </rPh>
    <phoneticPr fontId="10"/>
  </si>
  <si>
    <t>⑨設備投資額</t>
    <rPh sb="1" eb="3">
      <t>セツビ</t>
    </rPh>
    <rPh sb="3" eb="5">
      <t>トウシ</t>
    </rPh>
    <rPh sb="5" eb="6">
      <t>ガク</t>
    </rPh>
    <phoneticPr fontId="9"/>
  </si>
  <si>
    <t>⑩運転資金</t>
    <rPh sb="1" eb="3">
      <t>ウンテン</t>
    </rPh>
    <rPh sb="3" eb="5">
      <t>シキン</t>
    </rPh>
    <phoneticPr fontId="9"/>
  </si>
  <si>
    <t>⑫付加価値額
（⑤＋⑧＋⑪）</t>
    <rPh sb="1" eb="6">
      <t>フカカチガク</t>
    </rPh>
    <phoneticPr fontId="4"/>
  </si>
  <si>
    <t>⑬従業員数</t>
    <rPh sb="1" eb="3">
      <t>ジュウギョウ</t>
    </rPh>
    <rPh sb="3" eb="5">
      <t>インスウ</t>
    </rPh>
    <phoneticPr fontId="4"/>
  </si>
  <si>
    <t>⑭一人当たりの付加価値額（⑫÷⑬）</t>
    <rPh sb="1" eb="3">
      <t>ヒトリ</t>
    </rPh>
    <rPh sb="3" eb="4">
      <t>ア</t>
    </rPh>
    <rPh sb="7" eb="12">
      <t>フカカチガク</t>
    </rPh>
    <phoneticPr fontId="4"/>
  </si>
  <si>
    <t>⑤営業利益
 (③－④）</t>
    <rPh sb="1" eb="3">
      <t>エイギョウ</t>
    </rPh>
    <rPh sb="3" eb="5">
      <t>リエキ</t>
    </rPh>
    <phoneticPr fontId="4"/>
  </si>
  <si>
    <t>合　　　　　　　計</t>
    <rPh sb="0" eb="1">
      <t>ゴウ</t>
    </rPh>
    <rPh sb="8" eb="9">
      <t>ケイ</t>
    </rPh>
    <phoneticPr fontId="4"/>
  </si>
  <si>
    <t>合算（Ａ＋Ｂ）</t>
    <rPh sb="0" eb="2">
      <t>ガッサン</t>
    </rPh>
    <phoneticPr fontId="4"/>
  </si>
  <si>
    <t>既存事業（Ａ）</t>
    <rPh sb="0" eb="2">
      <t>キゾン</t>
    </rPh>
    <rPh sb="2" eb="4">
      <t>ジギョウ</t>
    </rPh>
    <phoneticPr fontId="4"/>
  </si>
  <si>
    <t>⑪減価償却費</t>
    <rPh sb="1" eb="3">
      <t>ゲンカ</t>
    </rPh>
    <rPh sb="3" eb="5">
      <t>ショウキャク</t>
    </rPh>
    <rPh sb="5" eb="6">
      <t>ヒ</t>
    </rPh>
    <phoneticPr fontId="9"/>
  </si>
  <si>
    <t>⑮資金調達額（⑨＋⑩）</t>
    <phoneticPr fontId="9"/>
  </si>
  <si>
    <t>金融機関借入</t>
    <phoneticPr fontId="9"/>
  </si>
  <si>
    <t>自己資金</t>
    <phoneticPr fontId="9"/>
  </si>
  <si>
    <t>その他
（　　　）</t>
    <phoneticPr fontId="9"/>
  </si>
  <si>
    <t>合　計</t>
    <phoneticPr fontId="9"/>
  </si>
  <si>
    <t>数　量</t>
    <phoneticPr fontId="4"/>
  </si>
  <si>
    <t>合　計　金　額（千円）</t>
    <rPh sb="8" eb="10">
      <t>センエン</t>
    </rPh>
    <phoneticPr fontId="3"/>
  </si>
  <si>
    <t>①売上高</t>
    <rPh sb="1" eb="3">
      <t>ウリアゲ</t>
    </rPh>
    <rPh sb="3" eb="4">
      <t>ダカ</t>
    </rPh>
    <phoneticPr fontId="4"/>
  </si>
  <si>
    <t>１年後（千円）</t>
    <rPh sb="1" eb="3">
      <t>ネンゴ</t>
    </rPh>
    <rPh sb="4" eb="6">
      <t>センエン</t>
    </rPh>
    <phoneticPr fontId="4"/>
  </si>
  <si>
    <t>２年後（千円）</t>
    <rPh sb="1" eb="3">
      <t>ネンゴ</t>
    </rPh>
    <rPh sb="4" eb="6">
      <t>センエン</t>
    </rPh>
    <phoneticPr fontId="4"/>
  </si>
  <si>
    <t>積算根拠</t>
    <rPh sb="0" eb="2">
      <t>セキサン</t>
    </rPh>
    <rPh sb="2" eb="4">
      <t>コンキョ</t>
    </rPh>
    <phoneticPr fontId="4"/>
  </si>
  <si>
    <t>単価（千円）</t>
    <rPh sb="3" eb="5">
      <t>センエン</t>
    </rPh>
    <phoneticPr fontId="4"/>
  </si>
  <si>
    <t>○○○○</t>
    <phoneticPr fontId="4"/>
  </si>
  <si>
    <t>１　申請者</t>
    <rPh sb="2" eb="5">
      <t>シンセイシャ</t>
    </rPh>
    <phoneticPr fontId="4"/>
  </si>
  <si>
    <t>補助事業計画書</t>
    <rPh sb="0" eb="2">
      <t>ホジョ</t>
    </rPh>
    <rPh sb="2" eb="4">
      <t>ジギョウ</t>
    </rPh>
    <rPh sb="4" eb="7">
      <t>ケイカクショ</t>
    </rPh>
    <phoneticPr fontId="4"/>
  </si>
  <si>
    <t>名称（商号または屋号）</t>
    <rPh sb="0" eb="2">
      <t>メイショウ</t>
    </rPh>
    <rPh sb="3" eb="5">
      <t>ショウゴウ</t>
    </rPh>
    <rPh sb="8" eb="10">
      <t>ヤゴウ</t>
    </rPh>
    <phoneticPr fontId="4"/>
  </si>
  <si>
    <t>資本金</t>
    <rPh sb="0" eb="3">
      <t>シホンキン</t>
    </rPh>
    <phoneticPr fontId="4"/>
  </si>
  <si>
    <t>従業員数</t>
    <rPh sb="0" eb="3">
      <t>ジュウギョウイン</t>
    </rPh>
    <rPh sb="3" eb="4">
      <t>スウ</t>
    </rPh>
    <phoneticPr fontId="4"/>
  </si>
  <si>
    <t>代表者
職・氏名</t>
    <rPh sb="0" eb="3">
      <t>ダイヒョウシャ</t>
    </rPh>
    <rPh sb="4" eb="5">
      <t>ショク</t>
    </rPh>
    <rPh sb="6" eb="8">
      <t>シメイ</t>
    </rPh>
    <phoneticPr fontId="4"/>
  </si>
  <si>
    <t>〒</t>
    <phoneticPr fontId="4"/>
  </si>
  <si>
    <t>電話番号</t>
    <rPh sb="0" eb="2">
      <t>デンワ</t>
    </rPh>
    <rPh sb="2" eb="4">
      <t>バンゴウ</t>
    </rPh>
    <phoneticPr fontId="4"/>
  </si>
  <si>
    <t>E-mailアドレス</t>
    <phoneticPr fontId="4"/>
  </si>
  <si>
    <t>業種</t>
    <rPh sb="0" eb="2">
      <t>ギョウシュ</t>
    </rPh>
    <phoneticPr fontId="4"/>
  </si>
  <si>
    <t>（１）新事業の計画名</t>
    <rPh sb="3" eb="6">
      <t>シンジギョウ</t>
    </rPh>
    <rPh sb="7" eb="9">
      <t>ケイカク</t>
    </rPh>
    <rPh sb="9" eb="10">
      <t>メイ</t>
    </rPh>
    <phoneticPr fontId="4"/>
  </si>
  <si>
    <t>　　イ　販路開拓事業</t>
    <rPh sb="4" eb="6">
      <t>ハンロ</t>
    </rPh>
    <rPh sb="6" eb="8">
      <t>カイタク</t>
    </rPh>
    <rPh sb="8" eb="10">
      <t>ジギョウ</t>
    </rPh>
    <phoneticPr fontId="4"/>
  </si>
  <si>
    <t>２　企業概要等（既存事業に関して記載してください。）</t>
    <rPh sb="2" eb="4">
      <t>キギョウ</t>
    </rPh>
    <rPh sb="4" eb="6">
      <t>ガイヨウ</t>
    </rPh>
    <rPh sb="6" eb="7">
      <t>トウ</t>
    </rPh>
    <rPh sb="8" eb="10">
      <t>キゾン</t>
    </rPh>
    <rPh sb="10" eb="12">
      <t>ジギョウ</t>
    </rPh>
    <rPh sb="13" eb="14">
      <t>カン</t>
    </rPh>
    <rPh sb="16" eb="18">
      <t>キサイ</t>
    </rPh>
    <phoneticPr fontId="4"/>
  </si>
  <si>
    <t>事業計画名</t>
    <rPh sb="0" eb="2">
      <t>ジギョウ</t>
    </rPh>
    <rPh sb="2" eb="4">
      <t>ケイカク</t>
    </rPh>
    <rPh sb="4" eb="5">
      <t>メイ</t>
    </rPh>
    <phoneticPr fontId="4"/>
  </si>
  <si>
    <t>年度</t>
    <rPh sb="0" eb="2">
      <t>ネンド</t>
    </rPh>
    <phoneticPr fontId="4"/>
  </si>
  <si>
    <t>補助金名・承認制度名</t>
    <rPh sb="0" eb="3">
      <t>ホジョキン</t>
    </rPh>
    <rPh sb="3" eb="4">
      <t>メイ</t>
    </rPh>
    <rPh sb="5" eb="7">
      <t>ショウニン</t>
    </rPh>
    <rPh sb="7" eb="9">
      <t>セイド</t>
    </rPh>
    <rPh sb="9" eb="10">
      <t>メイ</t>
    </rPh>
    <phoneticPr fontId="4"/>
  </si>
  <si>
    <t>～</t>
    <phoneticPr fontId="4"/>
  </si>
  <si>
    <t>交付決定日</t>
    <rPh sb="0" eb="2">
      <t>コウフ</t>
    </rPh>
    <rPh sb="2" eb="4">
      <t>ケッテイ</t>
    </rPh>
    <rPh sb="4" eb="5">
      <t>ビ</t>
    </rPh>
    <phoneticPr fontId="4"/>
  </si>
  <si>
    <t>委託先</t>
    <rPh sb="0" eb="3">
      <t>イタクサキ</t>
    </rPh>
    <phoneticPr fontId="4"/>
  </si>
  <si>
    <t>○月</t>
    <rPh sb="1" eb="2">
      <t>ガツ</t>
    </rPh>
    <phoneticPr fontId="4"/>
  </si>
  <si>
    <t>委託内容</t>
    <rPh sb="0" eb="2">
      <t>イタク</t>
    </rPh>
    <rPh sb="2" eb="4">
      <t>ナイヨウ</t>
    </rPh>
    <phoneticPr fontId="4"/>
  </si>
  <si>
    <t>委嘱内容</t>
    <rPh sb="0" eb="2">
      <t>イショク</t>
    </rPh>
    <rPh sb="2" eb="4">
      <t>ナイヨウ</t>
    </rPh>
    <phoneticPr fontId="4"/>
  </si>
  <si>
    <t>展示会出展</t>
    <rPh sb="0" eb="3">
      <t>テンジカイ</t>
    </rPh>
    <rPh sb="3" eb="5">
      <t>シュッテン</t>
    </rPh>
    <phoneticPr fontId="4"/>
  </si>
  <si>
    <t>○～○月</t>
    <rPh sb="3" eb="4">
      <t>ガツ</t>
    </rPh>
    <phoneticPr fontId="4"/>
  </si>
  <si>
    <t>○年度</t>
    <rPh sb="1" eb="2">
      <t>ネン</t>
    </rPh>
    <rPh sb="2" eb="3">
      <t>ド</t>
    </rPh>
    <phoneticPr fontId="4"/>
  </si>
  <si>
    <t>○年度</t>
    <rPh sb="1" eb="3">
      <t>ネンド</t>
    </rPh>
    <phoneticPr fontId="4"/>
  </si>
  <si>
    <t>経営革新計画（県）</t>
    <rPh sb="0" eb="2">
      <t>ケイエイ</t>
    </rPh>
    <rPh sb="2" eb="4">
      <t>カクシン</t>
    </rPh>
    <rPh sb="4" eb="6">
      <t>ケイカク</t>
    </rPh>
    <rPh sb="7" eb="8">
      <t>ケン</t>
    </rPh>
    <phoneticPr fontId="4"/>
  </si>
  <si>
    <t>小規模事業者持続化補助金（国）</t>
    <rPh sb="0" eb="3">
      <t>ショウキボ</t>
    </rPh>
    <rPh sb="3" eb="6">
      <t>ジギョウシャ</t>
    </rPh>
    <rPh sb="6" eb="8">
      <t>ジゾク</t>
    </rPh>
    <rPh sb="8" eb="9">
      <t>カ</t>
    </rPh>
    <rPh sb="9" eb="12">
      <t>ホジョキン</t>
    </rPh>
    <rPh sb="13" eb="14">
      <t>クニ</t>
    </rPh>
    <phoneticPr fontId="4"/>
  </si>
  <si>
    <t>１年後</t>
    <rPh sb="1" eb="3">
      <t>ネンゴ</t>
    </rPh>
    <phoneticPr fontId="4"/>
  </si>
  <si>
    <t>２年後</t>
    <rPh sb="1" eb="3">
      <t>ネンゴ</t>
    </rPh>
    <phoneticPr fontId="4"/>
  </si>
  <si>
    <t>※合算において、２年後の①売上高、⑦経常利益、⑫付加価値額、⑬一人当たりの付加価値額のいずれかが、直近期末を上回るように計画を立ててください。</t>
    <rPh sb="1" eb="3">
      <t>ガッサン</t>
    </rPh>
    <rPh sb="9" eb="11">
      <t>ネンゴ</t>
    </rPh>
    <rPh sb="13" eb="15">
      <t>ウリアゲ</t>
    </rPh>
    <rPh sb="15" eb="16">
      <t>ダカ</t>
    </rPh>
    <rPh sb="18" eb="20">
      <t>ケイジョウ</t>
    </rPh>
    <rPh sb="20" eb="22">
      <t>リエキ</t>
    </rPh>
    <rPh sb="24" eb="26">
      <t>フカ</t>
    </rPh>
    <rPh sb="26" eb="28">
      <t>カチ</t>
    </rPh>
    <rPh sb="28" eb="29">
      <t>ガク</t>
    </rPh>
    <rPh sb="31" eb="33">
      <t>ヒトリ</t>
    </rPh>
    <rPh sb="33" eb="34">
      <t>ア</t>
    </rPh>
    <rPh sb="37" eb="39">
      <t>フカ</t>
    </rPh>
    <rPh sb="39" eb="41">
      <t>カチ</t>
    </rPh>
    <rPh sb="41" eb="42">
      <t>ガク</t>
    </rPh>
    <rPh sb="49" eb="51">
      <t>チョッキン</t>
    </rPh>
    <rPh sb="51" eb="53">
      <t>キマツ</t>
    </rPh>
    <rPh sb="54" eb="56">
      <t>ウワマワ</t>
    </rPh>
    <rPh sb="60" eb="62">
      <t>ケイカク</t>
    </rPh>
    <rPh sb="63" eb="64">
      <t>タ</t>
    </rPh>
    <phoneticPr fontId="4"/>
  </si>
  <si>
    <t>４　補助事業の内容</t>
    <rPh sb="2" eb="4">
      <t>ホジョ</t>
    </rPh>
    <rPh sb="4" eb="6">
      <t>ジギョウ</t>
    </rPh>
    <rPh sb="7" eb="9">
      <t>ナイヨウ</t>
    </rPh>
    <phoneticPr fontId="4"/>
  </si>
  <si>
    <t>（１）補助事業の具体的内容</t>
    <rPh sb="3" eb="5">
      <t>ホジョ</t>
    </rPh>
    <rPh sb="5" eb="7">
      <t>ジギョウ</t>
    </rPh>
    <rPh sb="8" eb="11">
      <t>グタイテキ</t>
    </rPh>
    <rPh sb="11" eb="13">
      <t>ナイヨウ</t>
    </rPh>
    <phoneticPr fontId="4"/>
  </si>
  <si>
    <t>ＦＡＸ番号</t>
    <rPh sb="3" eb="5">
      <t>バンゴウ</t>
    </rPh>
    <phoneticPr fontId="4"/>
  </si>
  <si>
    <t>３　新事業の内容</t>
    <rPh sb="2" eb="3">
      <t>シン</t>
    </rPh>
    <rPh sb="3" eb="5">
      <t>ジギョウ</t>
    </rPh>
    <rPh sb="6" eb="8">
      <t>ナイヨウ</t>
    </rPh>
    <phoneticPr fontId="4"/>
  </si>
  <si>
    <t>※セルの大きさは任意で調整して構いませんが、Ａ４サイズで２～３ページにまとめてください。</t>
    <rPh sb="4" eb="5">
      <t>オオ</t>
    </rPh>
    <rPh sb="8" eb="10">
      <t>ニンイ</t>
    </rPh>
    <rPh sb="11" eb="13">
      <t>チョウセイ</t>
    </rPh>
    <rPh sb="15" eb="16">
      <t>カマ</t>
    </rPh>
    <phoneticPr fontId="4"/>
  </si>
  <si>
    <t>認定支援機関の名称・担当者氏名</t>
    <rPh sb="0" eb="2">
      <t>ニンテイ</t>
    </rPh>
    <rPh sb="2" eb="4">
      <t>シエン</t>
    </rPh>
    <rPh sb="4" eb="6">
      <t>キカン</t>
    </rPh>
    <rPh sb="7" eb="9">
      <t>メイショウ</t>
    </rPh>
    <rPh sb="10" eb="13">
      <t>タントウシャ</t>
    </rPh>
    <rPh sb="13" eb="15">
      <t>シメイ</t>
    </rPh>
    <phoneticPr fontId="4"/>
  </si>
  <si>
    <t>名称</t>
    <rPh sb="0" eb="2">
      <t>メイショウ</t>
    </rPh>
    <phoneticPr fontId="4"/>
  </si>
  <si>
    <t>担当者氏名</t>
    <rPh sb="0" eb="3">
      <t>タントウシャ</t>
    </rPh>
    <rPh sb="3" eb="5">
      <t>シメイ</t>
    </rPh>
    <phoneticPr fontId="4"/>
  </si>
  <si>
    <t>〒</t>
  </si>
  <si>
    <t>人</t>
    <rPh sb="0" eb="1">
      <t>ニン</t>
    </rPh>
    <phoneticPr fontId="4"/>
  </si>
  <si>
    <t>年</t>
    <rPh sb="0" eb="1">
      <t>ネン</t>
    </rPh>
    <phoneticPr fontId="4"/>
  </si>
  <si>
    <t>万円</t>
    <rPh sb="0" eb="2">
      <t>マンエン</t>
    </rPh>
    <phoneticPr fontId="4"/>
  </si>
  <si>
    <t>連絡担当者</t>
    <rPh sb="0" eb="2">
      <t>レンラク</t>
    </rPh>
    <rPh sb="2" eb="5">
      <t>タントウシャ</t>
    </rPh>
    <phoneticPr fontId="4"/>
  </si>
  <si>
    <t>職・氏名</t>
    <rPh sb="0" eb="1">
      <t>ショク</t>
    </rPh>
    <rPh sb="2" eb="4">
      <t>シメイ</t>
    </rPh>
    <phoneticPr fontId="4"/>
  </si>
  <si>
    <t>別記</t>
    <rPh sb="0" eb="2">
      <t>ベッキ</t>
    </rPh>
    <phoneticPr fontId="4"/>
  </si>
  <si>
    <t>様式第１号</t>
    <rPh sb="0" eb="2">
      <t>ヨウシキ</t>
    </rPh>
    <rPh sb="2" eb="3">
      <t>ダイ</t>
    </rPh>
    <rPh sb="4" eb="5">
      <t>ゴウ</t>
    </rPh>
    <phoneticPr fontId="4"/>
  </si>
  <si>
    <t>滋賀県知事　あて</t>
    <rPh sb="0" eb="2">
      <t>シガ</t>
    </rPh>
    <rPh sb="2" eb="5">
      <t>ケンチジ</t>
    </rPh>
    <phoneticPr fontId="4"/>
  </si>
  <si>
    <t>住所</t>
    <rPh sb="0" eb="2">
      <t>ジュウショ</t>
    </rPh>
    <phoneticPr fontId="4"/>
  </si>
  <si>
    <t>住所（支社等の場合）</t>
    <rPh sb="0" eb="2">
      <t>ジュウショ</t>
    </rPh>
    <rPh sb="3" eb="5">
      <t>シシャ</t>
    </rPh>
    <rPh sb="5" eb="6">
      <t>トウ</t>
    </rPh>
    <rPh sb="7" eb="9">
      <t>バアイ</t>
    </rPh>
    <phoneticPr fontId="4"/>
  </si>
  <si>
    <t>E-mail</t>
    <phoneticPr fontId="4"/>
  </si>
  <si>
    <t>記</t>
    <rPh sb="0" eb="1">
      <t>キ</t>
    </rPh>
    <phoneticPr fontId="4"/>
  </si>
  <si>
    <t>１　補助事業の内容</t>
    <rPh sb="2" eb="4">
      <t>ホジョ</t>
    </rPh>
    <rPh sb="4" eb="6">
      <t>ジギョウ</t>
    </rPh>
    <rPh sb="7" eb="9">
      <t>ナイヨウ</t>
    </rPh>
    <phoneticPr fontId="4"/>
  </si>
  <si>
    <t>２　実施計画名および事業区分</t>
    <rPh sb="2" eb="4">
      <t>ジッシ</t>
    </rPh>
    <rPh sb="4" eb="6">
      <t>ケイカク</t>
    </rPh>
    <rPh sb="6" eb="7">
      <t>メイ</t>
    </rPh>
    <rPh sb="10" eb="12">
      <t>ジギョウ</t>
    </rPh>
    <rPh sb="12" eb="14">
      <t>クブン</t>
    </rPh>
    <phoneticPr fontId="4"/>
  </si>
  <si>
    <t>３　従業員数</t>
    <rPh sb="2" eb="5">
      <t>ジュウギョウイン</t>
    </rPh>
    <rPh sb="5" eb="6">
      <t>スウ</t>
    </rPh>
    <phoneticPr fontId="4"/>
  </si>
  <si>
    <t>４　補助金申請額</t>
    <rPh sb="2" eb="5">
      <t>ホジョキン</t>
    </rPh>
    <rPh sb="5" eb="7">
      <t>シンセイ</t>
    </rPh>
    <rPh sb="7" eb="8">
      <t>ガク</t>
    </rPh>
    <phoneticPr fontId="4"/>
  </si>
  <si>
    <t>４　損益計算書および貸借対照表（直近期末分・販売費および一般管理費の明細、製造原価報告書を含む）</t>
  </si>
  <si>
    <t>７　暴力団等に該当しない旨の誓約書（別紙１－５）</t>
  </si>
  <si>
    <t>：</t>
    <phoneticPr fontId="4"/>
  </si>
  <si>
    <t>別紙１補助事業計画書のとおり</t>
    <phoneticPr fontId="4"/>
  </si>
  <si>
    <t>販路開拓事業</t>
    <rPh sb="0" eb="2">
      <t>ハンロ</t>
    </rPh>
    <rPh sb="2" eb="4">
      <t>カイタク</t>
    </rPh>
    <rPh sb="4" eb="6">
      <t>ジギョウ</t>
    </rPh>
    <phoneticPr fontId="4"/>
  </si>
  <si>
    <t>人</t>
    <rPh sb="0" eb="1">
      <t>ニン</t>
    </rPh>
    <phoneticPr fontId="4"/>
  </si>
  <si>
    <t>円</t>
    <rPh sb="0" eb="1">
      <t>エン</t>
    </rPh>
    <phoneticPr fontId="4"/>
  </si>
  <si>
    <t>添付書類</t>
    <phoneticPr fontId="4"/>
  </si>
  <si>
    <t>１　新事業および補助事業内容に関する補足説明資料（計２ページ以内）</t>
    <phoneticPr fontId="4"/>
  </si>
  <si>
    <t>２　企業概要の分かる書類（パンフレット、ホームページを印刷したもの等・２ページ以内）</t>
    <phoneticPr fontId="4"/>
  </si>
  <si>
    <t>別紙１－５</t>
    <phoneticPr fontId="4"/>
  </si>
  <si>
    <t>別紙１－２</t>
    <rPh sb="0" eb="2">
      <t>ベッシ</t>
    </rPh>
    <phoneticPr fontId="4"/>
  </si>
  <si>
    <t>別紙１－３</t>
    <rPh sb="0" eb="2">
      <t>ベッシ</t>
    </rPh>
    <phoneticPr fontId="4"/>
  </si>
  <si>
    <t>経費配分</t>
    <rPh sb="0" eb="2">
      <t>ケイヒ</t>
    </rPh>
    <rPh sb="2" eb="4">
      <t>ハイブン</t>
    </rPh>
    <phoneticPr fontId="4"/>
  </si>
  <si>
    <t>備考
(専門家、展示会名、委託先等)</t>
    <rPh sb="0" eb="2">
      <t>ビコウ</t>
    </rPh>
    <rPh sb="4" eb="7">
      <t>センモンカ</t>
    </rPh>
    <rPh sb="8" eb="11">
      <t>テンジカイ</t>
    </rPh>
    <rPh sb="11" eb="12">
      <t>メイ</t>
    </rPh>
    <rPh sb="13" eb="16">
      <t>イタクサキ</t>
    </rPh>
    <rPh sb="16" eb="17">
      <t>トウ</t>
    </rPh>
    <phoneticPr fontId="4"/>
  </si>
  <si>
    <t>販路開拓事業</t>
    <rPh sb="0" eb="2">
      <t>ハンロ</t>
    </rPh>
    <rPh sb="2" eb="4">
      <t>カイタク</t>
    </rPh>
    <rPh sb="4" eb="6">
      <t>ジギョウ</t>
    </rPh>
    <phoneticPr fontId="4"/>
  </si>
  <si>
    <t>事業
区分</t>
    <rPh sb="0" eb="2">
      <t>ジギョウ</t>
    </rPh>
    <rPh sb="3" eb="5">
      <t>クブン</t>
    </rPh>
    <phoneticPr fontId="4"/>
  </si>
  <si>
    <t>補助事業に要する
経費</t>
    <rPh sb="0" eb="2">
      <t>ホジョ</t>
    </rPh>
    <rPh sb="2" eb="4">
      <t>ジギョウ</t>
    </rPh>
    <rPh sb="5" eb="6">
      <t>ヨウ</t>
    </rPh>
    <rPh sb="9" eb="11">
      <t>ケイヒ</t>
    </rPh>
    <phoneticPr fontId="4"/>
  </si>
  <si>
    <t>↓</t>
    <phoneticPr fontId="4"/>
  </si>
  <si>
    <t>別紙１－４－１</t>
    <rPh sb="0" eb="2">
      <t>ベッシ</t>
    </rPh>
    <phoneticPr fontId="4"/>
  </si>
  <si>
    <t>実施計画名</t>
    <rPh sb="0" eb="2">
      <t>ジッシ</t>
    </rPh>
    <rPh sb="2" eb="4">
      <t>ケイカク</t>
    </rPh>
    <rPh sb="4" eb="5">
      <t>メイ</t>
    </rPh>
    <phoneticPr fontId="4"/>
  </si>
  <si>
    <t>経費区分</t>
    <rPh sb="0" eb="2">
      <t>ケイヒ</t>
    </rPh>
    <rPh sb="2" eb="4">
      <t>クブン</t>
    </rPh>
    <phoneticPr fontId="4"/>
  </si>
  <si>
    <t>内容</t>
    <rPh sb="0" eb="2">
      <t>ナイヨウ</t>
    </rPh>
    <phoneticPr fontId="4"/>
  </si>
  <si>
    <t>数量</t>
    <rPh sb="0" eb="2">
      <t>スウリョウ</t>
    </rPh>
    <phoneticPr fontId="4"/>
  </si>
  <si>
    <t>単価</t>
    <rPh sb="0" eb="2">
      <t>タンカ</t>
    </rPh>
    <phoneticPr fontId="4"/>
  </si>
  <si>
    <t>補助事業に</t>
    <rPh sb="0" eb="2">
      <t>ホジョ</t>
    </rPh>
    <rPh sb="2" eb="4">
      <t>ジギョウ</t>
    </rPh>
    <phoneticPr fontId="4"/>
  </si>
  <si>
    <t>要する経費</t>
    <rPh sb="0" eb="1">
      <t>ヨウ</t>
    </rPh>
    <rPh sb="3" eb="5">
      <t>ケイヒ</t>
    </rPh>
    <phoneticPr fontId="4"/>
  </si>
  <si>
    <t>補助対象</t>
    <rPh sb="0" eb="2">
      <t>ホジョ</t>
    </rPh>
    <rPh sb="2" eb="4">
      <t>タイショウ</t>
    </rPh>
    <phoneticPr fontId="4"/>
  </si>
  <si>
    <t>経費</t>
    <rPh sb="0" eb="2">
      <t>ケイヒ</t>
    </rPh>
    <phoneticPr fontId="4"/>
  </si>
  <si>
    <t>補助金</t>
    <rPh sb="0" eb="3">
      <t>ホジョキン</t>
    </rPh>
    <phoneticPr fontId="4"/>
  </si>
  <si>
    <t>申請額</t>
    <rPh sb="0" eb="2">
      <t>シンセイ</t>
    </rPh>
    <rPh sb="2" eb="3">
      <t>ガク</t>
    </rPh>
    <phoneticPr fontId="4"/>
  </si>
  <si>
    <t>数</t>
    <rPh sb="0" eb="1">
      <t>カズ</t>
    </rPh>
    <phoneticPr fontId="4"/>
  </si>
  <si>
    <t>単位</t>
    <rPh sb="0" eb="2">
      <t>タンイ</t>
    </rPh>
    <phoneticPr fontId="4"/>
  </si>
  <si>
    <t>産業財産権等取得委託費</t>
    <rPh sb="0" eb="2">
      <t>サンギョウ</t>
    </rPh>
    <rPh sb="2" eb="5">
      <t>ザイサンケン</t>
    </rPh>
    <rPh sb="5" eb="6">
      <t>トウ</t>
    </rPh>
    <rPh sb="6" eb="8">
      <t>シュトク</t>
    </rPh>
    <rPh sb="8" eb="11">
      <t>イタクヒ</t>
    </rPh>
    <phoneticPr fontId="3"/>
  </si>
  <si>
    <t>経費積算明細書（単位：円）</t>
    <rPh sb="0" eb="2">
      <t>ケイヒ</t>
    </rPh>
    <rPh sb="2" eb="4">
      <t>セキサン</t>
    </rPh>
    <rPh sb="4" eb="7">
      <t>メイサイショ</t>
    </rPh>
    <rPh sb="8" eb="10">
      <t>タンイ</t>
    </rPh>
    <rPh sb="11" eb="12">
      <t>エン</t>
    </rPh>
    <phoneticPr fontId="4"/>
  </si>
  <si>
    <t>合計</t>
    <phoneticPr fontId="4"/>
  </si>
  <si>
    <t>別紙１－４－２</t>
    <rPh sb="0" eb="2">
      <t>ベッシ</t>
    </rPh>
    <phoneticPr fontId="4"/>
  </si>
  <si>
    <t>印刷製本費</t>
    <rPh sb="0" eb="2">
      <t>インサツ</t>
    </rPh>
    <rPh sb="2" eb="4">
      <t>セイホン</t>
    </rPh>
    <rPh sb="4" eb="5">
      <t>ヒ</t>
    </rPh>
    <phoneticPr fontId="4"/>
  </si>
  <si>
    <t>資料購入費</t>
    <rPh sb="0" eb="2">
      <t>シリョウ</t>
    </rPh>
    <rPh sb="2" eb="5">
      <t>コウニュウヒ</t>
    </rPh>
    <phoneticPr fontId="4"/>
  </si>
  <si>
    <t>通信運搬費</t>
    <rPh sb="0" eb="2">
      <t>ツウシン</t>
    </rPh>
    <rPh sb="2" eb="4">
      <t>ウンパン</t>
    </rPh>
    <rPh sb="4" eb="5">
      <t>ヒ</t>
    </rPh>
    <phoneticPr fontId="4"/>
  </si>
  <si>
    <t>借損料</t>
    <rPh sb="0" eb="3">
      <t>シャクソンリョウ</t>
    </rPh>
    <phoneticPr fontId="4"/>
  </si>
  <si>
    <t>広告宣伝費</t>
    <rPh sb="0" eb="2">
      <t>コウコク</t>
    </rPh>
    <rPh sb="2" eb="5">
      <t>センデンヒ</t>
    </rPh>
    <phoneticPr fontId="4"/>
  </si>
  <si>
    <t>通訳・翻訳料</t>
    <rPh sb="0" eb="2">
      <t>ツウヤク</t>
    </rPh>
    <rPh sb="3" eb="5">
      <t>ホンヤク</t>
    </rPh>
    <rPh sb="5" eb="6">
      <t>リョウ</t>
    </rPh>
    <phoneticPr fontId="4"/>
  </si>
  <si>
    <t>受講料</t>
    <rPh sb="0" eb="3">
      <t>ジュコウリョウ</t>
    </rPh>
    <phoneticPr fontId="4"/>
  </si>
  <si>
    <t>保険料</t>
    <rPh sb="0" eb="3">
      <t>ホケンリョウ</t>
    </rPh>
    <phoneticPr fontId="4"/>
  </si>
  <si>
    <t>コンサルタント費</t>
    <rPh sb="7" eb="8">
      <t>ヒ</t>
    </rPh>
    <phoneticPr fontId="4"/>
  </si>
  <si>
    <t>市場調査費</t>
    <rPh sb="0" eb="2">
      <t>シジョウ</t>
    </rPh>
    <rPh sb="2" eb="4">
      <t>チョウサ</t>
    </rPh>
    <phoneticPr fontId="4"/>
  </si>
  <si>
    <t>品質検査費</t>
    <rPh sb="0" eb="2">
      <t>ヒンシツ</t>
    </rPh>
    <rPh sb="2" eb="4">
      <t>ケンサ</t>
    </rPh>
    <rPh sb="4" eb="5">
      <t>ヒ</t>
    </rPh>
    <phoneticPr fontId="4"/>
  </si>
  <si>
    <t>520-8577</t>
    <phoneticPr fontId="4"/>
  </si>
  <si>
    <t>滋賀県大津市京町四丁目１－１</t>
    <rPh sb="0" eb="3">
      <t>シガケン</t>
    </rPh>
    <rPh sb="3" eb="6">
      <t>オオツシ</t>
    </rPh>
    <rPh sb="6" eb="8">
      <t>キョウマチ</t>
    </rPh>
    <rPh sb="8" eb="11">
      <t>ヨンチョウメ</t>
    </rPh>
    <phoneticPr fontId="4"/>
  </si>
  <si>
    <t>管理部長　○○○○</t>
    <rPh sb="0" eb="2">
      <t>カンリ</t>
    </rPh>
    <rPh sb="2" eb="4">
      <t>ブチョウ</t>
    </rPh>
    <phoneticPr fontId="4"/>
  </si>
  <si>
    <t>525-0000</t>
    <phoneticPr fontId="4"/>
  </si>
  <si>
    <t>○</t>
    <phoneticPr fontId="4"/>
  </si>
  <si>
    <t>事業区分：販路開拓事業</t>
    <rPh sb="0" eb="2">
      <t>ジギョウ</t>
    </rPh>
    <rPh sb="2" eb="4">
      <t>クブン</t>
    </rPh>
    <rPh sb="5" eb="7">
      <t>ハンロ</t>
    </rPh>
    <rPh sb="7" eb="9">
      <t>カイタク</t>
    </rPh>
    <rPh sb="9" eb="11">
      <t>ジギョウ</t>
    </rPh>
    <phoneticPr fontId="4"/>
  </si>
  <si>
    <t>補助対象経費内容</t>
    <rPh sb="0" eb="2">
      <t>ホジョ</t>
    </rPh>
    <rPh sb="2" eb="4">
      <t>タイショウ</t>
    </rPh>
    <rPh sb="4" eb="6">
      <t>ケイヒ</t>
    </rPh>
    <rPh sb="6" eb="8">
      <t>ナイヨウ</t>
    </rPh>
    <phoneticPr fontId="4"/>
  </si>
  <si>
    <t>新事業（Ｂ）</t>
    <rPh sb="0" eb="1">
      <t>シン</t>
    </rPh>
    <rPh sb="1" eb="3">
      <t>ジギョウ</t>
    </rPh>
    <phoneticPr fontId="4"/>
  </si>
  <si>
    <t>３　新事業に係る売上高の積算根拠</t>
    <rPh sb="2" eb="3">
      <t>シン</t>
    </rPh>
    <rPh sb="3" eb="5">
      <t>ジギョウ</t>
    </rPh>
    <rPh sb="6" eb="7">
      <t>カカ</t>
    </rPh>
    <rPh sb="8" eb="10">
      <t>ウリアゲ</t>
    </rPh>
    <rPh sb="10" eb="11">
      <t>ダカ</t>
    </rPh>
    <rPh sb="12" eb="14">
      <t>セキサン</t>
    </rPh>
    <rPh sb="14" eb="16">
      <t>コンキョ</t>
    </rPh>
    <phoneticPr fontId="4"/>
  </si>
  <si>
    <t>２　新事業に係る設備投資計画</t>
    <rPh sb="2" eb="3">
      <t>シン</t>
    </rPh>
    <rPh sb="3" eb="5">
      <t>ジギョウ</t>
    </rPh>
    <rPh sb="6" eb="7">
      <t>カカ</t>
    </rPh>
    <rPh sb="8" eb="10">
      <t>セツビ</t>
    </rPh>
    <rPh sb="10" eb="12">
      <t>トウシ</t>
    </rPh>
    <rPh sb="12" eb="14">
      <t>ケイカク</t>
    </rPh>
    <phoneticPr fontId="4"/>
  </si>
  <si>
    <t>※新事業および補助事業内容に関する補足説明資料は、計２ページ以内にまとめてください。</t>
    <rPh sb="1" eb="4">
      <t>シンジギョウ</t>
    </rPh>
    <rPh sb="7" eb="9">
      <t>ホジョ</t>
    </rPh>
    <rPh sb="9" eb="11">
      <t>ジギョウ</t>
    </rPh>
    <rPh sb="11" eb="13">
      <t>ナイヨウ</t>
    </rPh>
    <rPh sb="14" eb="15">
      <t>カン</t>
    </rPh>
    <rPh sb="17" eb="19">
      <t>ホソク</t>
    </rPh>
    <rPh sb="19" eb="21">
      <t>セツメイ</t>
    </rPh>
    <rPh sb="21" eb="23">
      <t>シリョウ</t>
    </rPh>
    <rPh sb="25" eb="26">
      <t>ケイ</t>
    </rPh>
    <rPh sb="30" eb="32">
      <t>イナイ</t>
    </rPh>
    <phoneticPr fontId="4"/>
  </si>
  <si>
    <t>創業・設立時期</t>
    <rPh sb="0" eb="2">
      <t>ソウギョウ</t>
    </rPh>
    <rPh sb="3" eb="5">
      <t>セツリツ</t>
    </rPh>
    <rPh sb="5" eb="7">
      <t>ジキ</t>
    </rPh>
    <phoneticPr fontId="4"/>
  </si>
  <si>
    <t>１　経営計画および資金計画</t>
    <phoneticPr fontId="4"/>
  </si>
  <si>
    <t>設備投資の内容</t>
    <rPh sb="0" eb="2">
      <t>セツビ</t>
    </rPh>
    <rPh sb="2" eb="4">
      <t>トウシ</t>
    </rPh>
    <rPh sb="5" eb="7">
      <t>ナイヨウ</t>
    </rPh>
    <phoneticPr fontId="4"/>
  </si>
  <si>
    <t>(株)○○○○</t>
    <rPh sb="0" eb="3">
      <t>カブシキガイシャ</t>
    </rPh>
    <phoneticPr fontId="4"/>
  </si>
  <si>
    <t>代表取締役　○○○○</t>
    <rPh sb="0" eb="2">
      <t>ダイヒョウ</t>
    </rPh>
    <rPh sb="2" eb="5">
      <t>トリシマリヤク</t>
    </rPh>
    <phoneticPr fontId="4"/>
  </si>
  <si>
    <t>XXX-XXX-XXXX</t>
    <phoneticPr fontId="4"/>
  </si>
  <si>
    <t>XXXXXXXX@XXXXX.XXXX.XX.XX</t>
    <phoneticPr fontId="4"/>
  </si>
  <si>
    <t>滋賀県草津市○○○○（草津支社）</t>
    <rPh sb="0" eb="3">
      <t>シガケン</t>
    </rPh>
    <rPh sb="3" eb="6">
      <t>クサツシ</t>
    </rPh>
    <rPh sb="11" eb="13">
      <t>クサツ</t>
    </rPh>
    <rPh sb="13" eb="15">
      <t>シシャ</t>
    </rPh>
    <phoneticPr fontId="4"/>
  </si>
  <si>
    <t>平成</t>
    <rPh sb="0" eb="2">
      <t>ヘイセイ</t>
    </rPh>
    <phoneticPr fontId="4"/>
  </si>
  <si>
    <t>X</t>
    <phoneticPr fontId="4"/>
  </si>
  <si>
    <t>(株)○○研究所</t>
    <rPh sb="0" eb="3">
      <t>カブシキガイシャ</t>
    </rPh>
    <rPh sb="5" eb="8">
      <t>ケンキュウショ</t>
    </rPh>
    <phoneticPr fontId="4"/>
  </si>
  <si>
    <t>○○の技術商品化の○○部分の試験分析</t>
    <rPh sb="3" eb="5">
      <t>ギジュツ</t>
    </rPh>
    <rPh sb="5" eb="8">
      <t>ショウヒンカ</t>
    </rPh>
    <rPh sb="11" eb="13">
      <t>ブブン</t>
    </rPh>
    <rPh sb="14" eb="16">
      <t>シケン</t>
    </rPh>
    <rPh sb="16" eb="18">
      <t>ブンセキ</t>
    </rPh>
    <phoneticPr fontId="4"/>
  </si>
  <si>
    <t>(株)○○デザイン事務所</t>
    <rPh sb="0" eb="3">
      <t>カブシキガイシャ</t>
    </rPh>
    <rPh sb="9" eb="11">
      <t>ジム</t>
    </rPh>
    <rPh sb="11" eb="12">
      <t>ショ</t>
    </rPh>
    <phoneticPr fontId="4"/>
  </si>
  <si>
    <t>○○の試作デザイン製作</t>
    <rPh sb="3" eb="5">
      <t>シサク</t>
    </rPh>
    <rPh sb="9" eb="11">
      <t>セイサク</t>
    </rPh>
    <phoneticPr fontId="4"/>
  </si>
  <si>
    <t>○○の指導</t>
    <rPh sb="3" eb="5">
      <t>シドウ</t>
    </rPh>
    <phoneticPr fontId="4"/>
  </si>
  <si>
    <t>○○士　○○○○</t>
    <rPh sb="2" eb="3">
      <t>シ</t>
    </rPh>
    <phoneticPr fontId="4"/>
  </si>
  <si>
    <t>○○大学○○学部　教授　○○○○</t>
    <rPh sb="2" eb="4">
      <t>ダイガク</t>
    </rPh>
    <rPh sb="6" eb="8">
      <t>ガクブ</t>
    </rPh>
    <rPh sb="9" eb="11">
      <t>キョウジュ</t>
    </rPh>
    <phoneticPr fontId="4"/>
  </si>
  <si>
    <t>○○○○○○○○○○○○○○○</t>
    <phoneticPr fontId="4"/>
  </si>
  <si>
    <t>○○○○○○○○○○○○○○○</t>
    <phoneticPr fontId="4"/>
  </si>
  <si>
    <t>○○○○</t>
    <phoneticPr fontId="4"/>
  </si>
  <si>
    <t>（記載例）新商品△△の販売
@ 6千円×100 個×12 か月=7,200千円</t>
    <phoneticPr fontId="4"/>
  </si>
  <si>
    <t>（記載例）新商品△△の販売
@ 6千円×120 個×12 か月=8,640千円</t>
    <phoneticPr fontId="4"/>
  </si>
  <si>
    <t>○○教授（△△大学）</t>
    <rPh sb="2" eb="4">
      <t>キョウジュ</t>
    </rPh>
    <rPh sb="7" eb="9">
      <t>ダイガク</t>
    </rPh>
    <phoneticPr fontId="4"/>
  </si>
  <si>
    <t>○○技術専門家○○教授との商品化会議</t>
    <rPh sb="2" eb="4">
      <t>ギジュツ</t>
    </rPh>
    <rPh sb="4" eb="7">
      <t>センモンカ</t>
    </rPh>
    <rPh sb="9" eb="11">
      <t>キョウジュ</t>
    </rPh>
    <rPh sb="13" eb="16">
      <t>ショウヒンカ</t>
    </rPh>
    <rPh sb="16" eb="18">
      <t>カイギ</t>
    </rPh>
    <phoneticPr fontId="4"/>
  </si>
  <si>
    <t>回</t>
    <rPh sb="0" eb="1">
      <t>カイ</t>
    </rPh>
    <phoneticPr fontId="4"/>
  </si>
  <si>
    <t>ステンレス銅棒</t>
    <rPh sb="5" eb="6">
      <t>ドウ</t>
    </rPh>
    <rPh sb="6" eb="7">
      <t>ボウ</t>
    </rPh>
    <phoneticPr fontId="4"/>
  </si>
  <si>
    <t>本</t>
    <rPh sb="0" eb="1">
      <t>ホン</t>
    </rPh>
    <phoneticPr fontId="4"/>
  </si>
  <si>
    <t>台</t>
    <rPh sb="0" eb="1">
      <t>ダイ</t>
    </rPh>
    <phoneticPr fontId="4"/>
  </si>
  <si>
    <t>試作デザイン製作委託</t>
    <rPh sb="0" eb="2">
      <t>シサク</t>
    </rPh>
    <rPh sb="6" eb="8">
      <t>セイサク</t>
    </rPh>
    <rPh sb="8" eb="10">
      <t>イタク</t>
    </rPh>
    <phoneticPr fontId="4"/>
  </si>
  <si>
    <t>○○試験分析</t>
    <rPh sb="2" eb="4">
      <t>シケン</t>
    </rPh>
    <rPh sb="4" eb="6">
      <t>ブンセキ</t>
    </rPh>
    <phoneticPr fontId="4"/>
  </si>
  <si>
    <t>人</t>
    <rPh sb="0" eb="1">
      <t>ニン</t>
    </rPh>
    <phoneticPr fontId="4"/>
  </si>
  <si>
    <t>パイプいすレンタル料（○○展示会1日分）</t>
    <rPh sb="9" eb="10">
      <t>リョウ</t>
    </rPh>
    <rPh sb="13" eb="16">
      <t>テンジカイ</t>
    </rPh>
    <rPh sb="17" eb="19">
      <t>ニチブン</t>
    </rPh>
    <phoneticPr fontId="4"/>
  </si>
  <si>
    <t>脚</t>
    <rPh sb="0" eb="1">
      <t>キャク</t>
    </rPh>
    <phoneticPr fontId="4"/>
  </si>
  <si>
    <t>部</t>
    <rPh sb="0" eb="1">
      <t>ブ</t>
    </rPh>
    <phoneticPr fontId="4"/>
  </si>
  <si>
    <t>試験分析、試作デザイン製作</t>
    <rPh sb="0" eb="2">
      <t>シケン</t>
    </rPh>
    <rPh sb="2" eb="4">
      <t>ブンセキ</t>
    </rPh>
    <rPh sb="5" eb="7">
      <t>シサク</t>
    </rPh>
    <rPh sb="11" eb="13">
      <t>セイサク</t>
    </rPh>
    <phoneticPr fontId="4"/>
  </si>
  <si>
    <t>パンフレット作成</t>
    <rPh sb="6" eb="8">
      <t>サクセイ</t>
    </rPh>
    <phoneticPr fontId="4"/>
  </si>
  <si>
    <t>試作品作成、商品化会議</t>
    <rPh sb="0" eb="3">
      <t>シサクヒン</t>
    </rPh>
    <rPh sb="3" eb="5">
      <t>サクセイ</t>
    </rPh>
    <rPh sb="6" eb="9">
      <t>ショウヒンカ</t>
    </rPh>
    <rPh sb="9" eb="11">
      <t>カイギ</t>
    </rPh>
    <phoneticPr fontId="4"/>
  </si>
  <si>
    <t>有</t>
    <rPh sb="0" eb="1">
      <t>ア</t>
    </rPh>
    <phoneticPr fontId="4"/>
  </si>
  <si>
    <t>○○○○</t>
    <phoneticPr fontId="4"/>
  </si>
  <si>
    <t>（１）企業概要、主な顧客、自社の提供する商品・サービスの強み　等</t>
    <rPh sb="3" eb="5">
      <t>キギョウ</t>
    </rPh>
    <rPh sb="5" eb="7">
      <t>ガイヨウ</t>
    </rPh>
    <rPh sb="8" eb="9">
      <t>オモ</t>
    </rPh>
    <rPh sb="10" eb="12">
      <t>コキャク</t>
    </rPh>
    <rPh sb="13" eb="15">
      <t>ジシャ</t>
    </rPh>
    <rPh sb="16" eb="18">
      <t>テイキョウ</t>
    </rPh>
    <rPh sb="20" eb="22">
      <t>ショウヒン</t>
    </rPh>
    <rPh sb="28" eb="29">
      <t>ツヨ</t>
    </rPh>
    <rPh sb="31" eb="32">
      <t>トウ</t>
    </rPh>
    <phoneticPr fontId="4"/>
  </si>
  <si>
    <t>・具体的な数値を記載したうえで、上がっているのか、下がっているのか、横ばいなのか、またその理由もご記入ください。
・既存事業における今後の目標や計画を具体的にご記入ください。</t>
    <rPh sb="1" eb="4">
      <t>グタイテキ</t>
    </rPh>
    <rPh sb="5" eb="7">
      <t>スウチ</t>
    </rPh>
    <rPh sb="8" eb="10">
      <t>キサイ</t>
    </rPh>
    <rPh sb="16" eb="17">
      <t>ア</t>
    </rPh>
    <rPh sb="25" eb="26">
      <t>サ</t>
    </rPh>
    <rPh sb="34" eb="35">
      <t>ヨコ</t>
    </rPh>
    <rPh sb="45" eb="47">
      <t>リユウ</t>
    </rPh>
    <rPh sb="49" eb="51">
      <t>キニュウ</t>
    </rPh>
    <phoneticPr fontId="4"/>
  </si>
  <si>
    <t>（４）新事業の新規性、実現可能性（他社での導入状況や競合、既存事業との相違点、予定価格、想定する顧客等）</t>
    <rPh sb="3" eb="6">
      <t>シンジギョウ</t>
    </rPh>
    <rPh sb="7" eb="10">
      <t>シンキセイ</t>
    </rPh>
    <rPh sb="11" eb="13">
      <t>ジツゲン</t>
    </rPh>
    <rPh sb="13" eb="16">
      <t>カノウセイ</t>
    </rPh>
    <rPh sb="17" eb="19">
      <t>タシャ</t>
    </rPh>
    <rPh sb="21" eb="23">
      <t>ドウニュウ</t>
    </rPh>
    <rPh sb="23" eb="25">
      <t>ジョウキョウ</t>
    </rPh>
    <rPh sb="26" eb="28">
      <t>キョウゴウ</t>
    </rPh>
    <rPh sb="29" eb="31">
      <t>キゾン</t>
    </rPh>
    <rPh sb="31" eb="33">
      <t>ジギョウ</t>
    </rPh>
    <rPh sb="35" eb="38">
      <t>ソウイテン</t>
    </rPh>
    <rPh sb="39" eb="41">
      <t>ヨテイ</t>
    </rPh>
    <rPh sb="41" eb="43">
      <t>カカク</t>
    </rPh>
    <rPh sb="44" eb="46">
      <t>ソウテイ</t>
    </rPh>
    <rPh sb="48" eb="50">
      <t>コキャク</t>
    </rPh>
    <rPh sb="50" eb="51">
      <t>トウ</t>
    </rPh>
    <phoneticPr fontId="4"/>
  </si>
  <si>
    <t>令和　　　年　　　月　　　日</t>
    <rPh sb="0" eb="2">
      <t>レイワ</t>
    </rPh>
    <rPh sb="5" eb="6">
      <t>ネン</t>
    </rPh>
    <rPh sb="9" eb="10">
      <t>ガツ</t>
    </rPh>
    <rPh sb="13" eb="14">
      <t>ニチ</t>
    </rPh>
    <phoneticPr fontId="4"/>
  </si>
  <si>
    <t>新商品○○の改良と販路開拓</t>
    <rPh sb="0" eb="3">
      <t>シンショウヒン</t>
    </rPh>
    <rPh sb="6" eb="8">
      <t>カイリョウ</t>
    </rPh>
    <rPh sb="9" eb="11">
      <t>ハンロ</t>
    </rPh>
    <rPh sb="11" eb="13">
      <t>カイタク</t>
    </rPh>
    <phoneticPr fontId="4"/>
  </si>
  <si>
    <t>（２）直近期末の財務内容と今後の目標・計画</t>
    <rPh sb="3" eb="5">
      <t>チョッキン</t>
    </rPh>
    <rPh sb="5" eb="7">
      <t>キマツ</t>
    </rPh>
    <rPh sb="8" eb="10">
      <t>ザイム</t>
    </rPh>
    <rPh sb="10" eb="12">
      <t>ナイヨウ</t>
    </rPh>
    <rPh sb="13" eb="15">
      <t>コンゴ</t>
    </rPh>
    <rPh sb="16" eb="18">
      <t>モクヒョウ</t>
    </rPh>
    <rPh sb="19" eb="21">
      <t>ケイカク</t>
    </rPh>
    <phoneticPr fontId="4"/>
  </si>
  <si>
    <t>小型攪拌機
（試作品作成用）</t>
    <rPh sb="0" eb="2">
      <t>コガタ</t>
    </rPh>
    <rPh sb="2" eb="5">
      <t>カクハンキ</t>
    </rPh>
    <rPh sb="7" eb="10">
      <t>シサクヒン</t>
    </rPh>
    <rPh sb="10" eb="13">
      <t>サクセイヨウ</t>
    </rPh>
    <phoneticPr fontId="4"/>
  </si>
  <si>
    <t xml:space="preserve">・新事業について、自社の強みや優位性、他社での導入状況や競合、既存事業との相違点、予定価格、価格設定の根拠、想定している顧客等を具体的にご記入ください。
</t>
    <rPh sb="1" eb="4">
      <t>シンジギョウ</t>
    </rPh>
    <rPh sb="9" eb="11">
      <t>ジシャ</t>
    </rPh>
    <rPh sb="12" eb="13">
      <t>ツヨ</t>
    </rPh>
    <rPh sb="15" eb="18">
      <t>ユウイセイ</t>
    </rPh>
    <rPh sb="19" eb="21">
      <t>タシャ</t>
    </rPh>
    <rPh sb="46" eb="48">
      <t>カカク</t>
    </rPh>
    <rPh sb="48" eb="50">
      <t>セッテイ</t>
    </rPh>
    <rPh sb="51" eb="53">
      <t>コンキョ</t>
    </rPh>
    <rPh sb="62" eb="63">
      <t>トウ</t>
    </rPh>
    <phoneticPr fontId="4"/>
  </si>
  <si>
    <t>・既存事業の内容（主に何を・誰に向けて・どのように）を、具体的にご記入ください。
・既存事業での自社の強みや商品・サービスの強み、競合他社と差別化を図っている点、主な顧客や、市場の動向、競合他社の動向などについて具体的にご記入ください。</t>
    <rPh sb="1" eb="3">
      <t>キゾン</t>
    </rPh>
    <rPh sb="3" eb="5">
      <t>ジギョウ</t>
    </rPh>
    <rPh sb="6" eb="8">
      <t>ナイヨウ</t>
    </rPh>
    <rPh sb="9" eb="10">
      <t>オモ</t>
    </rPh>
    <rPh sb="11" eb="12">
      <t>ナニ</t>
    </rPh>
    <rPh sb="14" eb="15">
      <t>ダレ</t>
    </rPh>
    <rPh sb="16" eb="17">
      <t>ム</t>
    </rPh>
    <rPh sb="28" eb="31">
      <t>グタイテキ</t>
    </rPh>
    <rPh sb="33" eb="35">
      <t>キニュウ</t>
    </rPh>
    <rPh sb="74" eb="75">
      <t>ハカ</t>
    </rPh>
    <rPh sb="79" eb="80">
      <t>テン</t>
    </rPh>
    <phoneticPr fontId="4"/>
  </si>
  <si>
    <t>展示会等
出展料</t>
    <rPh sb="0" eb="3">
      <t>テンジカイ</t>
    </rPh>
    <rPh sb="3" eb="4">
      <t>トウ</t>
    </rPh>
    <rPh sb="5" eb="8">
      <t>シュッテンリョウ</t>
    </rPh>
    <phoneticPr fontId="3"/>
  </si>
  <si>
    <t>○○展示会出展料
（1コマ分）</t>
    <rPh sb="2" eb="5">
      <t>テンジカイ</t>
    </rPh>
    <rPh sb="5" eb="8">
      <t>シュッテンリョウ</t>
    </rPh>
    <rPh sb="13" eb="14">
      <t>ブン</t>
    </rPh>
    <phoneticPr fontId="4"/>
  </si>
  <si>
    <t>パンフレット印刷
（○○展示会配布用）</t>
    <rPh sb="6" eb="8">
      <t>インサツ</t>
    </rPh>
    <rPh sb="12" eb="15">
      <t>テンジカイ</t>
    </rPh>
    <rPh sb="15" eb="18">
      <t>ハイフヨウ</t>
    </rPh>
    <phoneticPr fontId="4"/>
  </si>
  <si>
    <t>回</t>
    <rPh sb="0" eb="1">
      <t>カイ</t>
    </rPh>
    <phoneticPr fontId="4"/>
  </si>
  <si>
    <t>○○（翻訳家）</t>
    <rPh sb="3" eb="6">
      <t>ホンヤクカ</t>
    </rPh>
    <phoneticPr fontId="4"/>
  </si>
  <si>
    <t>パンフレット翻訳料
（英語）</t>
    <rPh sb="6" eb="8">
      <t>ホンヤク</t>
    </rPh>
    <rPh sb="8" eb="9">
      <t>リョウ</t>
    </rPh>
    <rPh sb="11" eb="13">
      <t>エイゴ</t>
    </rPh>
    <phoneticPr fontId="4"/>
  </si>
  <si>
    <t>(株)○○研究所
(株)○○デザイン事務所</t>
    <rPh sb="0" eb="3">
      <t>カブシキガイシャ</t>
    </rPh>
    <rPh sb="5" eb="8">
      <t>ケンキュウショ</t>
    </rPh>
    <rPh sb="9" eb="12">
      <t>カブシキガイシャ</t>
    </rPh>
    <rPh sb="18" eb="20">
      <t>ジム</t>
    </rPh>
    <rPh sb="20" eb="21">
      <t>ショ</t>
    </rPh>
    <phoneticPr fontId="4"/>
  </si>
  <si>
    <t xml:space="preserve">氏　　　　 名                                           　　　　　　   </t>
    <phoneticPr fontId="4"/>
  </si>
  <si>
    <t>　　　　　　　　　　　　　　　　　　　　　　　　　　　　　令和 　　年　　月　　日</t>
    <rPh sb="29" eb="31">
      <t>レイワ</t>
    </rPh>
    <phoneticPr fontId="4"/>
  </si>
  <si>
    <t>（４）事業の完了予定</t>
    <rPh sb="3" eb="5">
      <t>ジギョウ</t>
    </rPh>
    <rPh sb="6" eb="8">
      <t>カンリョウ</t>
    </rPh>
    <rPh sb="8" eb="10">
      <t>ヨテイ</t>
    </rPh>
    <phoneticPr fontId="4"/>
  </si>
  <si>
    <t>（５）外部への委託</t>
    <rPh sb="3" eb="5">
      <t>ガイブ</t>
    </rPh>
    <rPh sb="7" eb="9">
      <t>イタク</t>
    </rPh>
    <phoneticPr fontId="4"/>
  </si>
  <si>
    <t>（６）委嘱する技術者または専門家の氏名・職業</t>
    <rPh sb="3" eb="5">
      <t>イショク</t>
    </rPh>
    <rPh sb="7" eb="10">
      <t>ギジュツシャ</t>
    </rPh>
    <rPh sb="13" eb="16">
      <t>センモンカ</t>
    </rPh>
    <rPh sb="17" eb="19">
      <t>シメイ</t>
    </rPh>
    <rPh sb="20" eb="22">
      <t>ショクギョウ</t>
    </rPh>
    <phoneticPr fontId="4"/>
  </si>
  <si>
    <t>（７）主要な事業の実施時期</t>
    <rPh sb="3" eb="5">
      <t>シュヨウ</t>
    </rPh>
    <rPh sb="6" eb="8">
      <t>ジギョウ</t>
    </rPh>
    <rPh sb="9" eb="11">
      <t>ジッシ</t>
    </rPh>
    <rPh sb="11" eb="13">
      <t>ジキ</t>
    </rPh>
    <phoneticPr fontId="4"/>
  </si>
  <si>
    <t>（８）補助金の交付・事業計画の承認を受けた実績(申請中を含む)</t>
    <rPh sb="3" eb="6">
      <t>ホジョキン</t>
    </rPh>
    <rPh sb="7" eb="9">
      <t>コウフ</t>
    </rPh>
    <rPh sb="10" eb="12">
      <t>ジギョウ</t>
    </rPh>
    <rPh sb="12" eb="14">
      <t>ケイカク</t>
    </rPh>
    <rPh sb="15" eb="17">
      <t>ショウニン</t>
    </rPh>
    <rPh sb="18" eb="19">
      <t>ウ</t>
    </rPh>
    <rPh sb="21" eb="23">
      <t>ジッセキ</t>
    </rPh>
    <rPh sb="24" eb="27">
      <t>シンセイチュウ</t>
    </rPh>
    <rPh sb="28" eb="29">
      <t>フク</t>
    </rPh>
    <phoneticPr fontId="4"/>
  </si>
  <si>
    <t>（９）認定支援機関の支援の有無</t>
    <rPh sb="3" eb="5">
      <t>ニンテイ</t>
    </rPh>
    <rPh sb="5" eb="7">
      <t>シエン</t>
    </rPh>
    <rPh sb="7" eb="9">
      <t>キカン</t>
    </rPh>
    <rPh sb="10" eb="12">
      <t>シエン</t>
    </rPh>
    <rPh sb="13" eb="15">
      <t>ウム</t>
    </rPh>
    <phoneticPr fontId="4"/>
  </si>
  <si>
    <t>同意書（様式第12号 ）</t>
    <rPh sb="0" eb="3">
      <t>ドウイショ</t>
    </rPh>
    <rPh sb="4" eb="6">
      <t>ヨウシキ</t>
    </rPh>
    <rPh sb="6" eb="7">
      <t>ダイ</t>
    </rPh>
    <rPh sb="9" eb="10">
      <t>ゴウ</t>
    </rPh>
    <phoneticPr fontId="4"/>
  </si>
  <si>
    <t>(R4年4月～</t>
    <phoneticPr fontId="4"/>
  </si>
  <si>
    <t>R5年3月期)</t>
    <phoneticPr fontId="4"/>
  </si>
  <si>
    <t>(R5年4月～</t>
    <phoneticPr fontId="4"/>
  </si>
  <si>
    <t>R6年3月期)</t>
    <phoneticPr fontId="4"/>
  </si>
  <si>
    <t>(R6年4月～</t>
    <phoneticPr fontId="4"/>
  </si>
  <si>
    <t>R7年3月期)</t>
    <phoneticPr fontId="4"/>
  </si>
  <si>
    <t>　地域社会の課題解決を目指すちいさな企業新事業応援補助金の交付を受けたいので、同交付要綱第５条の規定により下記のとおり提出します。</t>
  </si>
  <si>
    <t>５　地域社会の課題解決を目指すちいさな企業新事業応援補助金申請に係る滋賀県勢に関する契約書　兼　調査に関する</t>
    <rPh sb="19" eb="21">
      <t>キギョウ</t>
    </rPh>
    <rPh sb="21" eb="24">
      <t>シンジギョウ</t>
    </rPh>
    <rPh sb="24" eb="26">
      <t>オウエン</t>
    </rPh>
    <rPh sb="26" eb="29">
      <t>ホジョキン</t>
    </rPh>
    <rPh sb="29" eb="31">
      <t>シンセイ</t>
    </rPh>
    <rPh sb="32" eb="33">
      <t>カカ</t>
    </rPh>
    <rPh sb="34" eb="38">
      <t>シガケンゼイ</t>
    </rPh>
    <rPh sb="39" eb="40">
      <t>カン</t>
    </rPh>
    <rPh sb="42" eb="45">
      <t>ケイヤクショ</t>
    </rPh>
    <rPh sb="46" eb="47">
      <t>ケン</t>
    </rPh>
    <rPh sb="48" eb="50">
      <t>チョウサ</t>
    </rPh>
    <rPh sb="51" eb="52">
      <t>カン</t>
    </rPh>
    <phoneticPr fontId="4"/>
  </si>
  <si>
    <t>６　役員名簿（法人の場合）</t>
    <phoneticPr fontId="4"/>
  </si>
  <si>
    <t xml:space="preserve">        〔代表者の生年月日、性別〕</t>
    <rPh sb="18" eb="20">
      <t>セイベツ</t>
    </rPh>
    <phoneticPr fontId="4"/>
  </si>
  <si>
    <t xml:space="preserve">  滋賀県知事</t>
    <phoneticPr fontId="4"/>
  </si>
  <si>
    <r>
      <t>補助金相当額の
手当方法</t>
    </r>
    <r>
      <rPr>
        <sz val="9"/>
        <rFont val="BIZ UD明朝 Medium"/>
        <family val="1"/>
        <charset val="128"/>
      </rPr>
      <t xml:space="preserve">
</t>
    </r>
    <r>
      <rPr>
        <sz val="8"/>
        <rFont val="BIZ UD明朝 Medium"/>
        <family val="1"/>
        <charset val="128"/>
      </rPr>
      <t>（補助金が支払われるまでの資金）</t>
    </r>
    <rPh sb="0" eb="3">
      <t>ホジョキン</t>
    </rPh>
    <rPh sb="3" eb="6">
      <t>ソウトウガク</t>
    </rPh>
    <rPh sb="8" eb="10">
      <t>テアテ</t>
    </rPh>
    <rPh sb="10" eb="12">
      <t>ホウホウ</t>
    </rPh>
    <rPh sb="14" eb="17">
      <t>ホジョキン</t>
    </rPh>
    <rPh sb="18" eb="20">
      <t>シハラ</t>
    </rPh>
    <rPh sb="26" eb="28">
      <t>シキン</t>
    </rPh>
    <phoneticPr fontId="4"/>
  </si>
  <si>
    <r>
      <t>３　登記事項証明書</t>
    </r>
    <r>
      <rPr>
        <sz val="7"/>
        <rFont val="BIZ UD明朝 Medium"/>
        <family val="1"/>
        <charset val="128"/>
      </rPr>
      <t xml:space="preserve">（法人の場合・写し可・現在事項全部証明書・上記提出日から遡って３か月以内に取得したもの）
    </t>
    </r>
    <r>
      <rPr>
        <sz val="8"/>
        <rFont val="BIZ UD明朝 Medium"/>
        <family val="1"/>
        <charset val="128"/>
      </rPr>
      <t xml:space="preserve"> ※個人事業主は確定申告書の写し（最新のものに限る）</t>
    </r>
    <rPh sb="75" eb="77">
      <t>サイシン</t>
    </rPh>
    <rPh sb="81" eb="82">
      <t>カギ</t>
    </rPh>
    <phoneticPr fontId="4"/>
  </si>
  <si>
    <t>補助金額は、各経費区分ごとに1,000円未満を切り捨てます。</t>
  </si>
  <si>
    <t>補助金額は、各経費区分ごとに1,000円未満を切り捨てます。</t>
    <phoneticPr fontId="4"/>
  </si>
  <si>
    <r>
      <t xml:space="preserve">○○教授の来社
</t>
    </r>
    <r>
      <rPr>
        <sz val="8"/>
        <color rgb="FF002060"/>
        <rFont val="BIZ UDゴシック"/>
        <family val="3"/>
        <charset val="128"/>
      </rPr>
      <t>(○○県JR○駅～○駅)</t>
    </r>
    <rPh sb="2" eb="4">
      <t>キョウジュ</t>
    </rPh>
    <rPh sb="5" eb="7">
      <t>ライシャ</t>
    </rPh>
    <rPh sb="11" eb="12">
      <t>ケン</t>
    </rPh>
    <rPh sb="15" eb="16">
      <t>エキ</t>
    </rPh>
    <rPh sb="18" eb="19">
      <t>エキ</t>
    </rPh>
    <phoneticPr fontId="4"/>
  </si>
  <si>
    <r>
      <t xml:space="preserve">展示会出展旅費
</t>
    </r>
    <r>
      <rPr>
        <sz val="8"/>
        <color rgb="FF002060"/>
        <rFont val="BIZ UDゴシック"/>
        <family val="3"/>
        <charset val="128"/>
      </rPr>
      <t>(宿泊費含む)</t>
    </r>
    <rPh sb="0" eb="3">
      <t>テンジカイ</t>
    </rPh>
    <rPh sb="3" eb="5">
      <t>シュッテン</t>
    </rPh>
    <rPh sb="5" eb="7">
      <t>リョヒ</t>
    </rPh>
    <rPh sb="9" eb="12">
      <t>シュクハクヒ</t>
    </rPh>
    <rPh sb="12" eb="13">
      <t>フク</t>
    </rPh>
    <phoneticPr fontId="4"/>
  </si>
  <si>
    <t xml:space="preserve">生 年 月  日  （明治・大正・昭和・平成）　　年　　月　　日　 </t>
    <phoneticPr fontId="4"/>
  </si>
  <si>
    <t>09　　食料品製造業</t>
    <rPh sb="4" eb="7">
      <t>ショクリョウヒン</t>
    </rPh>
    <rPh sb="7" eb="10">
      <t>セイゾウギョウ</t>
    </rPh>
    <phoneticPr fontId="4"/>
  </si>
  <si>
    <t>（２）新事業の概要</t>
    <rPh sb="3" eb="6">
      <t>シンジギョウ</t>
    </rPh>
    <rPh sb="7" eb="9">
      <t>ガイヨウ</t>
    </rPh>
    <phoneticPr fontId="4"/>
  </si>
  <si>
    <t>・新事業となる商品・サービスは何ですか。新事業の内容を具体的にご記入ください。</t>
    <phoneticPr fontId="4"/>
  </si>
  <si>
    <t>・新事業を計画した背景や、新事業の業界・市場の動向について具体的にご記入ください。
・新事業に関する自社の現状と課題を具体的にご記入ください。</t>
    <phoneticPr fontId="4"/>
  </si>
  <si>
    <t>（３）新事業を計画した背景や業界の動向、自社の現状と課題</t>
    <phoneticPr fontId="4"/>
  </si>
  <si>
    <t>・販路開拓の具体的な方法、その必要性や効果についてご記入ください。
・展示会等の概要を含め、出展内容やその必要性や効果についてご記入ください。</t>
    <phoneticPr fontId="4"/>
  </si>
  <si>
    <t xml:space="preserve">・補助事業として実施する事業内容を、実施手順や実施体制（いつ、だれが、何を）を踏まえ、具体的にご記入ください。
・試作品作成や市場調査等の具体的な方法、その必要性や効果についてご記入ください。
</t>
    <rPh sb="1" eb="3">
      <t>ホジョ</t>
    </rPh>
    <rPh sb="3" eb="5">
      <t>ジギョウ</t>
    </rPh>
    <rPh sb="8" eb="10">
      <t>ジッシ</t>
    </rPh>
    <rPh sb="12" eb="14">
      <t>ジギョウ</t>
    </rPh>
    <rPh sb="14" eb="16">
      <t>ナイヨウ</t>
    </rPh>
    <rPh sb="18" eb="20">
      <t>ジッシ</t>
    </rPh>
    <rPh sb="20" eb="22">
      <t>テジュン</t>
    </rPh>
    <rPh sb="23" eb="25">
      <t>ジッシ</t>
    </rPh>
    <rPh sb="25" eb="27">
      <t>タイセイ</t>
    </rPh>
    <rPh sb="35" eb="36">
      <t>ナニ</t>
    </rPh>
    <rPh sb="39" eb="40">
      <t>フ</t>
    </rPh>
    <rPh sb="43" eb="46">
      <t>グタイテキ</t>
    </rPh>
    <rPh sb="48" eb="50">
      <t>キニュウ</t>
    </rPh>
    <phoneticPr fontId="4"/>
  </si>
  <si>
    <t>（２）補助事業の効果・発展可能性</t>
    <rPh sb="3" eb="5">
      <t>ホジョ</t>
    </rPh>
    <rPh sb="5" eb="7">
      <t>ジギョウ</t>
    </rPh>
    <rPh sb="8" eb="10">
      <t>コウカ</t>
    </rPh>
    <rPh sb="11" eb="13">
      <t>ハッテン</t>
    </rPh>
    <rPh sb="13" eb="16">
      <t>カノウセイ</t>
    </rPh>
    <phoneticPr fontId="4"/>
  </si>
  <si>
    <t xml:space="preserve">・補助事業が新事業の計画の達成においてなぜ必要なのか、またこの補助事業が実施されたとき、自社に与える影響や効果、今後の展望についてご記入ください。
</t>
    <rPh sb="6" eb="9">
      <t>シンジギョウ</t>
    </rPh>
    <rPh sb="10" eb="12">
      <t>ケイカク</t>
    </rPh>
    <rPh sb="13" eb="15">
      <t>タッセイ</t>
    </rPh>
    <rPh sb="21" eb="23">
      <t>ヒツヨウ</t>
    </rPh>
    <rPh sb="31" eb="33">
      <t>ホジョ</t>
    </rPh>
    <rPh sb="33" eb="35">
      <t>ジギョウ</t>
    </rPh>
    <rPh sb="36" eb="38">
      <t>ジッシ</t>
    </rPh>
    <rPh sb="44" eb="46">
      <t>ジシャ</t>
    </rPh>
    <rPh sb="47" eb="48">
      <t>アタ</t>
    </rPh>
    <rPh sb="50" eb="52">
      <t>エイキョウ</t>
    </rPh>
    <rPh sb="53" eb="55">
      <t>コウカ</t>
    </rPh>
    <rPh sb="56" eb="58">
      <t>コンゴ</t>
    </rPh>
    <rPh sb="59" eb="61">
      <t>テンボウ</t>
    </rPh>
    <rPh sb="66" eb="68">
      <t>キニュウ</t>
    </rPh>
    <phoneticPr fontId="4"/>
  </si>
  <si>
    <t>（３-１）本事業において達成に貢献するSDGs・MLGの目標（例）SDGｓ12番,MLGｓGoal 3番</t>
    <rPh sb="5" eb="6">
      <t>ホン</t>
    </rPh>
    <rPh sb="6" eb="8">
      <t>ジギョウ</t>
    </rPh>
    <rPh sb="12" eb="14">
      <t>タッセイ</t>
    </rPh>
    <rPh sb="15" eb="17">
      <t>コウケン</t>
    </rPh>
    <rPh sb="28" eb="30">
      <t>モクヒョウ</t>
    </rPh>
    <rPh sb="31" eb="32">
      <t>レイ</t>
    </rPh>
    <rPh sb="39" eb="40">
      <t>バン</t>
    </rPh>
    <rPh sb="51" eb="52">
      <t>バン</t>
    </rPh>
    <phoneticPr fontId="4"/>
  </si>
  <si>
    <t>SDGｓ</t>
    <phoneticPr fontId="4"/>
  </si>
  <si>
    <t>MLGｓ</t>
    <phoneticPr fontId="4"/>
  </si>
  <si>
    <t>（３-２）事業を通じてどのように目標達成に貢献するか。（「なぜ社会課題の解決に取り組むのか」といった観点からもご記載ください。）</t>
    <rPh sb="5" eb="7">
      <t>ジギョウ</t>
    </rPh>
    <rPh sb="8" eb="9">
      <t>ツウ</t>
    </rPh>
    <rPh sb="16" eb="18">
      <t>モクヒョウ</t>
    </rPh>
    <rPh sb="18" eb="20">
      <t>タッセイ</t>
    </rPh>
    <rPh sb="21" eb="23">
      <t>コウケン</t>
    </rPh>
    <rPh sb="31" eb="33">
      <t>シャカイ</t>
    </rPh>
    <rPh sb="33" eb="35">
      <t>カダイ</t>
    </rPh>
    <rPh sb="36" eb="38">
      <t>カイケツ</t>
    </rPh>
    <rPh sb="39" eb="40">
      <t>ト</t>
    </rPh>
    <rPh sb="41" eb="42">
      <t>ク</t>
    </rPh>
    <rPh sb="50" eb="52">
      <t>カンテン</t>
    </rPh>
    <rPh sb="56" eb="58">
      <t>キサイ</t>
    </rPh>
    <phoneticPr fontId="4"/>
  </si>
  <si>
    <t>（４）補助事業期間内と補助事業終了後の数値的な目標をご記入ください。</t>
    <rPh sb="7" eb="9">
      <t>キカン</t>
    </rPh>
    <rPh sb="9" eb="10">
      <t>ナイ</t>
    </rPh>
    <rPh sb="11" eb="13">
      <t>ホジョ</t>
    </rPh>
    <rPh sb="13" eb="15">
      <t>ジギョウ</t>
    </rPh>
    <rPh sb="15" eb="17">
      <t>シュウリョウ</t>
    </rPh>
    <rPh sb="17" eb="18">
      <t>ゴ</t>
    </rPh>
    <rPh sb="19" eb="21">
      <t>スウチ</t>
    </rPh>
    <rPh sb="27" eb="29">
      <t>キニュウ</t>
    </rPh>
    <phoneticPr fontId="4"/>
  </si>
  <si>
    <t>４番、８番</t>
    <rPh sb="1" eb="2">
      <t>バン</t>
    </rPh>
    <rPh sb="4" eb="5">
      <t>バン</t>
    </rPh>
    <phoneticPr fontId="4"/>
  </si>
  <si>
    <t>10番</t>
    <rPh sb="2" eb="3">
      <t>バン</t>
    </rPh>
    <phoneticPr fontId="4"/>
  </si>
  <si>
    <t>（例）期間内⇒モニター調査の結果「発売されたら買いたい」と答えた割合：70%、展示会での今後の取引につながる名刺交換数：10件
終了後⇒翌年度販売数：200個、取引相手数５社、翌年度売上額50万円</t>
    <phoneticPr fontId="4"/>
  </si>
  <si>
    <t>・上記目標に対し事業を通じてどのように解決するのか、今後自社として社会的課題にどのように向き合うのか、など具体的にご記入ください。</t>
    <rPh sb="1" eb="3">
      <t>ジョウキ</t>
    </rPh>
    <rPh sb="3" eb="5">
      <t>モクヒョウ</t>
    </rPh>
    <rPh sb="6" eb="7">
      <t>タイ</t>
    </rPh>
    <rPh sb="8" eb="10">
      <t>ジギョウ</t>
    </rPh>
    <rPh sb="11" eb="12">
      <t>ツウ</t>
    </rPh>
    <rPh sb="19" eb="21">
      <t>カイケツ</t>
    </rPh>
    <rPh sb="26" eb="28">
      <t>コンゴ</t>
    </rPh>
    <rPh sb="28" eb="30">
      <t>ジシャ</t>
    </rPh>
    <rPh sb="33" eb="36">
      <t>シャカイテキ</t>
    </rPh>
    <rPh sb="36" eb="38">
      <t>カダイ</t>
    </rPh>
    <rPh sb="44" eb="45">
      <t>ム</t>
    </rPh>
    <rPh sb="46" eb="47">
      <t>ア</t>
    </rPh>
    <rPh sb="53" eb="56">
      <t>グタイテキ</t>
    </rPh>
    <rPh sb="58" eb="60">
      <t>キニュウ</t>
    </rPh>
    <phoneticPr fontId="4"/>
  </si>
  <si>
    <t>令和７年○月○日</t>
    <rPh sb="0" eb="2">
      <t>レイワ</t>
    </rPh>
    <rPh sb="3" eb="4">
      <t>ネン</t>
    </rPh>
    <rPh sb="5" eb="6">
      <t>ガツ</t>
    </rPh>
    <rPh sb="7" eb="8">
      <t>ニチ</t>
    </rPh>
    <phoneticPr fontId="4"/>
  </si>
  <si>
    <t>８．パートナーシップ構築宣言文の写し（該当する場合のみ）</t>
    <phoneticPr fontId="4"/>
  </si>
  <si>
    <t>令和７年度地域社会の課題解決を目指すちいさな企業新事業応援補助金事業計画書</t>
    <rPh sb="0" eb="2">
      <t>レイワ</t>
    </rPh>
    <rPh sb="3" eb="5">
      <t>ネンド</t>
    </rPh>
    <rPh sb="5" eb="7">
      <t>チイキ</t>
    </rPh>
    <rPh sb="7" eb="9">
      <t>シャカイ</t>
    </rPh>
    <rPh sb="10" eb="12">
      <t>カダイ</t>
    </rPh>
    <rPh sb="12" eb="14">
      <t>カイケツ</t>
    </rPh>
    <rPh sb="15" eb="17">
      <t>メザ</t>
    </rPh>
    <rPh sb="29" eb="32">
      <t>ホジョキン</t>
    </rPh>
    <rPh sb="32" eb="34">
      <t>ジギョウ</t>
    </rPh>
    <rPh sb="34" eb="37">
      <t>ケイカクショ</t>
    </rPh>
    <phoneticPr fontId="4"/>
  </si>
  <si>
    <t>新商品等開発事業</t>
    <rPh sb="0" eb="3">
      <t>シンショウヒン</t>
    </rPh>
    <rPh sb="3" eb="4">
      <t>トウ</t>
    </rPh>
    <rPh sb="6" eb="8">
      <t>ジギョウ</t>
    </rPh>
    <phoneticPr fontId="4"/>
  </si>
  <si>
    <t>※販路開拓事業は、新商品等開発事業に取り組む場合のみ申請できます。</t>
    <rPh sb="1" eb="7">
      <t>ハンロカイタクジギョウ</t>
    </rPh>
    <rPh sb="18" eb="19">
      <t>ト</t>
    </rPh>
    <rPh sb="20" eb="21">
      <t>ク</t>
    </rPh>
    <rPh sb="22" eb="24">
      <t>バアイ</t>
    </rPh>
    <rPh sb="26" eb="28">
      <t>シンセイ</t>
    </rPh>
    <phoneticPr fontId="4"/>
  </si>
  <si>
    <t>新商品等開発事業</t>
    <rPh sb="0" eb="3">
      <t>シンショウヒン</t>
    </rPh>
    <rPh sb="3" eb="4">
      <t>トウ</t>
    </rPh>
    <rPh sb="4" eb="6">
      <t>カイハツ</t>
    </rPh>
    <rPh sb="6" eb="8">
      <t>ジギョウ</t>
    </rPh>
    <phoneticPr fontId="4"/>
  </si>
  <si>
    <t>事業区分：新商品等開発事業</t>
    <rPh sb="0" eb="2">
      <t>ジギョウ</t>
    </rPh>
    <rPh sb="2" eb="4">
      <t>クブン</t>
    </rPh>
    <rPh sb="5" eb="8">
      <t>シンショウヒン</t>
    </rPh>
    <rPh sb="8" eb="9">
      <t>トウ</t>
    </rPh>
    <rPh sb="9" eb="11">
      <t>カイハツ</t>
    </rPh>
    <rPh sb="11" eb="13">
      <t>ジギョウ</t>
    </rPh>
    <phoneticPr fontId="4"/>
  </si>
  <si>
    <t>　　ア　新商品等開発事業</t>
    <rPh sb="4" eb="7">
      <t>シンショウヒン</t>
    </rPh>
    <rPh sb="7" eb="8">
      <t>トウ</t>
    </rPh>
    <rPh sb="8" eb="10">
      <t>カイハツ</t>
    </rPh>
    <rPh sb="10" eb="12">
      <t>ジギョウ</t>
    </rPh>
    <phoneticPr fontId="4"/>
  </si>
  <si>
    <t>※「４　補助事業の内容（９）補助金の交付・事業計画の承認を受けた実績」については、本補助金申請日時点で申請中のものを含めて記載してください。</t>
    <rPh sb="4" eb="6">
      <t>ホジョ</t>
    </rPh>
    <rPh sb="6" eb="8">
      <t>ジギョウ</t>
    </rPh>
    <rPh sb="9" eb="11">
      <t>ナイヨウ</t>
    </rPh>
    <rPh sb="14" eb="17">
      <t>ホジョキン</t>
    </rPh>
    <rPh sb="18" eb="20">
      <t>コウフ</t>
    </rPh>
    <rPh sb="21" eb="23">
      <t>ジギョウ</t>
    </rPh>
    <rPh sb="23" eb="25">
      <t>ケイカク</t>
    </rPh>
    <rPh sb="26" eb="28">
      <t>ショウニン</t>
    </rPh>
    <rPh sb="29" eb="30">
      <t>ウ</t>
    </rPh>
    <rPh sb="32" eb="34">
      <t>ジッセキ</t>
    </rPh>
    <rPh sb="41" eb="42">
      <t>ホン</t>
    </rPh>
    <rPh sb="42" eb="45">
      <t>ホジョキン</t>
    </rPh>
    <rPh sb="45" eb="47">
      <t>シンセイ</t>
    </rPh>
    <rPh sb="47" eb="48">
      <t>ビ</t>
    </rPh>
    <rPh sb="48" eb="50">
      <t>ジテン</t>
    </rPh>
    <rPh sb="51" eb="54">
      <t>シンセイチュウ</t>
    </rPh>
    <rPh sb="58" eb="59">
      <t>フク</t>
    </rPh>
    <rPh sb="61" eb="63">
      <t>キサイ</t>
    </rPh>
    <phoneticPr fontId="4"/>
  </si>
  <si>
    <t>※「３　新事業の概要」「４　補助事業の内容」については、必要に応じて、新事業のフロー図や試作品等の写真やイメージ図をセルの中に挿入してください。</t>
    <rPh sb="8" eb="10">
      <t>ガイヨウ</t>
    </rPh>
    <rPh sb="14" eb="16">
      <t>ホジョ</t>
    </rPh>
    <rPh sb="16" eb="18">
      <t>ジギョウ</t>
    </rPh>
    <rPh sb="19" eb="21">
      <t>ナイヨウ</t>
    </rPh>
    <rPh sb="35" eb="38">
      <t>シンジギョウ</t>
    </rPh>
    <rPh sb="42" eb="43">
      <t>ズ</t>
    </rPh>
    <rPh sb="44" eb="47">
      <t>シサクヒン</t>
    </rPh>
    <rPh sb="47" eb="48">
      <t>トウ</t>
    </rPh>
    <rPh sb="49" eb="51">
      <t>シャシン</t>
    </rPh>
    <rPh sb="56" eb="57">
      <t>ズ</t>
    </rPh>
    <rPh sb="61" eb="62">
      <t>ナカ</t>
    </rPh>
    <rPh sb="63" eb="65">
      <t>ソウニュウ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</si>
</sst>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 "/>
    <numFmt numFmtId="177" formatCode="#,##0_);[Red]\(#,##0\)"/>
  </numFmts>
  <fonts count="60">
    <font>
      <sz val="9"/>
      <name val="ＭＳ ゴシック"/>
      <family val="3"/>
      <charset val="128"/>
    </font>
    <font>
      <sz val="9"/>
      <name val="ＭＳ ゴシック"/>
      <family val="3"/>
      <charset val="128"/>
    </font>
    <font>
      <sz val="9"/>
      <name val="ＭＳ ゴシック"/>
      <family val="3"/>
      <charset val="128"/>
    </font>
    <font>
      <sz val="6"/>
      <name val="ＭＳ Ｐゴシック"/>
      <family val="3"/>
      <charset val="128"/>
    </font>
    <font>
      <sz val="6"/>
      <name val="ＭＳ ゴシック"/>
      <family val="3"/>
      <charset val="128"/>
    </font>
    <font>
      <sz val="9"/>
      <color indexed="81"/>
      <name val="ＭＳ Ｐゴシック"/>
      <family val="3"/>
      <charset val="128"/>
    </font>
    <font>
      <sz val="10"/>
      <name val="ＭＳ 明朝"/>
      <family val="1"/>
      <charset val="128"/>
    </font>
    <font>
      <sz val="9"/>
      <name val="ＭＳ ゴシック"/>
      <family val="3"/>
      <charset val="128"/>
    </font>
    <font>
      <sz val="10.5"/>
      <name val="ＭＳ 明朝"/>
      <family val="1"/>
      <charset val="128"/>
    </font>
    <font>
      <sz val="6"/>
      <name val="ＭＳ 明朝"/>
      <family val="1"/>
      <charset val="128"/>
    </font>
    <font>
      <sz val="6"/>
      <name val="ＭＳ Ｐ明朝"/>
      <family val="1"/>
      <charset val="128"/>
    </font>
    <font>
      <sz val="9"/>
      <color indexed="81"/>
      <name val="ＭＳ ゴシック"/>
      <family val="3"/>
      <charset val="128"/>
    </font>
    <font>
      <sz val="9"/>
      <name val="ＭＳ 明朝"/>
      <family val="1"/>
      <charset val="128"/>
    </font>
    <font>
      <sz val="8"/>
      <name val="ＭＳ 明朝"/>
      <family val="1"/>
      <charset val="128"/>
    </font>
    <font>
      <b/>
      <sz val="9"/>
      <color indexed="81"/>
      <name val="ＭＳ ゴシック"/>
      <family val="3"/>
      <charset val="128"/>
    </font>
    <font>
      <b/>
      <u/>
      <sz val="9"/>
      <color indexed="81"/>
      <name val="ＭＳ ゴシック"/>
      <family val="3"/>
      <charset val="128"/>
    </font>
    <font>
      <u/>
      <sz val="9"/>
      <color theme="10"/>
      <name val="ＭＳ ゴシック"/>
      <family val="3"/>
      <charset val="128"/>
    </font>
    <font>
      <sz val="11"/>
      <color indexed="81"/>
      <name val="ＭＳ Ｐゴシック"/>
      <family val="3"/>
      <charset val="128"/>
    </font>
    <font>
      <b/>
      <sz val="9"/>
      <color indexed="81"/>
      <name val="ＭＳ Ｐゴシック"/>
      <family val="3"/>
      <charset val="128"/>
    </font>
    <font>
      <sz val="9"/>
      <color rgb="FF002060"/>
      <name val="メイリオ"/>
      <family val="3"/>
      <charset val="128"/>
    </font>
    <font>
      <sz val="10"/>
      <color rgb="FF002060"/>
      <name val="メイリオ"/>
      <family val="3"/>
      <charset val="128"/>
    </font>
    <font>
      <sz val="11"/>
      <name val="BIZ UD明朝 Medium"/>
      <family val="1"/>
      <charset val="128"/>
    </font>
    <font>
      <sz val="14"/>
      <name val="BIZ UD明朝 Medium"/>
      <family val="1"/>
      <charset val="128"/>
    </font>
    <font>
      <sz val="10"/>
      <name val="BIZ UD明朝 Medium"/>
      <family val="1"/>
      <charset val="128"/>
    </font>
    <font>
      <sz val="10.5"/>
      <name val="BIZ UD明朝 Medium"/>
      <family val="1"/>
      <charset val="128"/>
    </font>
    <font>
      <sz val="10"/>
      <color rgb="FF174FA9"/>
      <name val="BIZ UD明朝 Medium"/>
      <family val="1"/>
      <charset val="128"/>
    </font>
    <font>
      <u/>
      <sz val="10"/>
      <name val="BIZ UD明朝 Medium"/>
      <family val="1"/>
      <charset val="128"/>
    </font>
    <font>
      <sz val="9"/>
      <name val="BIZ UD明朝 Medium"/>
      <family val="1"/>
      <charset val="128"/>
    </font>
    <font>
      <sz val="10"/>
      <name val="BIZ UDゴシック"/>
      <family val="3"/>
      <charset val="128"/>
    </font>
    <font>
      <sz val="9"/>
      <name val="BIZ UDゴシック"/>
      <family val="3"/>
      <charset val="128"/>
    </font>
    <font>
      <sz val="9"/>
      <color theme="1"/>
      <name val="BIZ UD明朝 Medium"/>
      <family val="1"/>
      <charset val="128"/>
    </font>
    <font>
      <sz val="8"/>
      <name val="BIZ UD明朝 Medium"/>
      <family val="1"/>
      <charset val="128"/>
    </font>
    <font>
      <sz val="10"/>
      <color rgb="FF002060"/>
      <name val="BIZ UDゴシック"/>
      <family val="3"/>
      <charset val="128"/>
    </font>
    <font>
      <sz val="7"/>
      <name val="BIZ UD明朝 Medium"/>
      <family val="1"/>
      <charset val="128"/>
    </font>
    <font>
      <b/>
      <sz val="9"/>
      <color indexed="81"/>
      <name val="MS P ゴシック"/>
      <family val="3"/>
      <charset val="128"/>
    </font>
    <font>
      <sz val="9"/>
      <color indexed="81"/>
      <name val="MS P ゴシック"/>
      <family val="3"/>
      <charset val="128"/>
    </font>
    <font>
      <sz val="6"/>
      <name val="BIZ UDゴシック"/>
      <family val="3"/>
      <charset val="128"/>
    </font>
    <font>
      <sz val="9"/>
      <color rgb="FF002060"/>
      <name val="BIZ UDゴシック"/>
      <family val="3"/>
      <charset val="128"/>
    </font>
    <font>
      <sz val="9"/>
      <color rgb="FFFF0000"/>
      <name val="BIZ UDゴシック"/>
      <family val="3"/>
      <charset val="128"/>
    </font>
    <font>
      <sz val="8"/>
      <color rgb="FF002060"/>
      <name val="BIZ UDゴシック"/>
      <family val="3"/>
      <charset val="128"/>
    </font>
    <font>
      <sz val="6"/>
      <color rgb="FF002060"/>
      <name val="BIZ UDゴシック"/>
      <family val="3"/>
      <charset val="128"/>
    </font>
    <font>
      <b/>
      <sz val="16"/>
      <name val="BIZ UDゴシック"/>
      <family val="3"/>
      <charset val="128"/>
    </font>
    <font>
      <sz val="12"/>
      <name val="BIZ UDゴシック"/>
      <family val="3"/>
      <charset val="128"/>
    </font>
    <font>
      <sz val="10.5"/>
      <name val="BIZ UDゴシック"/>
      <family val="3"/>
      <charset val="128"/>
    </font>
    <font>
      <sz val="10.5"/>
      <color rgb="FFFF0000"/>
      <name val="BIZ UDゴシック"/>
      <family val="3"/>
      <charset val="128"/>
    </font>
    <font>
      <u/>
      <sz val="11"/>
      <name val="BIZ UDゴシック"/>
      <family val="3"/>
      <charset val="128"/>
    </font>
    <font>
      <sz val="11"/>
      <name val="BIZ UDゴシック"/>
      <family val="3"/>
      <charset val="128"/>
    </font>
    <font>
      <u/>
      <sz val="10.5"/>
      <name val="BIZ UDゴシック"/>
      <family val="3"/>
      <charset val="128"/>
    </font>
    <font>
      <sz val="8"/>
      <color theme="1"/>
      <name val="BIZ UDゴシック"/>
      <family val="3"/>
      <charset val="128"/>
    </font>
    <font>
      <sz val="7.5"/>
      <name val="BIZ UDゴシック"/>
      <family val="3"/>
      <charset val="128"/>
    </font>
    <font>
      <b/>
      <sz val="11"/>
      <color indexed="10"/>
      <name val="BIZ UDゴシック"/>
      <family val="3"/>
      <charset val="128"/>
    </font>
    <font>
      <b/>
      <sz val="11"/>
      <color rgb="FFFF0000"/>
      <name val="BIZ UDゴシック"/>
      <family val="3"/>
      <charset val="128"/>
    </font>
    <font>
      <sz val="10.5"/>
      <color indexed="12"/>
      <name val="BIZ UDゴシック"/>
      <family val="3"/>
      <charset val="128"/>
    </font>
    <font>
      <sz val="8"/>
      <name val="BIZ UDゴシック"/>
      <family val="3"/>
      <charset val="128"/>
    </font>
    <font>
      <sz val="9"/>
      <color indexed="81"/>
      <name val="BIZ UDゴシック"/>
      <family val="3"/>
      <charset val="128"/>
    </font>
    <font>
      <sz val="11"/>
      <color indexed="81"/>
      <name val="BIZ UDゴシック"/>
      <family val="3"/>
      <charset val="128"/>
    </font>
    <font>
      <u/>
      <sz val="11"/>
      <color indexed="81"/>
      <name val="BIZ UDゴシック"/>
      <family val="3"/>
      <charset val="128"/>
    </font>
    <font>
      <sz val="10"/>
      <color theme="1"/>
      <name val="BIZ UDゴシック"/>
      <family val="3"/>
      <charset val="128"/>
    </font>
    <font>
      <sz val="9"/>
      <color theme="1"/>
      <name val="BIZ UDゴシック"/>
      <family val="3"/>
      <charset val="128"/>
    </font>
    <font>
      <sz val="10"/>
      <color theme="3"/>
      <name val="BIZ UD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70">
    <border>
      <left/>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6">
    <xf numFmtId="0" fontId="0" fillId="0" borderId="0"/>
    <xf numFmtId="38" fontId="2" fillId="0" borderId="0" applyFont="0" applyFill="0" applyBorder="0" applyAlignment="0" applyProtection="0"/>
    <xf numFmtId="0" fontId="8"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489">
    <xf numFmtId="0" fontId="0" fillId="0" borderId="0" xfId="0"/>
    <xf numFmtId="0" fontId="0" fillId="0" borderId="0" xfId="0" applyBorder="1"/>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distributed" vertical="center"/>
    </xf>
    <xf numFmtId="0" fontId="0" fillId="0" borderId="0" xfId="0" applyAlignment="1">
      <alignment horizontal="distributed" vertical="center"/>
    </xf>
    <xf numFmtId="0" fontId="0" fillId="0" borderId="0" xfId="0" applyBorder="1" applyAlignment="1">
      <alignment horizontal="distributed"/>
    </xf>
    <xf numFmtId="0" fontId="0" fillId="0" borderId="0" xfId="0" applyAlignment="1">
      <alignment horizontal="distributed"/>
    </xf>
    <xf numFmtId="0" fontId="0" fillId="0" borderId="0" xfId="0" applyBorder="1" applyAlignment="1">
      <alignment vertical="top"/>
    </xf>
    <xf numFmtId="0" fontId="0" fillId="0" borderId="0" xfId="0" applyAlignment="1">
      <alignment vertical="top"/>
    </xf>
    <xf numFmtId="0" fontId="0" fillId="0" borderId="0" xfId="0" applyBorder="1" applyAlignment="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xf>
    <xf numFmtId="0" fontId="12" fillId="0" borderId="0" xfId="0" applyFont="1" applyAlignment="1">
      <alignment vertical="center"/>
    </xf>
    <xf numFmtId="0" fontId="12" fillId="0" borderId="0" xfId="0" applyFont="1"/>
    <xf numFmtId="0" fontId="19" fillId="2" borderId="51" xfId="0" applyFont="1" applyFill="1" applyBorder="1" applyAlignment="1">
      <alignment horizontal="left" vertical="center" wrapText="1"/>
    </xf>
    <xf numFmtId="0" fontId="19" fillId="2" borderId="37" xfId="0" applyFont="1" applyFill="1" applyBorder="1" applyAlignment="1">
      <alignment horizontal="left" vertical="center" wrapText="1"/>
    </xf>
    <xf numFmtId="0" fontId="19" fillId="2" borderId="52" xfId="0" applyFont="1" applyFill="1" applyBorder="1" applyAlignment="1">
      <alignment horizontal="left" vertical="center" wrapText="1"/>
    </xf>
    <xf numFmtId="177" fontId="20" fillId="2" borderId="15" xfId="1" applyNumberFormat="1" applyFont="1" applyFill="1" applyBorder="1" applyAlignment="1" applyProtection="1">
      <alignment vertical="center" wrapText="1"/>
      <protection locked="0"/>
    </xf>
    <xf numFmtId="0" fontId="19" fillId="2" borderId="0" xfId="0" applyFont="1" applyFill="1" applyAlignment="1">
      <alignment vertical="center"/>
    </xf>
    <xf numFmtId="0" fontId="19" fillId="2" borderId="15"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1" fillId="0" borderId="0" xfId="0" applyFont="1" applyBorder="1" applyAlignment="1">
      <alignment horizontal="left" vertical="center"/>
    </xf>
    <xf numFmtId="0" fontId="22" fillId="0" borderId="0" xfId="0" applyFont="1" applyBorder="1" applyAlignment="1">
      <alignment horizontal="center" vertical="center"/>
    </xf>
    <xf numFmtId="0" fontId="23" fillId="0" borderId="0" xfId="0" applyFont="1" applyBorder="1" applyAlignment="1">
      <alignment horizontal="justify" vertical="center"/>
    </xf>
    <xf numFmtId="0" fontId="23" fillId="0" borderId="0" xfId="0" applyFont="1" applyBorder="1" applyAlignment="1">
      <alignment horizontal="distributed" vertical="center"/>
    </xf>
    <xf numFmtId="0" fontId="23" fillId="0" borderId="0" xfId="0" applyFont="1" applyBorder="1" applyAlignment="1">
      <alignment horizontal="distributed" vertical="center" wrapText="1"/>
    </xf>
    <xf numFmtId="0" fontId="23" fillId="0" borderId="0" xfId="0" applyFont="1" applyBorder="1" applyAlignment="1">
      <alignment horizontal="justify" vertical="center" wrapText="1"/>
    </xf>
    <xf numFmtId="0" fontId="23" fillId="0" borderId="0" xfId="0" applyFont="1" applyBorder="1" applyAlignment="1">
      <alignment horizontal="center" vertical="center"/>
    </xf>
    <xf numFmtId="0" fontId="24" fillId="0" borderId="0" xfId="0" applyFont="1" applyBorder="1" applyAlignment="1">
      <alignment horizontal="justify" vertical="center"/>
    </xf>
    <xf numFmtId="0" fontId="23" fillId="0" borderId="0" xfId="0" applyFont="1" applyBorder="1" applyAlignment="1">
      <alignment horizontal="justify" vertical="top" wrapText="1"/>
    </xf>
    <xf numFmtId="0" fontId="25" fillId="0" borderId="0" xfId="0" applyFont="1" applyBorder="1" applyAlignment="1">
      <alignment horizontal="justify" vertical="center"/>
    </xf>
    <xf numFmtId="0" fontId="26" fillId="0" borderId="0" xfId="0" applyFont="1" applyAlignment="1">
      <alignment horizontal="center"/>
    </xf>
    <xf numFmtId="0" fontId="26" fillId="0" borderId="0" xfId="0" applyFont="1" applyBorder="1" applyAlignment="1">
      <alignment horizontal="justify" vertical="center"/>
    </xf>
    <xf numFmtId="0" fontId="27" fillId="0" borderId="0" xfId="0" applyFont="1" applyAlignment="1">
      <alignment vertical="center"/>
    </xf>
    <xf numFmtId="0" fontId="28" fillId="0" borderId="0" xfId="0" applyFont="1" applyAlignment="1">
      <alignment vertical="center"/>
    </xf>
    <xf numFmtId="0" fontId="27" fillId="0" borderId="9" xfId="0" applyFont="1" applyBorder="1" applyAlignment="1">
      <alignment horizontal="center" vertical="center"/>
    </xf>
    <xf numFmtId="0" fontId="27" fillId="0" borderId="0" xfId="0" applyFont="1"/>
    <xf numFmtId="0" fontId="27" fillId="0" borderId="0" xfId="0" applyFont="1" applyAlignment="1">
      <alignment horizontal="right"/>
    </xf>
    <xf numFmtId="0" fontId="27" fillId="0" borderId="44" xfId="0" applyFont="1" applyBorder="1" applyAlignment="1">
      <alignment horizontal="center" vertical="center" wrapText="1"/>
    </xf>
    <xf numFmtId="0" fontId="27" fillId="0" borderId="16" xfId="0" applyFont="1" applyBorder="1" applyAlignment="1">
      <alignment horizontal="center" vertical="center"/>
    </xf>
    <xf numFmtId="0" fontId="27" fillId="0" borderId="16" xfId="0" applyFont="1" applyBorder="1" applyAlignment="1">
      <alignment horizontal="center" vertical="center" wrapText="1"/>
    </xf>
    <xf numFmtId="0" fontId="30" fillId="0" borderId="3" xfId="0" applyFont="1" applyBorder="1" applyAlignment="1">
      <alignment horizontal="center" vertical="center" wrapText="1"/>
    </xf>
    <xf numFmtId="176" fontId="27" fillId="0" borderId="16" xfId="0" applyNumberFormat="1" applyFont="1" applyBorder="1" applyAlignment="1">
      <alignment horizontal="center" vertical="center" justifyLastLine="1"/>
    </xf>
    <xf numFmtId="38" fontId="23" fillId="0" borderId="16" xfId="0" applyNumberFormat="1" applyFont="1" applyBorder="1" applyAlignment="1">
      <alignment horizontal="right" vertical="center"/>
    </xf>
    <xf numFmtId="176" fontId="27" fillId="0" borderId="1" xfId="0" applyNumberFormat="1" applyFont="1" applyBorder="1" applyAlignment="1">
      <alignment horizontal="center" vertical="center" justifyLastLine="1"/>
    </xf>
    <xf numFmtId="38" fontId="23" fillId="0" borderId="1" xfId="0" applyNumberFormat="1" applyFont="1" applyBorder="1" applyAlignment="1">
      <alignment horizontal="right" vertical="center"/>
    </xf>
    <xf numFmtId="38" fontId="23" fillId="0" borderId="32" xfId="0" applyNumberFormat="1" applyFont="1" applyBorder="1" applyAlignment="1">
      <alignment horizontal="right" vertical="center"/>
    </xf>
    <xf numFmtId="0" fontId="27" fillId="0" borderId="8" xfId="0" applyFont="1" applyBorder="1" applyAlignment="1">
      <alignment horizontal="center" vertical="center"/>
    </xf>
    <xf numFmtId="38" fontId="21" fillId="0" borderId="32" xfId="1" applyFont="1" applyBorder="1" applyAlignment="1">
      <alignment horizontal="right" vertical="center"/>
    </xf>
    <xf numFmtId="0" fontId="27" fillId="0" borderId="54" xfId="0" applyFont="1" applyBorder="1" applyAlignment="1">
      <alignment horizontal="left" vertical="center" wrapText="1"/>
    </xf>
    <xf numFmtId="0" fontId="27" fillId="2" borderId="51" xfId="0" applyFont="1" applyFill="1" applyBorder="1" applyAlignment="1">
      <alignment horizontal="left" vertical="center" wrapText="1"/>
    </xf>
    <xf numFmtId="0" fontId="27" fillId="2" borderId="37" xfId="0" applyFont="1" applyFill="1" applyBorder="1" applyAlignment="1">
      <alignment horizontal="left" vertical="center" wrapText="1"/>
    </xf>
    <xf numFmtId="0" fontId="27" fillId="2" borderId="52" xfId="0" applyFont="1" applyFill="1" applyBorder="1" applyAlignment="1">
      <alignment horizontal="left" vertical="center" wrapText="1"/>
    </xf>
    <xf numFmtId="38" fontId="21" fillId="0" borderId="32" xfId="0" applyNumberFormat="1" applyFont="1" applyBorder="1" applyAlignment="1">
      <alignment horizontal="right" vertical="center"/>
    </xf>
    <xf numFmtId="0" fontId="27" fillId="0" borderId="8" xfId="0" applyFont="1" applyBorder="1" applyAlignment="1">
      <alignment horizontal="center" vertical="center" justifyLastLine="1"/>
    </xf>
    <xf numFmtId="38" fontId="21" fillId="0" borderId="8" xfId="1" applyFont="1" applyBorder="1" applyAlignment="1">
      <alignment horizontal="right" vertical="center"/>
    </xf>
    <xf numFmtId="38" fontId="21" fillId="0" borderId="8" xfId="3" applyFont="1" applyBorder="1" applyAlignment="1">
      <alignment horizontal="right" vertical="center"/>
    </xf>
    <xf numFmtId="0" fontId="27" fillId="0" borderId="0" xfId="0" applyFont="1" applyBorder="1" applyAlignment="1">
      <alignment vertical="center" wrapText="1"/>
    </xf>
    <xf numFmtId="0" fontId="30" fillId="0" borderId="28" xfId="0" applyFont="1" applyBorder="1" applyAlignment="1">
      <alignment horizontal="center" vertical="center" wrapText="1"/>
    </xf>
    <xf numFmtId="0" fontId="27" fillId="0" borderId="28" xfId="0" applyFont="1" applyBorder="1" applyAlignment="1">
      <alignment vertical="center" wrapText="1"/>
    </xf>
    <xf numFmtId="41" fontId="23" fillId="0" borderId="53" xfId="0" applyNumberFormat="1" applyFont="1" applyBorder="1" applyAlignment="1">
      <alignment vertical="center" wrapText="1"/>
    </xf>
    <xf numFmtId="0" fontId="27" fillId="0" borderId="15" xfId="0" applyFont="1" applyBorder="1" applyAlignment="1">
      <alignment horizontal="center" vertical="center" wrapText="1"/>
    </xf>
    <xf numFmtId="0" fontId="27" fillId="0" borderId="15" xfId="0" applyFont="1" applyBorder="1" applyAlignment="1" applyProtection="1">
      <alignment vertical="center" wrapText="1"/>
      <protection locked="0"/>
    </xf>
    <xf numFmtId="0" fontId="27"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vertical="center"/>
    </xf>
    <xf numFmtId="0" fontId="27" fillId="0" borderId="0" xfId="0" applyFont="1" applyAlignment="1">
      <alignment horizontal="center" vertical="center"/>
    </xf>
    <xf numFmtId="0" fontId="27" fillId="0" borderId="0" xfId="0" applyFont="1" applyAlignment="1">
      <alignment horizontal="left" vertical="center" wrapText="1"/>
    </xf>
    <xf numFmtId="0" fontId="27" fillId="0" borderId="31" xfId="0" applyFont="1" applyBorder="1" applyAlignment="1">
      <alignment horizontal="left" vertical="center" wrapText="1"/>
    </xf>
    <xf numFmtId="0" fontId="27" fillId="0" borderId="0" xfId="0" applyFont="1" applyBorder="1" applyAlignment="1">
      <alignment horizontal="left" vertical="center" wrapText="1"/>
    </xf>
    <xf numFmtId="0" fontId="31" fillId="0" borderId="0" xfId="0" applyFont="1" applyAlignment="1">
      <alignment horizontal="left" vertical="center"/>
    </xf>
    <xf numFmtId="0" fontId="29" fillId="0" borderId="0" xfId="0" applyFont="1" applyAlignment="1">
      <alignment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1" xfId="0" applyFont="1" applyBorder="1" applyAlignment="1">
      <alignment horizontal="center" vertical="center"/>
    </xf>
    <xf numFmtId="0" fontId="29" fillId="0" borderId="16" xfId="0" applyFont="1" applyBorder="1" applyAlignment="1">
      <alignment vertical="center" wrapText="1"/>
    </xf>
    <xf numFmtId="38" fontId="37" fillId="2" borderId="16" xfId="1" applyFont="1" applyFill="1" applyBorder="1" applyAlignment="1">
      <alignment horizontal="center" vertical="center"/>
    </xf>
    <xf numFmtId="38" fontId="37" fillId="2" borderId="50" xfId="1" applyFont="1" applyFill="1" applyBorder="1" applyAlignment="1">
      <alignment horizontal="center" vertical="center"/>
    </xf>
    <xf numFmtId="38" fontId="37" fillId="2" borderId="16" xfId="1" applyFont="1" applyFill="1" applyBorder="1" applyAlignment="1">
      <alignment vertical="center"/>
    </xf>
    <xf numFmtId="38" fontId="29" fillId="0" borderId="16" xfId="1" applyFont="1" applyFill="1" applyBorder="1" applyAlignment="1">
      <alignment horizontal="right" vertical="center"/>
    </xf>
    <xf numFmtId="38" fontId="29" fillId="0" borderId="16" xfId="1" applyFont="1" applyFill="1" applyBorder="1" applyAlignment="1" applyProtection="1">
      <alignment horizontal="right" vertical="center"/>
      <protection locked="0"/>
    </xf>
    <xf numFmtId="38" fontId="37" fillId="2" borderId="51" xfId="1" applyFont="1" applyFill="1" applyBorder="1" applyAlignment="1">
      <alignment vertical="center"/>
    </xf>
    <xf numFmtId="0" fontId="38" fillId="0" borderId="0" xfId="0" applyFont="1" applyAlignment="1">
      <alignment vertical="center"/>
    </xf>
    <xf numFmtId="0" fontId="29" fillId="0" borderId="1" xfId="0" applyFont="1" applyBorder="1" applyAlignment="1">
      <alignment vertical="center" wrapText="1"/>
    </xf>
    <xf numFmtId="38" fontId="37" fillId="2" borderId="1" xfId="1" applyFont="1" applyFill="1" applyBorder="1" applyAlignment="1">
      <alignment horizontal="center" vertical="center"/>
    </xf>
    <xf numFmtId="38" fontId="37" fillId="2" borderId="0" xfId="1" applyFont="1" applyFill="1" applyBorder="1" applyAlignment="1">
      <alignment horizontal="center" vertical="center"/>
    </xf>
    <xf numFmtId="38" fontId="37" fillId="2" borderId="1" xfId="1" applyFont="1" applyFill="1" applyBorder="1" applyAlignment="1">
      <alignment vertical="center"/>
    </xf>
    <xf numFmtId="38" fontId="29" fillId="0" borderId="27" xfId="1" applyFont="1" applyBorder="1" applyAlignment="1">
      <alignment vertical="center"/>
    </xf>
    <xf numFmtId="38" fontId="29" fillId="0" borderId="32" xfId="1" applyFont="1" applyBorder="1" applyAlignment="1">
      <alignment vertical="center"/>
    </xf>
    <xf numFmtId="38" fontId="29" fillId="2" borderId="37" xfId="1" applyFont="1" applyFill="1" applyBorder="1" applyAlignment="1">
      <alignment vertical="center"/>
    </xf>
    <xf numFmtId="38" fontId="28" fillId="0" borderId="21" xfId="1" applyFont="1" applyBorder="1" applyAlignment="1">
      <alignment vertical="center"/>
    </xf>
    <xf numFmtId="38" fontId="28" fillId="0" borderId="1" xfId="1" applyFont="1" applyBorder="1" applyAlignment="1">
      <alignment vertical="center"/>
    </xf>
    <xf numFmtId="38" fontId="28" fillId="0" borderId="18" xfId="1" applyFont="1" applyBorder="1" applyAlignment="1">
      <alignment vertical="center"/>
    </xf>
    <xf numFmtId="38" fontId="29" fillId="0" borderId="26" xfId="1" applyFont="1" applyBorder="1" applyAlignment="1">
      <alignment vertical="center"/>
    </xf>
    <xf numFmtId="38" fontId="29" fillId="0" borderId="16" xfId="1" applyFont="1" applyBorder="1" applyAlignment="1">
      <alignment vertical="center"/>
    </xf>
    <xf numFmtId="0" fontId="29" fillId="0" borderId="17" xfId="0" applyFont="1" applyBorder="1" applyAlignment="1">
      <alignment vertical="center" wrapText="1"/>
    </xf>
    <xf numFmtId="38" fontId="37" fillId="2" borderId="17" xfId="1" applyFont="1" applyFill="1" applyBorder="1" applyAlignment="1">
      <alignment horizontal="center" vertical="center"/>
    </xf>
    <xf numFmtId="38" fontId="37" fillId="2" borderId="28" xfId="1" applyFont="1" applyFill="1" applyBorder="1" applyAlignment="1">
      <alignment horizontal="center" vertical="center"/>
    </xf>
    <xf numFmtId="38" fontId="37" fillId="2" borderId="17" xfId="1" applyFont="1" applyFill="1" applyBorder="1" applyAlignment="1">
      <alignment vertical="center"/>
    </xf>
    <xf numFmtId="38" fontId="29" fillId="0" borderId="17" xfId="1" applyFont="1" applyBorder="1" applyAlignment="1">
      <alignment vertical="center"/>
    </xf>
    <xf numFmtId="38" fontId="29" fillId="2" borderId="36" xfId="1" applyFont="1" applyFill="1" applyBorder="1" applyAlignment="1">
      <alignment vertical="center"/>
    </xf>
    <xf numFmtId="0" fontId="29" fillId="0" borderId="19" xfId="0" applyFont="1" applyBorder="1" applyAlignment="1">
      <alignment vertical="center" wrapText="1"/>
    </xf>
    <xf numFmtId="0" fontId="29" fillId="2" borderId="5" xfId="0" applyFont="1" applyFill="1" applyBorder="1" applyAlignment="1">
      <alignment vertical="center" wrapText="1"/>
    </xf>
    <xf numFmtId="38" fontId="29" fillId="2" borderId="1" xfId="1" applyFont="1" applyFill="1" applyBorder="1" applyAlignment="1">
      <alignment horizontal="center" vertical="center"/>
    </xf>
    <xf numFmtId="38" fontId="29" fillId="2" borderId="0" xfId="1" applyFont="1" applyFill="1" applyBorder="1" applyAlignment="1">
      <alignment horizontal="center" vertical="center"/>
    </xf>
    <xf numFmtId="38" fontId="29" fillId="2" borderId="1" xfId="1" applyFont="1" applyFill="1" applyBorder="1" applyAlignment="1">
      <alignment vertical="center"/>
    </xf>
    <xf numFmtId="38" fontId="29" fillId="0" borderId="1" xfId="1" applyFont="1" applyBorder="1" applyAlignment="1">
      <alignment vertical="center"/>
    </xf>
    <xf numFmtId="38" fontId="29" fillId="2" borderId="55" xfId="1" applyFont="1" applyFill="1" applyBorder="1" applyAlignment="1">
      <alignment vertical="center"/>
    </xf>
    <xf numFmtId="38" fontId="28" fillId="2" borderId="37" xfId="1" applyFont="1" applyFill="1" applyBorder="1" applyAlignment="1">
      <alignment vertical="center"/>
    </xf>
    <xf numFmtId="0" fontId="29" fillId="0" borderId="4" xfId="0" applyFont="1" applyBorder="1" applyAlignment="1">
      <alignment vertical="center" wrapText="1"/>
    </xf>
    <xf numFmtId="0" fontId="37" fillId="2" borderId="4" xfId="0" applyFont="1" applyFill="1" applyBorder="1" applyAlignment="1">
      <alignment vertical="center" wrapText="1"/>
    </xf>
    <xf numFmtId="0" fontId="29" fillId="0" borderId="6" xfId="0" applyFont="1" applyBorder="1" applyAlignment="1">
      <alignment vertical="center" wrapText="1"/>
    </xf>
    <xf numFmtId="0" fontId="29" fillId="2" borderId="6" xfId="0" applyFont="1" applyFill="1" applyBorder="1" applyAlignment="1">
      <alignment vertical="center" wrapText="1"/>
    </xf>
    <xf numFmtId="38" fontId="29" fillId="2" borderId="17" xfId="1" applyFont="1" applyFill="1" applyBorder="1" applyAlignment="1">
      <alignment horizontal="center" vertical="center"/>
    </xf>
    <xf numFmtId="38" fontId="29" fillId="2" borderId="28" xfId="1" applyFont="1" applyFill="1" applyBorder="1" applyAlignment="1">
      <alignment horizontal="center" vertical="center"/>
    </xf>
    <xf numFmtId="38" fontId="29" fillId="2" borderId="17" xfId="1" applyFont="1" applyFill="1" applyBorder="1" applyAlignment="1">
      <alignment vertical="center"/>
    </xf>
    <xf numFmtId="38" fontId="29" fillId="0" borderId="29" xfId="1" applyFont="1" applyBorder="1" applyAlignment="1">
      <alignment vertical="center"/>
    </xf>
    <xf numFmtId="38" fontId="37" fillId="2" borderId="37" xfId="1" applyFont="1" applyFill="1" applyBorder="1" applyAlignment="1">
      <alignment vertical="center"/>
    </xf>
    <xf numFmtId="0" fontId="29" fillId="0" borderId="5" xfId="0" applyFont="1" applyBorder="1" applyAlignment="1">
      <alignment vertical="center" wrapText="1"/>
    </xf>
    <xf numFmtId="0" fontId="29" fillId="2" borderId="4" xfId="0" applyFont="1" applyFill="1" applyBorder="1" applyAlignment="1">
      <alignment vertical="center" wrapText="1"/>
    </xf>
    <xf numFmtId="38" fontId="29" fillId="2" borderId="16" xfId="1" applyFont="1" applyFill="1" applyBorder="1" applyAlignment="1">
      <alignment horizontal="center" vertical="center"/>
    </xf>
    <xf numFmtId="38" fontId="29" fillId="2" borderId="50" xfId="1" applyFont="1" applyFill="1" applyBorder="1" applyAlignment="1">
      <alignment horizontal="center" vertical="center"/>
    </xf>
    <xf numFmtId="38" fontId="29" fillId="2" borderId="16" xfId="1" applyFont="1" applyFill="1" applyBorder="1" applyAlignment="1">
      <alignment vertical="center"/>
    </xf>
    <xf numFmtId="38" fontId="29" fillId="2" borderId="51" xfId="1" applyFont="1" applyFill="1" applyBorder="1" applyAlignment="1">
      <alignment vertical="center"/>
    </xf>
    <xf numFmtId="0" fontId="37" fillId="2" borderId="5" xfId="0" applyFont="1" applyFill="1" applyBorder="1" applyAlignment="1">
      <alignment vertical="center" wrapText="1"/>
    </xf>
    <xf numFmtId="38" fontId="29" fillId="0" borderId="20" xfId="1" applyFont="1" applyBorder="1" applyAlignment="1">
      <alignment vertical="center"/>
    </xf>
    <xf numFmtId="38" fontId="29" fillId="0" borderId="19" xfId="1" applyFont="1" applyBorder="1" applyAlignment="1">
      <alignment vertical="center"/>
    </xf>
    <xf numFmtId="38" fontId="37" fillId="2" borderId="38" xfId="1" applyFont="1" applyFill="1" applyBorder="1" applyAlignment="1">
      <alignment vertical="center"/>
    </xf>
    <xf numFmtId="38" fontId="28" fillId="0" borderId="8" xfId="1" applyFont="1" applyBorder="1" applyAlignment="1">
      <alignment vertical="center"/>
    </xf>
    <xf numFmtId="0" fontId="29" fillId="2" borderId="17" xfId="0" applyFont="1" applyFill="1" applyBorder="1" applyAlignment="1">
      <alignment vertical="center" wrapText="1"/>
    </xf>
    <xf numFmtId="38" fontId="29" fillId="2" borderId="6" xfId="1" applyFont="1" applyFill="1" applyBorder="1" applyAlignment="1">
      <alignment horizontal="center" vertical="center"/>
    </xf>
    <xf numFmtId="38" fontId="37" fillId="2" borderId="36" xfId="1" applyFont="1" applyFill="1" applyBorder="1" applyAlignment="1">
      <alignment vertical="center"/>
    </xf>
    <xf numFmtId="0" fontId="29" fillId="0" borderId="25" xfId="0" applyFont="1" applyBorder="1" applyAlignment="1">
      <alignment vertical="center" wrapText="1"/>
    </xf>
    <xf numFmtId="38" fontId="40" fillId="2" borderId="1" xfId="1" applyFont="1" applyFill="1" applyBorder="1" applyAlignment="1">
      <alignment horizontal="center" vertical="center"/>
    </xf>
    <xf numFmtId="40" fontId="37" fillId="2" borderId="1" xfId="1" applyNumberFormat="1" applyFont="1" applyFill="1" applyBorder="1" applyAlignment="1">
      <alignment vertical="center"/>
    </xf>
    <xf numFmtId="40" fontId="37" fillId="2" borderId="17" xfId="1" applyNumberFormat="1" applyFont="1" applyFill="1" applyBorder="1" applyAlignment="1">
      <alignment vertical="center"/>
    </xf>
    <xf numFmtId="40" fontId="29" fillId="2" borderId="1" xfId="1" applyNumberFormat="1" applyFont="1" applyFill="1" applyBorder="1" applyAlignment="1">
      <alignment vertical="center"/>
    </xf>
    <xf numFmtId="40" fontId="29" fillId="2" borderId="17" xfId="1" applyNumberFormat="1" applyFont="1" applyFill="1" applyBorder="1" applyAlignment="1">
      <alignment vertical="center"/>
    </xf>
    <xf numFmtId="0" fontId="29" fillId="0" borderId="15" xfId="0" applyFont="1" applyBorder="1" applyAlignment="1">
      <alignment vertical="center" wrapText="1"/>
    </xf>
    <xf numFmtId="0" fontId="29" fillId="2" borderId="12" xfId="0" applyFont="1" applyFill="1" applyBorder="1" applyAlignment="1">
      <alignment vertical="center" wrapText="1"/>
    </xf>
    <xf numFmtId="38" fontId="29" fillId="2" borderId="15" xfId="1" applyFont="1" applyFill="1" applyBorder="1" applyAlignment="1">
      <alignment horizontal="center" vertical="center"/>
    </xf>
    <xf numFmtId="38" fontId="29" fillId="2" borderId="13" xfId="1" applyFont="1" applyFill="1" applyBorder="1" applyAlignment="1">
      <alignment horizontal="center" vertical="center"/>
    </xf>
    <xf numFmtId="38" fontId="29" fillId="2" borderId="15" xfId="1" applyFont="1" applyFill="1" applyBorder="1" applyAlignment="1">
      <alignment vertical="center"/>
    </xf>
    <xf numFmtId="38" fontId="29" fillId="0" borderId="11" xfId="1" applyFont="1" applyBorder="1" applyAlignment="1">
      <alignment vertical="center"/>
    </xf>
    <xf numFmtId="38" fontId="29" fillId="0" borderId="15" xfId="1" applyFont="1" applyBorder="1" applyAlignment="1">
      <alignment vertical="center"/>
    </xf>
    <xf numFmtId="38" fontId="29" fillId="2" borderId="39" xfId="1" applyFont="1" applyFill="1" applyBorder="1" applyAlignment="1">
      <alignment vertical="center"/>
    </xf>
    <xf numFmtId="40" fontId="29" fillId="2" borderId="15" xfId="1" applyNumberFormat="1" applyFont="1" applyFill="1" applyBorder="1" applyAlignment="1">
      <alignment vertical="center"/>
    </xf>
    <xf numFmtId="0" fontId="37" fillId="2" borderId="12" xfId="0" applyFont="1" applyFill="1" applyBorder="1" applyAlignment="1">
      <alignment vertical="center" wrapText="1"/>
    </xf>
    <xf numFmtId="38" fontId="37" fillId="2" borderId="15" xfId="1" applyFont="1" applyFill="1" applyBorder="1" applyAlignment="1">
      <alignment horizontal="center" vertical="center"/>
    </xf>
    <xf numFmtId="38" fontId="37" fillId="2" borderId="13" xfId="1" applyFont="1" applyFill="1" applyBorder="1" applyAlignment="1">
      <alignment horizontal="center" vertical="center"/>
    </xf>
    <xf numFmtId="38" fontId="37" fillId="2" borderId="15" xfId="1" applyFont="1" applyFill="1" applyBorder="1" applyAlignment="1">
      <alignment vertical="center"/>
    </xf>
    <xf numFmtId="38" fontId="37" fillId="2" borderId="39" xfId="1" applyFont="1" applyFill="1" applyBorder="1" applyAlignment="1">
      <alignment vertical="center"/>
    </xf>
    <xf numFmtId="38" fontId="29" fillId="0" borderId="56" xfId="1" applyFont="1" applyBorder="1" applyAlignment="1">
      <alignment vertical="center"/>
    </xf>
    <xf numFmtId="38" fontId="29" fillId="2" borderId="38" xfId="1" applyFont="1" applyFill="1" applyBorder="1" applyAlignment="1">
      <alignment vertical="center"/>
    </xf>
    <xf numFmtId="0" fontId="29" fillId="0" borderId="34" xfId="0" applyFont="1" applyBorder="1" applyAlignment="1">
      <alignment vertical="center" wrapText="1"/>
    </xf>
    <xf numFmtId="0" fontId="41" fillId="0" borderId="0" xfId="0" applyFont="1" applyAlignment="1">
      <alignment horizontal="center" vertical="center"/>
    </xf>
    <xf numFmtId="0" fontId="42" fillId="0" borderId="0" xfId="0" applyFont="1" applyAlignment="1">
      <alignment horizontal="center" vertical="center"/>
    </xf>
    <xf numFmtId="58" fontId="42" fillId="0" borderId="0" xfId="0" applyNumberFormat="1" applyFont="1" applyAlignment="1">
      <alignment horizontal="center" vertical="center"/>
    </xf>
    <xf numFmtId="0" fontId="42" fillId="0" borderId="15" xfId="0" applyFont="1" applyBorder="1" applyAlignment="1">
      <alignment horizontal="center" vertical="center"/>
    </xf>
    <xf numFmtId="0" fontId="42" fillId="0" borderId="27" xfId="0" applyFont="1" applyBorder="1" applyAlignment="1">
      <alignment horizontal="center" vertical="center"/>
    </xf>
    <xf numFmtId="0" fontId="43" fillId="0" borderId="0" xfId="2" applyFont="1" applyFill="1">
      <alignment vertical="center"/>
    </xf>
    <xf numFmtId="0" fontId="43" fillId="0" borderId="0" xfId="2" applyFont="1" applyFill="1" applyAlignment="1">
      <alignment horizontal="right" vertical="center"/>
    </xf>
    <xf numFmtId="0" fontId="44" fillId="0" borderId="0" xfId="2" applyFont="1" applyFill="1" applyAlignment="1">
      <alignment horizontal="right" vertical="center"/>
    </xf>
    <xf numFmtId="0" fontId="43" fillId="0" borderId="0" xfId="2" applyFont="1" applyFill="1" applyAlignment="1">
      <alignment vertical="center"/>
    </xf>
    <xf numFmtId="0" fontId="29" fillId="0" borderId="0" xfId="0" applyFont="1" applyFill="1" applyBorder="1" applyAlignment="1">
      <alignment vertical="center"/>
    </xf>
    <xf numFmtId="0" fontId="45" fillId="0" borderId="0" xfId="0" applyFont="1" applyFill="1" applyBorder="1" applyAlignment="1" applyProtection="1">
      <alignment vertical="center"/>
    </xf>
    <xf numFmtId="0" fontId="45" fillId="0" borderId="0" xfId="0" applyFont="1" applyBorder="1" applyAlignment="1" applyProtection="1">
      <alignment vertical="center"/>
      <protection locked="0"/>
    </xf>
    <xf numFmtId="0" fontId="46" fillId="0" borderId="0" xfId="0" applyFont="1" applyBorder="1" applyAlignment="1" applyProtection="1">
      <alignment vertical="center"/>
      <protection locked="0"/>
    </xf>
    <xf numFmtId="0" fontId="43" fillId="0" borderId="19" xfId="2" applyFont="1" applyFill="1" applyBorder="1" applyAlignment="1" applyProtection="1">
      <alignment horizontal="center" vertical="center" wrapText="1"/>
    </xf>
    <xf numFmtId="0" fontId="43" fillId="0" borderId="20" xfId="2" applyFont="1" applyFill="1" applyBorder="1" applyAlignment="1" applyProtection="1">
      <alignment horizontal="center" vertical="center" wrapText="1"/>
    </xf>
    <xf numFmtId="0" fontId="43" fillId="0" borderId="40" xfId="2" applyFont="1" applyFill="1" applyBorder="1" applyAlignment="1" applyProtection="1">
      <alignment horizontal="center" vertical="center" wrapText="1"/>
    </xf>
    <xf numFmtId="0" fontId="43" fillId="0" borderId="2" xfId="2" applyFont="1" applyFill="1" applyBorder="1" applyAlignment="1" applyProtection="1">
      <alignment horizontal="center" vertical="center" wrapText="1"/>
    </xf>
    <xf numFmtId="0" fontId="43" fillId="0" borderId="0" xfId="2" applyFont="1" applyFill="1" applyBorder="1">
      <alignment vertical="center"/>
    </xf>
    <xf numFmtId="0" fontId="39" fillId="2" borderId="1" xfId="2" applyFont="1" applyFill="1" applyBorder="1" applyAlignment="1" applyProtection="1">
      <alignment horizontal="center" vertical="center" wrapText="1"/>
      <protection locked="0"/>
    </xf>
    <xf numFmtId="0" fontId="48" fillId="0" borderId="1" xfId="2" applyFont="1" applyFill="1" applyBorder="1" applyAlignment="1" applyProtection="1">
      <alignment horizontal="center" vertical="center" wrapText="1"/>
      <protection locked="0"/>
    </xf>
    <xf numFmtId="0" fontId="48" fillId="0" borderId="27" xfId="2" applyFont="1" applyFill="1" applyBorder="1" applyAlignment="1" applyProtection="1">
      <alignment horizontal="center" vertical="center" wrapText="1"/>
      <protection locked="0"/>
    </xf>
    <xf numFmtId="0" fontId="48" fillId="0" borderId="43" xfId="2" applyFont="1" applyFill="1" applyBorder="1" applyAlignment="1" applyProtection="1">
      <alignment horizontal="center" vertical="center" wrapText="1"/>
      <protection locked="0"/>
    </xf>
    <xf numFmtId="0" fontId="48" fillId="0" borderId="24" xfId="2" applyFont="1" applyFill="1" applyBorder="1" applyAlignment="1" applyProtection="1">
      <alignment horizontal="center" vertical="center" wrapText="1"/>
      <protection locked="0"/>
    </xf>
    <xf numFmtId="0" fontId="39" fillId="2" borderId="17" xfId="2" applyFont="1" applyFill="1" applyBorder="1" applyAlignment="1" applyProtection="1">
      <alignment horizontal="center" vertical="center" wrapText="1"/>
      <protection locked="0"/>
    </xf>
    <xf numFmtId="41" fontId="28" fillId="0" borderId="15" xfId="2" quotePrefix="1" applyNumberFormat="1" applyFont="1" applyFill="1" applyBorder="1" applyAlignment="1" applyProtection="1">
      <alignment horizontal="right" vertical="center" shrinkToFit="1"/>
      <protection locked="0"/>
    </xf>
    <xf numFmtId="41" fontId="32" fillId="2" borderId="15" xfId="2" quotePrefix="1" applyNumberFormat="1" applyFont="1" applyFill="1" applyBorder="1" applyAlignment="1" applyProtection="1">
      <alignment horizontal="right" vertical="center" shrinkToFit="1"/>
      <protection locked="0"/>
    </xf>
    <xf numFmtId="41" fontId="32" fillId="2" borderId="11" xfId="2" quotePrefix="1" applyNumberFormat="1" applyFont="1" applyFill="1" applyBorder="1" applyAlignment="1" applyProtection="1">
      <alignment horizontal="right" vertical="center" shrinkToFit="1"/>
      <protection locked="0"/>
    </xf>
    <xf numFmtId="41" fontId="32" fillId="2" borderId="30" xfId="2" quotePrefix="1" applyNumberFormat="1" applyFont="1" applyFill="1" applyBorder="1" applyAlignment="1" applyProtection="1">
      <alignment horizontal="right" vertical="center" shrinkToFit="1"/>
      <protection locked="0"/>
    </xf>
    <xf numFmtId="41" fontId="32" fillId="2" borderId="23" xfId="2" quotePrefix="1" applyNumberFormat="1" applyFont="1" applyFill="1" applyBorder="1" applyAlignment="1" applyProtection="1">
      <alignment horizontal="right" vertical="center" shrinkToFit="1"/>
      <protection locked="0"/>
    </xf>
    <xf numFmtId="41" fontId="32" fillId="2" borderId="19" xfId="2" quotePrefix="1" applyNumberFormat="1" applyFont="1" applyFill="1" applyBorder="1" applyAlignment="1" applyProtection="1">
      <alignment horizontal="right" vertical="center" shrinkToFit="1"/>
      <protection locked="0"/>
    </xf>
    <xf numFmtId="41" fontId="32" fillId="2" borderId="20" xfId="2" quotePrefix="1" applyNumberFormat="1" applyFont="1" applyFill="1" applyBorder="1" applyAlignment="1" applyProtection="1">
      <alignment horizontal="right" vertical="center" shrinkToFit="1"/>
      <protection locked="0"/>
    </xf>
    <xf numFmtId="41" fontId="32" fillId="2" borderId="40" xfId="2" quotePrefix="1" applyNumberFormat="1" applyFont="1" applyFill="1" applyBorder="1" applyAlignment="1" applyProtection="1">
      <alignment horizontal="right" vertical="center" shrinkToFit="1"/>
      <protection locked="0"/>
    </xf>
    <xf numFmtId="41" fontId="32" fillId="2" borderId="2" xfId="2" quotePrefix="1" applyNumberFormat="1" applyFont="1" applyFill="1" applyBorder="1" applyAlignment="1" applyProtection="1">
      <alignment horizontal="right" vertical="center" shrinkToFit="1"/>
      <protection locked="0"/>
    </xf>
    <xf numFmtId="41" fontId="28" fillId="0" borderId="15" xfId="2" quotePrefix="1" applyNumberFormat="1" applyFont="1" applyFill="1" applyBorder="1" applyAlignment="1" applyProtection="1">
      <alignment vertical="center" shrinkToFit="1"/>
    </xf>
    <xf numFmtId="41" fontId="28" fillId="0" borderId="11" xfId="2" quotePrefix="1" applyNumberFormat="1" applyFont="1" applyFill="1" applyBorder="1" applyAlignment="1" applyProtection="1">
      <alignment vertical="center" shrinkToFit="1"/>
    </xf>
    <xf numFmtId="41" fontId="28" fillId="0" borderId="30" xfId="2" quotePrefix="1" applyNumberFormat="1" applyFont="1" applyFill="1" applyBorder="1" applyAlignment="1" applyProtection="1">
      <alignment vertical="center" shrinkToFit="1"/>
    </xf>
    <xf numFmtId="41" fontId="28" fillId="0" borderId="23" xfId="2" applyNumberFormat="1" applyFont="1" applyFill="1" applyBorder="1" applyAlignment="1" applyProtection="1">
      <alignment vertical="center" shrinkToFit="1"/>
    </xf>
    <xf numFmtId="41" fontId="32" fillId="2" borderId="15" xfId="2" quotePrefix="1" applyNumberFormat="1" applyFont="1" applyFill="1" applyBorder="1" applyAlignment="1" applyProtection="1">
      <alignment vertical="center" shrinkToFit="1"/>
      <protection locked="0"/>
    </xf>
    <xf numFmtId="41" fontId="32" fillId="2" borderId="11" xfId="2" quotePrefix="1" applyNumberFormat="1" applyFont="1" applyFill="1" applyBorder="1" applyAlignment="1" applyProtection="1">
      <alignment vertical="center" shrinkToFit="1"/>
      <protection locked="0"/>
    </xf>
    <xf numFmtId="41" fontId="32" fillId="2" borderId="30" xfId="2" quotePrefix="1" applyNumberFormat="1" applyFont="1" applyFill="1" applyBorder="1" applyAlignment="1" applyProtection="1">
      <alignment vertical="center" shrinkToFit="1"/>
      <protection locked="0"/>
    </xf>
    <xf numFmtId="41" fontId="32" fillId="2" borderId="23" xfId="2" quotePrefix="1" applyNumberFormat="1" applyFont="1" applyFill="1" applyBorder="1" applyAlignment="1" applyProtection="1">
      <alignment vertical="center" shrinkToFit="1"/>
      <protection locked="0"/>
    </xf>
    <xf numFmtId="41" fontId="28" fillId="0" borderId="19" xfId="2" quotePrefix="1" applyNumberFormat="1" applyFont="1" applyFill="1" applyBorder="1" applyAlignment="1" applyProtection="1">
      <alignment vertical="center" shrinkToFit="1"/>
    </xf>
    <xf numFmtId="41" fontId="28" fillId="0" borderId="20" xfId="2" quotePrefix="1" applyNumberFormat="1" applyFont="1" applyFill="1" applyBorder="1" applyAlignment="1" applyProtection="1">
      <alignment vertical="center" shrinkToFit="1"/>
    </xf>
    <xf numFmtId="41" fontId="28" fillId="0" borderId="40" xfId="2" quotePrefix="1" applyNumberFormat="1" applyFont="1" applyFill="1" applyBorder="1" applyAlignment="1" applyProtection="1">
      <alignment vertical="center" shrinkToFit="1"/>
    </xf>
    <xf numFmtId="41" fontId="28" fillId="0" borderId="2" xfId="2" applyNumberFormat="1" applyFont="1" applyFill="1" applyBorder="1" applyAlignment="1" applyProtection="1">
      <alignment vertical="center" shrinkToFit="1"/>
    </xf>
    <xf numFmtId="41" fontId="32" fillId="2" borderId="19" xfId="2" quotePrefix="1" applyNumberFormat="1" applyFont="1" applyFill="1" applyBorder="1" applyAlignment="1" applyProtection="1">
      <alignment vertical="center" shrinkToFit="1"/>
      <protection locked="0"/>
    </xf>
    <xf numFmtId="41" fontId="32" fillId="2" borderId="20" xfId="2" quotePrefix="1" applyNumberFormat="1" applyFont="1" applyFill="1" applyBorder="1" applyAlignment="1" applyProtection="1">
      <alignment vertical="center" shrinkToFit="1"/>
      <protection locked="0"/>
    </xf>
    <xf numFmtId="41" fontId="32" fillId="2" borderId="40" xfId="2" quotePrefix="1" applyNumberFormat="1" applyFont="1" applyFill="1" applyBorder="1" applyAlignment="1" applyProtection="1">
      <alignment vertical="center" shrinkToFit="1"/>
      <protection locked="0"/>
    </xf>
    <xf numFmtId="41" fontId="32" fillId="2" borderId="2" xfId="2" quotePrefix="1" applyNumberFormat="1" applyFont="1" applyFill="1" applyBorder="1" applyAlignment="1" applyProtection="1">
      <alignment vertical="center" shrinkToFit="1"/>
      <protection locked="0"/>
    </xf>
    <xf numFmtId="41" fontId="28" fillId="0" borderId="8" xfId="2" quotePrefix="1" applyNumberFormat="1" applyFont="1" applyFill="1" applyBorder="1" applyAlignment="1" applyProtection="1">
      <alignment vertical="center" shrinkToFit="1"/>
    </xf>
    <xf numFmtId="41" fontId="28" fillId="0" borderId="21" xfId="2" quotePrefix="1" applyNumberFormat="1" applyFont="1" applyFill="1" applyBorder="1" applyAlignment="1" applyProtection="1">
      <alignment vertical="center" shrinkToFit="1"/>
    </xf>
    <xf numFmtId="41" fontId="28" fillId="0" borderId="49" xfId="2" quotePrefix="1" applyNumberFormat="1" applyFont="1" applyFill="1" applyBorder="1" applyAlignment="1" applyProtection="1">
      <alignment vertical="center" shrinkToFit="1"/>
    </xf>
    <xf numFmtId="41" fontId="28" fillId="0" borderId="18" xfId="2" applyNumberFormat="1" applyFont="1" applyFill="1" applyBorder="1" applyAlignment="1" applyProtection="1">
      <alignment vertical="center" shrinkToFit="1"/>
    </xf>
    <xf numFmtId="41" fontId="32" fillId="2" borderId="17" xfId="2" quotePrefix="1" applyNumberFormat="1" applyFont="1" applyFill="1" applyBorder="1" applyAlignment="1" applyProtection="1">
      <alignment vertical="center" shrinkToFit="1"/>
      <protection locked="0"/>
    </xf>
    <xf numFmtId="41" fontId="32" fillId="2" borderId="29" xfId="2" quotePrefix="1" applyNumberFormat="1" applyFont="1" applyFill="1" applyBorder="1" applyAlignment="1" applyProtection="1">
      <alignment vertical="center" shrinkToFit="1"/>
      <protection locked="0"/>
    </xf>
    <xf numFmtId="41" fontId="32" fillId="2" borderId="41" xfId="2" quotePrefix="1" applyNumberFormat="1" applyFont="1" applyFill="1" applyBorder="1" applyAlignment="1" applyProtection="1">
      <alignment vertical="center" shrinkToFit="1"/>
      <protection locked="0"/>
    </xf>
    <xf numFmtId="41" fontId="32" fillId="2" borderId="22" xfId="2" quotePrefix="1" applyNumberFormat="1" applyFont="1" applyFill="1" applyBorder="1" applyAlignment="1" applyProtection="1">
      <alignment vertical="center" shrinkToFit="1"/>
      <protection locked="0"/>
    </xf>
    <xf numFmtId="41" fontId="32" fillId="2" borderId="19" xfId="2" quotePrefix="1" applyNumberFormat="1" applyFont="1" applyFill="1" applyBorder="1" applyAlignment="1" applyProtection="1">
      <alignment vertical="center" shrinkToFit="1"/>
    </xf>
    <xf numFmtId="41" fontId="32" fillId="2" borderId="20" xfId="2" quotePrefix="1" applyNumberFormat="1" applyFont="1" applyFill="1" applyBorder="1" applyAlignment="1" applyProtection="1">
      <alignment vertical="center" shrinkToFit="1"/>
    </xf>
    <xf numFmtId="41" fontId="32" fillId="2" borderId="40" xfId="2" quotePrefix="1" applyNumberFormat="1" applyFont="1" applyFill="1" applyBorder="1" applyAlignment="1" applyProtection="1">
      <alignment vertical="center" shrinkToFit="1"/>
    </xf>
    <xf numFmtId="41" fontId="32" fillId="2" borderId="2" xfId="2" quotePrefix="1" applyNumberFormat="1" applyFont="1" applyFill="1" applyBorder="1" applyAlignment="1" applyProtection="1">
      <alignment vertical="center" shrinkToFit="1"/>
    </xf>
    <xf numFmtId="41" fontId="32" fillId="2" borderId="1" xfId="2" quotePrefix="1" applyNumberFormat="1" applyFont="1" applyFill="1" applyBorder="1" applyAlignment="1" applyProtection="1">
      <alignment vertical="center" shrinkToFit="1"/>
      <protection locked="0"/>
    </xf>
    <xf numFmtId="41" fontId="32" fillId="2" borderId="27" xfId="2" quotePrefix="1" applyNumberFormat="1" applyFont="1" applyFill="1" applyBorder="1" applyAlignment="1" applyProtection="1">
      <alignment vertical="center" shrinkToFit="1"/>
      <protection locked="0"/>
    </xf>
    <xf numFmtId="41" fontId="32" fillId="2" borderId="43" xfId="2" quotePrefix="1" applyNumberFormat="1" applyFont="1" applyFill="1" applyBorder="1" applyAlignment="1" applyProtection="1">
      <alignment vertical="center" shrinkToFit="1"/>
      <protection locked="0"/>
    </xf>
    <xf numFmtId="41" fontId="32" fillId="2" borderId="24" xfId="2" quotePrefix="1" applyNumberFormat="1" applyFont="1" applyFill="1" applyBorder="1" applyAlignment="1" applyProtection="1">
      <alignment vertical="center" shrinkToFit="1"/>
      <protection locked="0"/>
    </xf>
    <xf numFmtId="0" fontId="28" fillId="0" borderId="1" xfId="2" applyFont="1" applyFill="1" applyBorder="1" applyAlignment="1">
      <alignment vertical="center" wrapText="1"/>
    </xf>
    <xf numFmtId="0" fontId="28" fillId="0" borderId="15" xfId="2" applyFont="1" applyFill="1" applyBorder="1">
      <alignment vertical="center"/>
    </xf>
    <xf numFmtId="0" fontId="28" fillId="0" borderId="15" xfId="2" applyFont="1" applyFill="1" applyBorder="1" applyAlignment="1">
      <alignment vertical="center" wrapText="1"/>
    </xf>
    <xf numFmtId="0" fontId="28" fillId="0" borderId="12" xfId="2" applyFont="1" applyFill="1" applyBorder="1" applyAlignment="1" applyProtection="1">
      <alignment horizontal="center" vertical="center"/>
    </xf>
    <xf numFmtId="41" fontId="28" fillId="0" borderId="7" xfId="2" quotePrefix="1" applyNumberFormat="1" applyFont="1" applyFill="1" applyBorder="1" applyAlignment="1" applyProtection="1">
      <alignment vertical="center" shrinkToFit="1"/>
    </xf>
    <xf numFmtId="41" fontId="28" fillId="0" borderId="35" xfId="2" quotePrefix="1" applyNumberFormat="1" applyFont="1" applyFill="1" applyBorder="1" applyAlignment="1" applyProtection="1">
      <alignment vertical="center" shrinkToFit="1"/>
    </xf>
    <xf numFmtId="0" fontId="50" fillId="0" borderId="0" xfId="2" applyFont="1" applyFill="1" applyBorder="1">
      <alignment vertical="center"/>
    </xf>
    <xf numFmtId="0" fontId="43" fillId="0" borderId="0" xfId="2" applyFont="1" applyFill="1" applyAlignment="1" applyProtection="1">
      <alignment vertical="center"/>
      <protection locked="0"/>
    </xf>
    <xf numFmtId="0" fontId="28" fillId="0" borderId="15" xfId="0" applyFont="1" applyFill="1" applyBorder="1" applyAlignment="1">
      <alignment vertical="center"/>
    </xf>
    <xf numFmtId="0" fontId="46" fillId="0" borderId="0" xfId="0" applyFont="1" applyFill="1"/>
    <xf numFmtId="0" fontId="28" fillId="0" borderId="15" xfId="0" applyFont="1" applyFill="1" applyBorder="1" applyAlignment="1">
      <alignment horizontal="center" vertical="center"/>
    </xf>
    <xf numFmtId="0" fontId="51" fillId="0" borderId="0" xfId="2" applyFont="1" applyFill="1">
      <alignment vertical="center"/>
    </xf>
    <xf numFmtId="0" fontId="52" fillId="0" borderId="0" xfId="2" applyFont="1" applyFill="1" applyAlignment="1" applyProtection="1">
      <alignment vertical="center"/>
      <protection locked="0"/>
    </xf>
    <xf numFmtId="0" fontId="29" fillId="0" borderId="20" xfId="0" applyNumberFormat="1" applyFont="1" applyBorder="1" applyAlignment="1">
      <alignment horizontal="center" vertical="center"/>
    </xf>
    <xf numFmtId="0" fontId="29" fillId="0" borderId="25" xfId="0" applyNumberFormat="1" applyFont="1" applyBorder="1" applyAlignment="1">
      <alignment horizontal="center" vertical="center"/>
    </xf>
    <xf numFmtId="0" fontId="29" fillId="0" borderId="11" xfId="0" applyNumberFormat="1" applyFont="1" applyBorder="1" applyAlignment="1">
      <alignment horizontal="center" vertical="center"/>
    </xf>
    <xf numFmtId="0" fontId="29" fillId="0" borderId="0" xfId="0" applyFont="1" applyAlignment="1">
      <alignment vertical="center" wrapText="1"/>
    </xf>
    <xf numFmtId="0" fontId="29" fillId="0" borderId="0" xfId="0" applyFont="1" applyBorder="1" applyAlignment="1">
      <alignment horizontal="left" vertical="top" wrapText="1"/>
    </xf>
    <xf numFmtId="0" fontId="37" fillId="2" borderId="27" xfId="0" applyFont="1" applyFill="1" applyBorder="1" applyAlignment="1">
      <alignment vertical="top" wrapText="1"/>
    </xf>
    <xf numFmtId="0" fontId="37" fillId="2" borderId="0" xfId="0" applyFont="1" applyFill="1" applyBorder="1" applyAlignment="1">
      <alignment vertical="top" wrapText="1"/>
    </xf>
    <xf numFmtId="0" fontId="37" fillId="2" borderId="5" xfId="0" applyFont="1" applyFill="1" applyBorder="1" applyAlignment="1">
      <alignment vertical="top" wrapText="1"/>
    </xf>
    <xf numFmtId="0" fontId="53" fillId="0" borderId="0" xfId="0" applyFont="1" applyFill="1" applyAlignment="1">
      <alignment vertical="center"/>
    </xf>
    <xf numFmtId="0" fontId="53" fillId="0" borderId="0" xfId="0" applyFont="1" applyAlignment="1">
      <alignment vertical="center"/>
    </xf>
    <xf numFmtId="0" fontId="29" fillId="0" borderId="58" xfId="0" applyFont="1" applyBorder="1" applyAlignment="1">
      <alignment vertical="center"/>
    </xf>
    <xf numFmtId="0" fontId="19" fillId="2" borderId="0" xfId="0" applyFont="1" applyFill="1" applyAlignment="1">
      <alignment horizontal="left" vertical="center"/>
    </xf>
    <xf numFmtId="0" fontId="27" fillId="0" borderId="0" xfId="0" applyFont="1" applyAlignment="1">
      <alignment horizontal="left" vertical="center"/>
    </xf>
    <xf numFmtId="0" fontId="12" fillId="0" borderId="0" xfId="0" applyFont="1" applyAlignment="1">
      <alignment horizontal="left" vertical="center"/>
    </xf>
    <xf numFmtId="0" fontId="19" fillId="2" borderId="0" xfId="0" applyFont="1" applyFill="1" applyAlignment="1">
      <alignment horizontal="center" vertical="center"/>
    </xf>
    <xf numFmtId="0" fontId="23" fillId="0" borderId="0" xfId="0" applyFont="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center" wrapText="1"/>
    </xf>
    <xf numFmtId="0" fontId="13" fillId="0" borderId="0" xfId="0" applyFont="1" applyAlignment="1">
      <alignment horizontal="left" vertical="center" wrapText="1"/>
    </xf>
    <xf numFmtId="0" fontId="19" fillId="2" borderId="0" xfId="5" applyFont="1" applyFill="1" applyAlignment="1">
      <alignment horizontal="left" vertical="center"/>
    </xf>
    <xf numFmtId="0" fontId="19" fillId="2" borderId="0" xfId="0" applyFont="1" applyFill="1" applyAlignment="1">
      <alignment horizontal="left" vertical="center" wrapText="1"/>
    </xf>
    <xf numFmtId="0" fontId="31" fillId="0" borderId="0" xfId="0" applyFont="1" applyAlignment="1">
      <alignment horizontal="left" vertical="center"/>
    </xf>
    <xf numFmtId="0" fontId="13" fillId="0" borderId="0" xfId="0" applyFont="1" applyAlignment="1">
      <alignment horizontal="left" vertical="center"/>
    </xf>
    <xf numFmtId="0" fontId="27" fillId="0" borderId="0" xfId="0" applyFont="1" applyAlignment="1">
      <alignment horizontal="left" vertical="center" wrapText="1"/>
    </xf>
    <xf numFmtId="0" fontId="12" fillId="0" borderId="0" xfId="0" applyFont="1" applyAlignment="1">
      <alignment horizontal="left" vertical="center" wrapText="1"/>
    </xf>
    <xf numFmtId="0" fontId="27" fillId="0" borderId="0" xfId="0" applyFont="1" applyAlignment="1">
      <alignment horizontal="center" vertical="center"/>
    </xf>
    <xf numFmtId="0" fontId="12" fillId="0" borderId="0" xfId="0" applyFont="1" applyAlignment="1">
      <alignment horizontal="center" vertical="center"/>
    </xf>
    <xf numFmtId="0" fontId="27" fillId="0" borderId="15" xfId="0" applyFont="1" applyBorder="1" applyAlignment="1">
      <alignment horizontal="left" vertical="center" wrapText="1"/>
    </xf>
    <xf numFmtId="0" fontId="12" fillId="0" borderId="15" xfId="0" applyFont="1" applyBorder="1" applyAlignment="1">
      <alignment horizontal="left" vertical="center" wrapText="1"/>
    </xf>
    <xf numFmtId="0" fontId="19" fillId="2" borderId="31" xfId="0" applyFont="1" applyFill="1" applyBorder="1" applyAlignment="1">
      <alignment horizontal="right" vertical="center"/>
    </xf>
    <xf numFmtId="38" fontId="27"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19" fillId="2" borderId="28" xfId="0" applyFont="1" applyFill="1" applyBorder="1" applyAlignment="1">
      <alignment horizontal="left" vertical="center" wrapText="1"/>
    </xf>
    <xf numFmtId="0" fontId="29" fillId="0" borderId="27" xfId="0" applyFont="1" applyBorder="1" applyAlignment="1">
      <alignment horizontal="left" vertical="center" wrapText="1"/>
    </xf>
    <xf numFmtId="0" fontId="29" fillId="0" borderId="0" xfId="0" applyFont="1" applyBorder="1" applyAlignment="1">
      <alignment horizontal="left" vertical="center" wrapText="1"/>
    </xf>
    <xf numFmtId="0" fontId="29" fillId="0" borderId="5" xfId="0" applyFont="1" applyBorder="1" applyAlignment="1">
      <alignment horizontal="left" vertical="center" wrapText="1"/>
    </xf>
    <xf numFmtId="0" fontId="53" fillId="0" borderId="0" xfId="0" applyFont="1" applyAlignment="1">
      <alignment horizontal="left" vertical="center" wrapText="1"/>
    </xf>
    <xf numFmtId="0" fontId="29" fillId="2" borderId="13" xfId="0" applyNumberFormat="1" applyFont="1" applyFill="1" applyBorder="1" applyAlignment="1">
      <alignment horizontal="center" vertical="center"/>
    </xf>
    <xf numFmtId="0" fontId="29" fillId="0" borderId="31" xfId="0" applyNumberFormat="1" applyFont="1" applyBorder="1" applyAlignment="1">
      <alignment horizontal="center" vertical="center"/>
    </xf>
    <xf numFmtId="0" fontId="37" fillId="2" borderId="20" xfId="1" applyNumberFormat="1" applyFont="1" applyFill="1" applyBorder="1" applyAlignment="1">
      <alignment horizontal="right" vertical="center"/>
    </xf>
    <xf numFmtId="0" fontId="37" fillId="2" borderId="31" xfId="1" applyNumberFormat="1" applyFont="1" applyFill="1" applyBorder="1" applyAlignment="1">
      <alignment horizontal="right" vertical="center"/>
    </xf>
    <xf numFmtId="0" fontId="37" fillId="2" borderId="31" xfId="0" applyNumberFormat="1" applyFont="1" applyFill="1" applyBorder="1" applyAlignment="1">
      <alignment horizontal="center" vertical="center"/>
    </xf>
    <xf numFmtId="0" fontId="29" fillId="0" borderId="20" xfId="0" applyFont="1" applyBorder="1" applyAlignment="1">
      <alignment horizontal="left" vertical="center" wrapText="1"/>
    </xf>
    <xf numFmtId="0" fontId="29" fillId="0" borderId="31" xfId="0" applyFont="1" applyBorder="1" applyAlignment="1">
      <alignment horizontal="left" vertical="center" wrapText="1"/>
    </xf>
    <xf numFmtId="0" fontId="29" fillId="0" borderId="25" xfId="0" applyFont="1" applyBorder="1" applyAlignment="1">
      <alignment horizontal="left" vertical="center" wrapText="1"/>
    </xf>
    <xf numFmtId="0" fontId="29" fillId="0" borderId="29" xfId="0" applyFont="1" applyBorder="1" applyAlignment="1">
      <alignment horizontal="left" vertical="center" wrapText="1"/>
    </xf>
    <xf numFmtId="0" fontId="29" fillId="0" borderId="28" xfId="0" applyFont="1" applyBorder="1" applyAlignment="1">
      <alignment horizontal="left" vertical="center" wrapText="1"/>
    </xf>
    <xf numFmtId="0" fontId="29" fillId="0" borderId="6" xfId="0" applyFont="1" applyBorder="1" applyAlignment="1">
      <alignment horizontal="left" vertical="center" wrapText="1"/>
    </xf>
    <xf numFmtId="0" fontId="32" fillId="2" borderId="20" xfId="0" applyFont="1" applyFill="1" applyBorder="1" applyAlignment="1">
      <alignment horizontal="center" vertical="center" wrapText="1"/>
    </xf>
    <xf numFmtId="0" fontId="32" fillId="2" borderId="31" xfId="0" applyFont="1" applyFill="1" applyBorder="1" applyAlignment="1">
      <alignment horizontal="center" vertical="center" wrapText="1"/>
    </xf>
    <xf numFmtId="0" fontId="32" fillId="2" borderId="25" xfId="0" applyFont="1" applyFill="1" applyBorder="1" applyAlignment="1">
      <alignment horizontal="center" vertical="center" wrapText="1"/>
    </xf>
    <xf numFmtId="0" fontId="32" fillId="2" borderId="29" xfId="0" applyFont="1" applyFill="1" applyBorder="1" applyAlignment="1">
      <alignment horizontal="center" vertical="center" wrapText="1"/>
    </xf>
    <xf numFmtId="0" fontId="32" fillId="2" borderId="28"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29" fillId="0" borderId="20"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2" xfId="0" applyFont="1" applyBorder="1" applyAlignment="1">
      <alignment horizontal="center" vertical="center" wrapText="1"/>
    </xf>
    <xf numFmtId="0" fontId="37" fillId="2" borderId="11" xfId="0" applyFont="1" applyFill="1" applyBorder="1" applyAlignment="1">
      <alignment horizontal="center" vertical="center" wrapText="1"/>
    </xf>
    <xf numFmtId="0" fontId="37" fillId="2" borderId="13" xfId="0" applyFont="1" applyFill="1" applyBorder="1" applyAlignment="1">
      <alignment horizontal="center" vertical="center" wrapText="1"/>
    </xf>
    <xf numFmtId="0" fontId="37" fillId="2" borderId="12" xfId="0" applyFont="1" applyFill="1" applyBorder="1" applyAlignment="1">
      <alignment horizontal="center" vertical="center" wrapText="1"/>
    </xf>
    <xf numFmtId="0" fontId="37" fillId="2" borderId="27" xfId="0" applyFont="1" applyFill="1" applyBorder="1" applyAlignment="1">
      <alignment horizontal="left" vertical="top" wrapText="1"/>
    </xf>
    <xf numFmtId="0" fontId="37" fillId="2" borderId="0" xfId="0" applyFont="1" applyFill="1" applyBorder="1" applyAlignment="1">
      <alignment horizontal="left" vertical="top" wrapText="1"/>
    </xf>
    <xf numFmtId="0" fontId="37" fillId="2" borderId="5" xfId="0" applyFont="1" applyFill="1" applyBorder="1" applyAlignment="1">
      <alignment horizontal="left" vertical="top" wrapText="1"/>
    </xf>
    <xf numFmtId="0" fontId="37" fillId="2" borderId="29" xfId="0" applyFont="1" applyFill="1" applyBorder="1" applyAlignment="1">
      <alignment horizontal="left" vertical="top" wrapText="1"/>
    </xf>
    <xf numFmtId="0" fontId="37" fillId="2" borderId="28" xfId="0" applyFont="1" applyFill="1" applyBorder="1" applyAlignment="1">
      <alignment horizontal="left" vertical="top" wrapText="1"/>
    </xf>
    <xf numFmtId="0" fontId="37" fillId="2" borderId="6" xfId="0" applyFont="1" applyFill="1" applyBorder="1" applyAlignment="1">
      <alignment horizontal="left" vertical="top" wrapText="1"/>
    </xf>
    <xf numFmtId="0" fontId="29" fillId="0" borderId="19" xfId="0" applyFont="1" applyBorder="1" applyAlignment="1">
      <alignment horizontal="center" vertical="center" textRotation="255" wrapText="1"/>
    </xf>
    <xf numFmtId="0" fontId="29" fillId="0" borderId="1" xfId="0" applyFont="1" applyBorder="1" applyAlignment="1">
      <alignment horizontal="center" vertical="center" textRotation="255" wrapText="1"/>
    </xf>
    <xf numFmtId="0" fontId="29" fillId="0" borderId="17" xfId="0" applyFont="1" applyBorder="1" applyAlignment="1">
      <alignment horizontal="center" vertical="center" textRotation="255" wrapText="1"/>
    </xf>
    <xf numFmtId="0" fontId="29" fillId="0" borderId="15" xfId="0" applyFont="1" applyBorder="1" applyAlignment="1">
      <alignment horizontal="center" vertical="center"/>
    </xf>
    <xf numFmtId="0" fontId="29" fillId="0" borderId="57" xfId="0" applyNumberFormat="1" applyFont="1" applyBorder="1" applyAlignment="1">
      <alignment horizontal="center" vertical="center"/>
    </xf>
    <xf numFmtId="0" fontId="29" fillId="0" borderId="58" xfId="0" applyNumberFormat="1" applyFont="1" applyBorder="1" applyAlignment="1">
      <alignment horizontal="center" vertical="center"/>
    </xf>
    <xf numFmtId="0" fontId="29" fillId="0" borderId="59" xfId="0" applyNumberFormat="1" applyFont="1" applyBorder="1" applyAlignment="1">
      <alignment horizontal="center" vertical="center"/>
    </xf>
    <xf numFmtId="0" fontId="29" fillId="0" borderId="13" xfId="0" applyNumberFormat="1" applyFont="1" applyBorder="1" applyAlignment="1">
      <alignment horizontal="center" vertical="center" wrapText="1"/>
    </xf>
    <xf numFmtId="0" fontId="29" fillId="0" borderId="12" xfId="0" applyNumberFormat="1" applyFont="1" applyBorder="1" applyAlignment="1">
      <alignment horizontal="center" vertical="center" wrapText="1"/>
    </xf>
    <xf numFmtId="0" fontId="29" fillId="0" borderId="15" xfId="0" applyFont="1" applyBorder="1" applyAlignment="1">
      <alignment horizontal="center" vertical="center" wrapText="1"/>
    </xf>
    <xf numFmtId="0" fontId="29" fillId="0" borderId="11" xfId="0" applyNumberFormat="1" applyFont="1" applyBorder="1" applyAlignment="1">
      <alignment horizontal="center" vertical="center" wrapText="1"/>
    </xf>
    <xf numFmtId="0" fontId="29" fillId="0" borderId="27" xfId="0" applyFont="1" applyBorder="1" applyAlignment="1">
      <alignment horizontal="left" vertical="top" wrapText="1"/>
    </xf>
    <xf numFmtId="0" fontId="29" fillId="0" borderId="0" xfId="0" applyFont="1" applyBorder="1" applyAlignment="1">
      <alignment horizontal="left" vertical="top" wrapText="1"/>
    </xf>
    <xf numFmtId="0" fontId="29" fillId="0" borderId="5" xfId="0" applyFont="1" applyBorder="1" applyAlignment="1">
      <alignment horizontal="left" vertical="top" wrapText="1"/>
    </xf>
    <xf numFmtId="0" fontId="29" fillId="0" borderId="13" xfId="0" applyNumberFormat="1" applyFont="1" applyBorder="1" applyAlignment="1">
      <alignment horizontal="left" vertical="center" wrapText="1"/>
    </xf>
    <xf numFmtId="0" fontId="29" fillId="0" borderId="28" xfId="0" applyNumberFormat="1" applyFont="1" applyBorder="1" applyAlignment="1">
      <alignment horizontal="left" vertical="center" wrapText="1"/>
    </xf>
    <xf numFmtId="0" fontId="29" fillId="0" borderId="12" xfId="0" applyNumberFormat="1" applyFont="1" applyBorder="1" applyAlignment="1">
      <alignment horizontal="left" vertical="center" wrapText="1"/>
    </xf>
    <xf numFmtId="0" fontId="29" fillId="0" borderId="11" xfId="0" applyNumberFormat="1" applyFont="1" applyBorder="1" applyAlignment="1">
      <alignment horizontal="center" vertical="center"/>
    </xf>
    <xf numFmtId="0" fontId="29" fillId="0" borderId="13" xfId="0" applyNumberFormat="1" applyFont="1" applyBorder="1" applyAlignment="1">
      <alignment horizontal="center" vertical="center"/>
    </xf>
    <xf numFmtId="0" fontId="29" fillId="0" borderId="12" xfId="0" applyNumberFormat="1" applyFont="1" applyBorder="1" applyAlignment="1">
      <alignment horizontal="center" vertical="center"/>
    </xf>
    <xf numFmtId="0" fontId="29" fillId="0" borderId="13" xfId="0" applyNumberFormat="1" applyFont="1" applyBorder="1" applyAlignment="1">
      <alignment horizontal="center" vertical="center" shrinkToFit="1"/>
    </xf>
    <xf numFmtId="0" fontId="29" fillId="0" borderId="15" xfId="0" applyNumberFormat="1" applyFont="1" applyBorder="1" applyAlignment="1">
      <alignment horizontal="center" vertical="center" wrapText="1"/>
    </xf>
    <xf numFmtId="0" fontId="37" fillId="2" borderId="11" xfId="0" applyNumberFormat="1" applyFont="1" applyFill="1" applyBorder="1" applyAlignment="1">
      <alignment horizontal="left" vertical="center" wrapText="1"/>
    </xf>
    <xf numFmtId="0" fontId="37" fillId="2" borderId="13" xfId="0" applyNumberFormat="1" applyFont="1" applyFill="1" applyBorder="1" applyAlignment="1">
      <alignment horizontal="left" vertical="center" wrapText="1"/>
    </xf>
    <xf numFmtId="0" fontId="29" fillId="0" borderId="57" xfId="0" applyNumberFormat="1" applyFont="1" applyBorder="1" applyAlignment="1">
      <alignment horizontal="center" vertical="center" wrapText="1"/>
    </xf>
    <xf numFmtId="0" fontId="29" fillId="0" borderId="31" xfId="0" applyNumberFormat="1" applyFont="1" applyBorder="1" applyAlignment="1">
      <alignment horizontal="left" vertical="center" wrapText="1"/>
    </xf>
    <xf numFmtId="0" fontId="29" fillId="0" borderId="15" xfId="0" applyFont="1" applyBorder="1" applyAlignment="1">
      <alignment horizontal="left" vertical="center" wrapText="1"/>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37" fillId="2" borderId="12" xfId="0" applyFont="1" applyFill="1" applyBorder="1" applyAlignment="1">
      <alignment horizontal="center" vertical="center"/>
    </xf>
    <xf numFmtId="0" fontId="37" fillId="2" borderId="15" xfId="0" applyFont="1" applyFill="1" applyBorder="1" applyAlignment="1">
      <alignment horizontal="center" vertical="center"/>
    </xf>
    <xf numFmtId="0" fontId="57" fillId="3" borderId="60" xfId="0" applyFont="1" applyFill="1" applyBorder="1" applyAlignment="1">
      <alignment horizontal="left" vertical="top" wrapText="1"/>
    </xf>
    <xf numFmtId="0" fontId="57" fillId="3" borderId="61" xfId="0" applyFont="1" applyFill="1" applyBorder="1" applyAlignment="1">
      <alignment horizontal="left" vertical="top" wrapText="1"/>
    </xf>
    <xf numFmtId="0" fontId="57" fillId="3" borderId="62" xfId="0" applyFont="1" applyFill="1" applyBorder="1" applyAlignment="1">
      <alignment horizontal="left" vertical="top" wrapText="1"/>
    </xf>
    <xf numFmtId="0" fontId="57" fillId="3" borderId="27" xfId="0" applyFont="1" applyFill="1" applyBorder="1" applyAlignment="1">
      <alignment horizontal="center" vertical="center" wrapText="1"/>
    </xf>
    <xf numFmtId="0" fontId="57" fillId="3" borderId="0" xfId="0" applyFont="1" applyFill="1" applyAlignment="1">
      <alignment horizontal="center" vertical="center" wrapText="1"/>
    </xf>
    <xf numFmtId="0" fontId="57" fillId="3" borderId="29" xfId="0" applyFont="1" applyFill="1" applyBorder="1" applyAlignment="1">
      <alignment horizontal="center" vertical="center" wrapText="1"/>
    </xf>
    <xf numFmtId="0" fontId="57" fillId="3" borderId="28" xfId="0" applyFont="1" applyFill="1" applyBorder="1" applyAlignment="1">
      <alignment horizontal="center" vertical="center" wrapText="1"/>
    </xf>
    <xf numFmtId="0" fontId="59" fillId="2" borderId="63" xfId="0" applyFont="1" applyFill="1" applyBorder="1" applyAlignment="1">
      <alignment horizontal="left" vertical="center" wrapText="1"/>
    </xf>
    <xf numFmtId="0" fontId="59" fillId="2" borderId="0" xfId="0" applyFont="1" applyFill="1" applyAlignment="1">
      <alignment horizontal="left" vertical="center" wrapText="1"/>
    </xf>
    <xf numFmtId="0" fontId="59" fillId="2" borderId="65" xfId="0" applyFont="1" applyFill="1" applyBorder="1" applyAlignment="1">
      <alignment horizontal="left" vertical="center" wrapText="1"/>
    </xf>
    <xf numFmtId="0" fontId="59" fillId="2" borderId="28" xfId="0" applyFont="1" applyFill="1" applyBorder="1" applyAlignment="1">
      <alignment horizontal="left" vertical="center" wrapText="1"/>
    </xf>
    <xf numFmtId="0" fontId="57" fillId="3" borderId="64" xfId="0" applyFont="1" applyFill="1" applyBorder="1" applyAlignment="1">
      <alignment horizontal="center" vertical="center" wrapText="1"/>
    </xf>
    <xf numFmtId="0" fontId="57" fillId="3" borderId="66" xfId="0" applyFont="1" applyFill="1" applyBorder="1" applyAlignment="1">
      <alignment horizontal="center" vertical="center" wrapText="1"/>
    </xf>
    <xf numFmtId="0" fontId="59" fillId="2" borderId="5" xfId="0" applyFont="1" applyFill="1" applyBorder="1" applyAlignment="1">
      <alignment horizontal="left" vertical="center" wrapText="1"/>
    </xf>
    <xf numFmtId="0" fontId="59" fillId="2" borderId="6" xfId="0" applyFont="1" applyFill="1" applyBorder="1" applyAlignment="1">
      <alignment horizontal="left" vertical="center" wrapText="1"/>
    </xf>
    <xf numFmtId="0" fontId="58" fillId="0" borderId="20" xfId="0" applyFont="1" applyBorder="1" applyAlignment="1">
      <alignment horizontal="left" vertical="center" wrapText="1"/>
    </xf>
    <xf numFmtId="0" fontId="58" fillId="0" borderId="31" xfId="0" applyFont="1" applyBorder="1" applyAlignment="1">
      <alignment horizontal="left" vertical="center" wrapText="1"/>
    </xf>
    <xf numFmtId="0" fontId="58" fillId="0" borderId="25" xfId="0" applyFont="1" applyBorder="1" applyAlignment="1">
      <alignment horizontal="left" vertical="center" wrapText="1"/>
    </xf>
    <xf numFmtId="0" fontId="37" fillId="2" borderId="0" xfId="0" applyFont="1" applyFill="1" applyAlignment="1">
      <alignment horizontal="left" vertical="top" wrapText="1"/>
    </xf>
    <xf numFmtId="0" fontId="29" fillId="0" borderId="20" xfId="0" applyFont="1" applyBorder="1" applyAlignment="1">
      <alignment horizontal="left" vertical="center"/>
    </xf>
    <xf numFmtId="0" fontId="29" fillId="0" borderId="31" xfId="0" applyFont="1" applyBorder="1" applyAlignment="1">
      <alignment horizontal="left" vertical="center"/>
    </xf>
    <xf numFmtId="0" fontId="29" fillId="0" borderId="25" xfId="0" applyFont="1" applyBorder="1" applyAlignment="1">
      <alignment horizontal="left" vertical="center"/>
    </xf>
    <xf numFmtId="0" fontId="29" fillId="0" borderId="27" xfId="0" applyFont="1" applyBorder="1" applyAlignment="1">
      <alignment horizontal="left" vertical="center"/>
    </xf>
    <xf numFmtId="0" fontId="29" fillId="0" borderId="0" xfId="0" applyFont="1" applyBorder="1" applyAlignment="1">
      <alignment horizontal="left" vertical="center"/>
    </xf>
    <xf numFmtId="0" fontId="29" fillId="0" borderId="5" xfId="0" applyFont="1" applyBorder="1" applyAlignment="1">
      <alignment horizontal="left" vertical="center"/>
    </xf>
    <xf numFmtId="0" fontId="29" fillId="0" borderId="29" xfId="0" applyFont="1" applyBorder="1" applyAlignment="1">
      <alignment horizontal="left" vertical="center"/>
    </xf>
    <xf numFmtId="0" fontId="29" fillId="0" borderId="28" xfId="0" applyFont="1" applyBorder="1" applyAlignment="1">
      <alignment horizontal="left" vertical="center"/>
    </xf>
    <xf numFmtId="0" fontId="29" fillId="0" borderId="6" xfId="0" applyFont="1" applyBorder="1" applyAlignment="1">
      <alignment horizontal="left" vertical="center"/>
    </xf>
    <xf numFmtId="0" fontId="37" fillId="2" borderId="15" xfId="0" applyFont="1" applyFill="1" applyBorder="1" applyAlignment="1">
      <alignment horizontal="left" vertical="center"/>
    </xf>
    <xf numFmtId="0" fontId="39" fillId="2" borderId="20" xfId="0" applyFont="1" applyFill="1" applyBorder="1" applyAlignment="1">
      <alignment horizontal="left" vertical="center" wrapText="1"/>
    </xf>
    <xf numFmtId="0" fontId="39" fillId="2" borderId="31" xfId="0" applyFont="1" applyFill="1" applyBorder="1" applyAlignment="1">
      <alignment horizontal="left" vertical="center" wrapText="1"/>
    </xf>
    <xf numFmtId="0" fontId="39" fillId="2" borderId="25" xfId="0" applyFont="1" applyFill="1" applyBorder="1" applyAlignment="1">
      <alignment horizontal="left" vertical="center" wrapText="1"/>
    </xf>
    <xf numFmtId="0" fontId="39" fillId="2" borderId="29" xfId="0" applyFont="1" applyFill="1" applyBorder="1" applyAlignment="1">
      <alignment horizontal="left" vertical="center" wrapText="1"/>
    </xf>
    <xf numFmtId="0" fontId="39" fillId="2" borderId="28" xfId="0" applyFont="1" applyFill="1" applyBorder="1" applyAlignment="1">
      <alignment horizontal="left" vertical="center" wrapText="1"/>
    </xf>
    <xf numFmtId="0" fontId="39" fillId="2" borderId="6" xfId="0" applyFont="1" applyFill="1" applyBorder="1" applyAlignment="1">
      <alignment horizontal="left" vertical="center" wrapText="1"/>
    </xf>
    <xf numFmtId="0" fontId="37" fillId="2" borderId="69" xfId="0" applyFont="1" applyFill="1" applyBorder="1" applyAlignment="1">
      <alignment horizontal="left" vertical="center"/>
    </xf>
    <xf numFmtId="0" fontId="29" fillId="0" borderId="27"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5" xfId="0" applyFont="1" applyBorder="1" applyAlignment="1">
      <alignment horizontal="center" vertical="center" wrapText="1"/>
    </xf>
    <xf numFmtId="0" fontId="53" fillId="0" borderId="0" xfId="0" applyFont="1" applyFill="1" applyAlignment="1">
      <alignment horizontal="left" vertical="center" wrapText="1"/>
    </xf>
    <xf numFmtId="0" fontId="37" fillId="2" borderId="20" xfId="0" applyFont="1" applyFill="1" applyBorder="1" applyAlignment="1">
      <alignment horizontal="center" vertical="center" wrapText="1"/>
    </xf>
    <xf numFmtId="0" fontId="37" fillId="2" borderId="31" xfId="0" applyFont="1" applyFill="1" applyBorder="1" applyAlignment="1">
      <alignment horizontal="center" vertical="center" wrapText="1"/>
    </xf>
    <xf numFmtId="0" fontId="37" fillId="2" borderId="25" xfId="0" applyFont="1" applyFill="1" applyBorder="1" applyAlignment="1">
      <alignment horizontal="center" vertical="center" wrapText="1"/>
    </xf>
    <xf numFmtId="0" fontId="37" fillId="2" borderId="29" xfId="0" applyFont="1" applyFill="1" applyBorder="1" applyAlignment="1">
      <alignment horizontal="center" vertical="center" wrapText="1"/>
    </xf>
    <xf numFmtId="0" fontId="37" fillId="2" borderId="28" xfId="0" applyFont="1" applyFill="1" applyBorder="1" applyAlignment="1">
      <alignment horizontal="center" vertical="center" wrapText="1"/>
    </xf>
    <xf numFmtId="0" fontId="37" fillId="2" borderId="6" xfId="0" applyFont="1" applyFill="1" applyBorder="1" applyAlignment="1">
      <alignment horizontal="center" vertical="center" wrapText="1"/>
    </xf>
    <xf numFmtId="0" fontId="37" fillId="2" borderId="67" xfId="0" applyFont="1" applyFill="1" applyBorder="1" applyAlignment="1">
      <alignment horizontal="center" vertical="center"/>
    </xf>
    <xf numFmtId="0" fontId="37" fillId="2" borderId="68" xfId="0" applyFont="1" applyFill="1" applyBorder="1" applyAlignment="1">
      <alignment horizontal="center" vertical="center"/>
    </xf>
    <xf numFmtId="0" fontId="37" fillId="2" borderId="68" xfId="0" applyFont="1" applyFill="1" applyBorder="1" applyAlignment="1">
      <alignment horizontal="left" vertical="center"/>
    </xf>
    <xf numFmtId="0" fontId="37" fillId="2" borderId="11" xfId="0" applyFont="1" applyFill="1" applyBorder="1" applyAlignment="1">
      <alignment horizontal="center" vertical="center"/>
    </xf>
    <xf numFmtId="41" fontId="28" fillId="0" borderId="15" xfId="0" applyNumberFormat="1" applyFont="1" applyFill="1" applyBorder="1" applyAlignment="1">
      <alignment horizontal="center" vertical="center"/>
    </xf>
    <xf numFmtId="0" fontId="28" fillId="0" borderId="15" xfId="0" applyFont="1" applyFill="1" applyBorder="1" applyAlignment="1">
      <alignment horizontal="center" vertical="center"/>
    </xf>
    <xf numFmtId="0" fontId="32" fillId="2" borderId="15" xfId="2" applyFont="1" applyFill="1" applyBorder="1" applyAlignment="1">
      <alignment horizontal="left" vertical="center" wrapText="1"/>
    </xf>
    <xf numFmtId="0" fontId="43" fillId="0" borderId="0" xfId="2" applyFont="1" applyFill="1" applyAlignment="1">
      <alignment horizontal="left" vertical="center" wrapText="1"/>
    </xf>
    <xf numFmtId="41" fontId="28" fillId="0" borderId="15" xfId="3" applyNumberFormat="1"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28" fillId="2" borderId="11" xfId="0" applyFont="1" applyFill="1" applyBorder="1" applyAlignment="1" applyProtection="1">
      <alignment horizontal="left" vertical="center" wrapText="1"/>
      <protection locked="0"/>
    </xf>
    <xf numFmtId="0" fontId="28" fillId="2" borderId="13" xfId="0" applyFont="1" applyFill="1" applyBorder="1" applyAlignment="1" applyProtection="1">
      <alignment horizontal="left" vertical="center" wrapText="1"/>
      <protection locked="0"/>
    </xf>
    <xf numFmtId="0" fontId="28" fillId="2" borderId="12" xfId="0" applyFont="1" applyFill="1" applyBorder="1" applyAlignment="1" applyProtection="1">
      <alignment horizontal="left" vertical="center" wrapText="1"/>
      <protection locked="0"/>
    </xf>
    <xf numFmtId="41" fontId="28" fillId="2" borderId="15" xfId="3" applyNumberFormat="1" applyFont="1" applyFill="1" applyBorder="1" applyAlignment="1" applyProtection="1">
      <alignment horizontal="center" vertical="center" wrapText="1"/>
      <protection locked="0"/>
    </xf>
    <xf numFmtId="41" fontId="28" fillId="0" borderId="15" xfId="0" applyNumberFormat="1" applyFont="1" applyFill="1" applyBorder="1" applyAlignment="1">
      <alignment horizontal="center" vertical="center" wrapText="1"/>
    </xf>
    <xf numFmtId="0" fontId="32" fillId="2" borderId="11" xfId="0" applyFont="1" applyFill="1" applyBorder="1" applyAlignment="1" applyProtection="1">
      <alignment horizontal="left" vertical="center" wrapText="1"/>
      <protection locked="0"/>
    </xf>
    <xf numFmtId="0" fontId="32" fillId="2" borderId="13" xfId="0" applyFont="1" applyFill="1" applyBorder="1" applyAlignment="1" applyProtection="1">
      <alignment horizontal="left" vertical="center" wrapText="1"/>
      <protection locked="0"/>
    </xf>
    <xf numFmtId="0" fontId="32" fillId="2" borderId="12" xfId="0" applyFont="1" applyFill="1" applyBorder="1" applyAlignment="1" applyProtection="1">
      <alignment horizontal="left" vertical="center" wrapText="1"/>
      <protection locked="0"/>
    </xf>
    <xf numFmtId="41" fontId="32" fillId="2" borderId="15" xfId="3" applyNumberFormat="1" applyFont="1" applyFill="1" applyBorder="1" applyAlignment="1" applyProtection="1">
      <alignment horizontal="center" vertical="center" wrapText="1"/>
      <protection locked="0"/>
    </xf>
    <xf numFmtId="0" fontId="28" fillId="0" borderId="29" xfId="2" applyFont="1" applyFill="1" applyBorder="1" applyAlignment="1">
      <alignment vertical="center"/>
    </xf>
    <xf numFmtId="0" fontId="28" fillId="0" borderId="6" xfId="2" applyFont="1" applyFill="1" applyBorder="1" applyAlignment="1">
      <alignment vertical="center"/>
    </xf>
    <xf numFmtId="0" fontId="28" fillId="0" borderId="11" xfId="2" applyFont="1" applyFill="1" applyBorder="1" applyAlignment="1">
      <alignment vertical="center" wrapText="1"/>
    </xf>
    <xf numFmtId="0" fontId="28" fillId="0" borderId="12" xfId="0" applyFont="1" applyBorder="1" applyAlignment="1">
      <alignment vertical="center" wrapText="1"/>
    </xf>
    <xf numFmtId="0" fontId="28" fillId="0" borderId="11" xfId="2" applyFont="1" applyFill="1" applyBorder="1" applyAlignment="1">
      <alignment vertical="center"/>
    </xf>
    <xf numFmtId="0" fontId="28" fillId="0" borderId="12" xfId="2" applyFont="1" applyFill="1" applyBorder="1" applyAlignment="1">
      <alignment vertical="center"/>
    </xf>
    <xf numFmtId="0" fontId="28" fillId="0" borderId="9" xfId="2" applyFont="1" applyFill="1" applyBorder="1" applyAlignment="1">
      <alignment vertical="center" wrapText="1"/>
    </xf>
    <xf numFmtId="0" fontId="28" fillId="0" borderId="10" xfId="0" applyFont="1" applyBorder="1" applyAlignment="1">
      <alignment vertical="center"/>
    </xf>
    <xf numFmtId="0" fontId="28" fillId="0" borderId="27" xfId="2" applyFont="1" applyFill="1" applyBorder="1" applyAlignment="1">
      <alignment vertical="center"/>
    </xf>
    <xf numFmtId="0" fontId="28" fillId="0" borderId="5" xfId="0" applyFont="1" applyBorder="1" applyAlignment="1">
      <alignment vertical="center"/>
    </xf>
    <xf numFmtId="0" fontId="49" fillId="0" borderId="9" xfId="2" applyFont="1" applyFill="1" applyBorder="1" applyAlignment="1">
      <alignment vertical="center" wrapText="1"/>
    </xf>
    <xf numFmtId="0" fontId="49" fillId="0" borderId="10" xfId="0" applyFont="1" applyBorder="1" applyAlignment="1">
      <alignment vertical="center"/>
    </xf>
    <xf numFmtId="0" fontId="28" fillId="0" borderId="26" xfId="2" applyFont="1" applyFill="1" applyBorder="1" applyAlignment="1">
      <alignment horizontal="center" vertical="center" textRotation="255" shrinkToFit="1"/>
    </xf>
    <xf numFmtId="0" fontId="28" fillId="0" borderId="27" xfId="2" applyFont="1" applyFill="1" applyBorder="1" applyAlignment="1">
      <alignment horizontal="center" vertical="center" textRotation="255" shrinkToFit="1"/>
    </xf>
    <xf numFmtId="0" fontId="28" fillId="0" borderId="29" xfId="2" applyFont="1" applyFill="1" applyBorder="1" applyAlignment="1">
      <alignment horizontal="center" vertical="center" textRotation="255" shrinkToFit="1"/>
    </xf>
    <xf numFmtId="0" fontId="28" fillId="0" borderId="11"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0" xfId="2" applyFont="1" applyFill="1" applyBorder="1" applyAlignment="1">
      <alignment vertical="center"/>
    </xf>
    <xf numFmtId="0" fontId="47" fillId="0" borderId="15" xfId="2" applyFont="1" applyFill="1" applyBorder="1" applyAlignment="1">
      <alignment horizontal="center" vertical="center"/>
    </xf>
    <xf numFmtId="0" fontId="29" fillId="0" borderId="15"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47" xfId="0" applyFont="1" applyFill="1" applyBorder="1" applyAlignment="1">
      <alignment horizontal="center" vertical="center"/>
    </xf>
    <xf numFmtId="0" fontId="29" fillId="0" borderId="48" xfId="0" applyFont="1" applyFill="1" applyBorder="1" applyAlignment="1">
      <alignment horizontal="center" vertical="center"/>
    </xf>
    <xf numFmtId="0" fontId="43" fillId="0" borderId="20" xfId="2" quotePrefix="1" applyFont="1" applyFill="1" applyBorder="1" applyAlignment="1">
      <alignment horizontal="center" vertical="center"/>
    </xf>
    <xf numFmtId="0" fontId="29" fillId="0" borderId="25" xfId="0" applyFont="1" applyFill="1" applyBorder="1" applyAlignment="1">
      <alignment horizontal="center" vertical="center"/>
    </xf>
    <xf numFmtId="0" fontId="43" fillId="0" borderId="27" xfId="2" quotePrefix="1" applyFont="1" applyFill="1" applyBorder="1" applyAlignment="1">
      <alignment horizontal="center" vertical="center"/>
    </xf>
    <xf numFmtId="0" fontId="29" fillId="0" borderId="5" xfId="0" applyFont="1" applyFill="1" applyBorder="1" applyAlignment="1">
      <alignment horizontal="center" vertical="center"/>
    </xf>
    <xf numFmtId="0" fontId="29" fillId="0" borderId="29" xfId="0" applyFont="1" applyFill="1" applyBorder="1" applyAlignment="1">
      <alignment horizontal="center" vertical="center"/>
    </xf>
    <xf numFmtId="0" fontId="29" fillId="0" borderId="6" xfId="0" applyFont="1" applyFill="1" applyBorder="1" applyAlignment="1">
      <alignment horizontal="center" vertical="center"/>
    </xf>
    <xf numFmtId="0" fontId="28" fillId="0" borderId="12" xfId="0" applyFont="1" applyBorder="1" applyAlignment="1">
      <alignment vertical="center"/>
    </xf>
    <xf numFmtId="0" fontId="28" fillId="0" borderId="20" xfId="2" applyFont="1" applyFill="1" applyBorder="1" applyAlignment="1">
      <alignment vertical="center"/>
    </xf>
    <xf numFmtId="0" fontId="28" fillId="0" borderId="25" xfId="2" applyFont="1" applyFill="1" applyBorder="1" applyAlignment="1">
      <alignment vertical="center"/>
    </xf>
    <xf numFmtId="49" fontId="27" fillId="0" borderId="44" xfId="0" applyNumberFormat="1" applyFont="1" applyBorder="1" applyAlignment="1">
      <alignment horizontal="center" vertical="center" textRotation="255" wrapText="1"/>
    </xf>
    <xf numFmtId="49" fontId="12" fillId="0" borderId="45" xfId="0" applyNumberFormat="1" applyFont="1" applyBorder="1" applyAlignment="1">
      <alignment horizontal="center" vertical="center" textRotation="255" wrapText="1"/>
    </xf>
    <xf numFmtId="49" fontId="12" fillId="0" borderId="46" xfId="0" applyNumberFormat="1" applyFont="1" applyBorder="1" applyAlignment="1">
      <alignment horizontal="center" vertical="center" textRotation="255" wrapText="1"/>
    </xf>
    <xf numFmtId="0" fontId="23" fillId="0" borderId="11" xfId="0" applyFont="1" applyBorder="1" applyAlignment="1" applyProtection="1">
      <alignment horizontal="left" vertical="center" wrapText="1"/>
    </xf>
    <xf numFmtId="0" fontId="23" fillId="0" borderId="12" xfId="0" applyFont="1" applyBorder="1" applyAlignment="1" applyProtection="1">
      <alignment horizontal="left" vertical="center" wrapText="1"/>
    </xf>
    <xf numFmtId="0" fontId="23" fillId="0" borderId="11" xfId="0" applyFont="1" applyBorder="1" applyAlignment="1" applyProtection="1">
      <alignment horizontal="left" vertical="center" wrapText="1"/>
      <protection locked="0"/>
    </xf>
    <xf numFmtId="0" fontId="23" fillId="0" borderId="12" xfId="0" applyFont="1" applyBorder="1" applyAlignment="1" applyProtection="1">
      <alignment horizontal="left" vertical="center" wrapText="1"/>
      <protection locked="0"/>
    </xf>
    <xf numFmtId="0" fontId="23" fillId="0" borderId="20"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6" xfId="0" applyFont="1" applyBorder="1" applyAlignment="1">
      <alignment horizontal="center" vertical="center" wrapText="1"/>
    </xf>
    <xf numFmtId="0" fontId="29" fillId="0" borderId="9" xfId="0" applyFont="1" applyBorder="1" applyAlignment="1">
      <alignment horizontal="center" vertical="center"/>
    </xf>
    <xf numFmtId="0" fontId="29" fillId="0" borderId="14" xfId="0" applyFont="1" applyBorder="1" applyAlignment="1">
      <alignment horizontal="center" vertical="center"/>
    </xf>
    <xf numFmtId="0" fontId="29" fillId="0" borderId="10" xfId="0" applyFont="1" applyBorder="1" applyAlignment="1">
      <alignment horizontal="center" vertical="center"/>
    </xf>
    <xf numFmtId="0" fontId="29" fillId="0" borderId="42" xfId="0" applyFont="1" applyBorder="1" applyAlignment="1">
      <alignment horizontal="center" vertical="center" textRotation="255"/>
    </xf>
    <xf numFmtId="0" fontId="29" fillId="0" borderId="43" xfId="0" applyFont="1" applyBorder="1" applyAlignment="1">
      <alignment horizontal="center" vertical="center" textRotation="255"/>
    </xf>
    <xf numFmtId="0" fontId="29" fillId="0" borderId="46" xfId="0" applyFont="1" applyBorder="1" applyAlignment="1">
      <alignment horizontal="center" vertical="center" textRotation="255"/>
    </xf>
    <xf numFmtId="0" fontId="29" fillId="0" borderId="9"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0" xfId="0" applyFont="1" applyBorder="1" applyAlignment="1">
      <alignment horizontal="center" vertical="center" wrapText="1"/>
    </xf>
    <xf numFmtId="0" fontId="37" fillId="2" borderId="19" xfId="0" applyFont="1" applyFill="1" applyBorder="1" applyAlignment="1">
      <alignment horizontal="left" vertical="top" wrapText="1"/>
    </xf>
    <xf numFmtId="0" fontId="37" fillId="2" borderId="17" xfId="0" applyFont="1" applyFill="1" applyBorder="1" applyAlignment="1">
      <alignment horizontal="left" vertical="top" wrapText="1"/>
    </xf>
    <xf numFmtId="0" fontId="29" fillId="0" borderId="16" xfId="0" applyFont="1" applyBorder="1" applyAlignment="1">
      <alignment horizontal="left" vertical="center" wrapText="1"/>
    </xf>
    <xf numFmtId="0" fontId="29" fillId="0" borderId="17" xfId="0" applyFont="1" applyBorder="1" applyAlignment="1">
      <alignment horizontal="left" vertical="center" wrapText="1"/>
    </xf>
    <xf numFmtId="0" fontId="29" fillId="0" borderId="19" xfId="0" applyFont="1" applyBorder="1" applyAlignment="1">
      <alignment horizontal="left" vertical="center" wrapText="1"/>
    </xf>
    <xf numFmtId="0" fontId="29" fillId="0" borderId="32" xfId="0" applyFont="1" applyBorder="1" applyAlignment="1">
      <alignment horizontal="left" vertical="center" wrapText="1"/>
    </xf>
    <xf numFmtId="0" fontId="29" fillId="0" borderId="19" xfId="0" applyFont="1" applyBorder="1" applyAlignment="1">
      <alignment horizontal="left" vertical="top" wrapText="1"/>
    </xf>
    <xf numFmtId="0" fontId="29" fillId="0" borderId="17" xfId="0" applyFont="1" applyBorder="1" applyAlignment="1">
      <alignment horizontal="left" vertical="top" wrapText="1"/>
    </xf>
    <xf numFmtId="0" fontId="29" fillId="0" borderId="11" xfId="0" applyFont="1" applyBorder="1" applyAlignment="1">
      <alignment horizontal="left" vertical="center" wrapText="1"/>
    </xf>
    <xf numFmtId="0" fontId="29" fillId="0" borderId="13" xfId="0" applyFont="1" applyBorder="1" applyAlignment="1">
      <alignment horizontal="left" vertical="center" wrapText="1"/>
    </xf>
    <xf numFmtId="0" fontId="29" fillId="0" borderId="12" xfId="0" applyFont="1" applyBorder="1" applyAlignment="1">
      <alignment horizontal="left" vertical="center" wrapText="1"/>
    </xf>
    <xf numFmtId="0" fontId="29" fillId="0" borderId="44" xfId="0" applyFont="1" applyBorder="1" applyAlignment="1">
      <alignment horizontal="center" vertical="center" textRotation="255"/>
    </xf>
    <xf numFmtId="0" fontId="29" fillId="0" borderId="45" xfId="0" applyFont="1" applyBorder="1" applyAlignment="1">
      <alignment horizontal="center" vertical="center" textRotation="255"/>
    </xf>
    <xf numFmtId="0" fontId="29" fillId="0" borderId="31" xfId="0" applyFont="1" applyBorder="1" applyAlignment="1">
      <alignment horizontal="center" vertical="center"/>
    </xf>
    <xf numFmtId="0" fontId="29" fillId="0" borderId="0" xfId="0" applyFont="1" applyBorder="1" applyAlignment="1">
      <alignment horizontal="center" vertical="center"/>
    </xf>
    <xf numFmtId="0" fontId="29" fillId="0" borderId="20" xfId="0" applyFont="1" applyBorder="1" applyAlignment="1">
      <alignment horizontal="center" vertical="center"/>
    </xf>
    <xf numFmtId="0" fontId="29" fillId="0" borderId="19" xfId="0" applyFont="1" applyBorder="1" applyAlignment="1">
      <alignment horizontal="center" vertical="center"/>
    </xf>
    <xf numFmtId="0" fontId="29" fillId="0" borderId="1" xfId="0" applyFont="1" applyBorder="1" applyAlignment="1">
      <alignment horizontal="center" vertical="center"/>
    </xf>
    <xf numFmtId="0" fontId="36" fillId="0" borderId="20" xfId="0" applyFont="1" applyBorder="1" applyAlignment="1">
      <alignment horizontal="center" vertical="center" wrapText="1"/>
    </xf>
    <xf numFmtId="0" fontId="36" fillId="0" borderId="33"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32" xfId="0" applyFont="1" applyBorder="1" applyAlignment="1">
      <alignment horizontal="center" vertical="center" wrapText="1"/>
    </xf>
    <xf numFmtId="0" fontId="37" fillId="2" borderId="16" xfId="0" applyFont="1" applyFill="1" applyBorder="1" applyAlignment="1">
      <alignment horizontal="left" vertical="center" wrapText="1"/>
    </xf>
    <xf numFmtId="0" fontId="37" fillId="2" borderId="17" xfId="0" applyFont="1" applyFill="1" applyBorder="1" applyAlignment="1">
      <alignment horizontal="left" vertical="center" wrapText="1"/>
    </xf>
    <xf numFmtId="0" fontId="37" fillId="2" borderId="32" xfId="0" applyFont="1" applyFill="1" applyBorder="1" applyAlignment="1">
      <alignment horizontal="left" vertical="center" wrapText="1"/>
    </xf>
    <xf numFmtId="0" fontId="37" fillId="2" borderId="19" xfId="0" applyFont="1" applyFill="1" applyBorder="1" applyAlignment="1">
      <alignment horizontal="left" vertical="center" wrapText="1"/>
    </xf>
    <xf numFmtId="0" fontId="29" fillId="0" borderId="16" xfId="0" applyFont="1" applyBorder="1" applyAlignment="1">
      <alignment horizontal="left" vertical="top" wrapText="1"/>
    </xf>
  </cellXfs>
  <cellStyles count="6">
    <cellStyle name="パーセント 2" xfId="4" xr:uid="{00000000-0005-0000-0000-000000000000}"/>
    <cellStyle name="ハイパーリンク" xfId="5" builtinId="8"/>
    <cellStyle name="桁区切り" xfId="1" builtinId="6"/>
    <cellStyle name="桁区切り 2" xfId="3" xr:uid="{00000000-0005-0000-0000-000003000000}"/>
    <cellStyle name="標準" xfId="0" builtinId="0"/>
    <cellStyle name="標準_経営革新" xfId="2" xr:uid="{00000000-0005-0000-0000-000005000000}"/>
  </cellStyles>
  <dxfs count="0"/>
  <tableStyles count="0" defaultTableStyle="TableStyleMedium2" defaultPivotStyle="PivotStyleLight16"/>
  <colors>
    <mruColors>
      <color rgb="FF00206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142875</xdr:colOff>
      <xdr:row>2</xdr:row>
      <xdr:rowOff>47624</xdr:rowOff>
    </xdr:from>
    <xdr:to>
      <xdr:col>34</xdr:col>
      <xdr:colOff>142875</xdr:colOff>
      <xdr:row>8</xdr:row>
      <xdr:rowOff>38100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486525" y="352424"/>
          <a:ext cx="2933700" cy="1447801"/>
        </a:xfrm>
        <a:prstGeom prst="rect">
          <a:avLst/>
        </a:prstGeom>
        <a:solidFill>
          <a:schemeClr val="lt1"/>
        </a:solidFill>
        <a:ln w="9525" cmpd="sng">
          <a:solidFill>
            <a:schemeClr val="tx1"/>
          </a:solidFill>
        </a:ln>
        <a:effectLst>
          <a:outerShdw dist="38100" dir="2700000" algn="tl" rotWithShape="0">
            <a:schemeClr val="tx1">
              <a:lumMod val="85000"/>
              <a:lumOff val="1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○別紙１－１補助事業計画書について</a:t>
          </a:r>
        </a:p>
        <a:p>
          <a:r>
            <a:rPr kumimoji="1" lang="ja-JP" altLang="en-US" sz="1100">
              <a:latin typeface="BIZ UDゴシック" panose="020B0400000000000000" pitchFamily="49" charset="-128"/>
              <a:ea typeface="BIZ UDゴシック" panose="020B0400000000000000" pitchFamily="49" charset="-128"/>
            </a:rPr>
            <a:t>・文字数によって、セルの高さを変えていただいて構いません。</a:t>
          </a:r>
        </a:p>
        <a:p>
          <a:r>
            <a:rPr kumimoji="1" lang="ja-JP" altLang="en-US" sz="1100">
              <a:latin typeface="BIZ UDゴシック" panose="020B0400000000000000" pitchFamily="49" charset="-128"/>
              <a:ea typeface="BIZ UDゴシック" panose="020B0400000000000000" pitchFamily="49" charset="-128"/>
            </a:rPr>
            <a:t>・Ａ４サイズで２～３ページでまとめてください。</a:t>
          </a:r>
        </a:p>
        <a:p>
          <a:r>
            <a:rPr kumimoji="1" lang="ja-JP" altLang="en-US" sz="1100">
              <a:latin typeface="BIZ UDゴシック" panose="020B0400000000000000" pitchFamily="49" charset="-128"/>
              <a:ea typeface="BIZ UDゴシック" panose="020B0400000000000000" pitchFamily="49" charset="-128"/>
            </a:rPr>
            <a:t>・説明しきれない内容は補足資料で記載してください。</a:t>
          </a:r>
        </a:p>
      </xdr:txBody>
    </xdr:sp>
    <xdr:clientData/>
  </xdr:twoCellAnchor>
  <xdr:twoCellAnchor>
    <xdr:from>
      <xdr:col>23</xdr:col>
      <xdr:colOff>142875</xdr:colOff>
      <xdr:row>10</xdr:row>
      <xdr:rowOff>123825</xdr:rowOff>
    </xdr:from>
    <xdr:to>
      <xdr:col>34</xdr:col>
      <xdr:colOff>142875</xdr:colOff>
      <xdr:row>18</xdr:row>
      <xdr:rowOff>47625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486525" y="2457450"/>
          <a:ext cx="2933700" cy="1276350"/>
        </a:xfrm>
        <a:prstGeom prst="rect">
          <a:avLst/>
        </a:prstGeom>
        <a:solidFill>
          <a:schemeClr val="lt1"/>
        </a:solidFill>
        <a:ln w="9525" cmpd="sng">
          <a:solidFill>
            <a:schemeClr val="tx1"/>
          </a:solidFill>
        </a:ln>
        <a:effectLst>
          <a:outerShdw dist="38100" dir="2700000" algn="tl" rotWithShape="0">
            <a:schemeClr val="tx1">
              <a:lumMod val="85000"/>
              <a:lumOff val="1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○補足資料について</a:t>
          </a:r>
        </a:p>
        <a:p>
          <a:r>
            <a:rPr kumimoji="1" lang="ja-JP" altLang="en-US" sz="1100">
              <a:latin typeface="BIZ UDゴシック" panose="020B0400000000000000" pitchFamily="49" charset="-128"/>
              <a:ea typeface="BIZ UDゴシック" panose="020B0400000000000000" pitchFamily="49" charset="-128"/>
            </a:rPr>
            <a:t>・新事業や補助事業の内容が分かる資料を、図や写真を用いて２ページ以内で作成し添付してください。（様式は任意です）</a:t>
          </a:r>
        </a:p>
        <a:p>
          <a:r>
            <a:rPr kumimoji="1" lang="ja-JP" altLang="en-US" sz="1100">
              <a:latin typeface="BIZ UDゴシック" panose="020B0400000000000000" pitchFamily="49" charset="-128"/>
              <a:ea typeface="BIZ UDゴシック" panose="020B0400000000000000" pitchFamily="49" charset="-128"/>
            </a:rPr>
            <a:t>・サイズはＡ４サイズとしてください。</a:t>
          </a:r>
          <a:endParaRPr kumimoji="1" lang="en-US" altLang="ja-JP" sz="1100">
            <a:latin typeface="BIZ UDゴシック" panose="020B0400000000000000" pitchFamily="49" charset="-128"/>
            <a:ea typeface="BIZ UDゴシック" panose="020B0400000000000000" pitchFamily="49" charset="-128"/>
          </a:endParaRPr>
        </a:p>
        <a:p>
          <a:r>
            <a:rPr kumimoji="1" lang="ja-JP" altLang="en-US" sz="1100">
              <a:latin typeface="BIZ UDゴシック" panose="020B0400000000000000" pitchFamily="49" charset="-128"/>
              <a:ea typeface="BIZ UDゴシック" panose="020B0400000000000000" pitchFamily="49" charset="-128"/>
            </a:rPr>
            <a:t>・製本やホッチキス留めは避けてください。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XXXXXXXX@XXXXX.XXXX.XX.XX"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0"/>
  <sheetViews>
    <sheetView showGridLines="0" topLeftCell="A10" zoomScaleNormal="100" zoomScaleSheetLayoutView="100" workbookViewId="0">
      <selection activeCell="A24" sqref="A24"/>
    </sheetView>
  </sheetViews>
  <sheetFormatPr defaultColWidth="9.33203125" defaultRowHeight="11.25"/>
  <cols>
    <col min="1" max="52" width="4.5" style="15" customWidth="1"/>
    <col min="53" max="16384" width="9.33203125" style="15"/>
  </cols>
  <sheetData>
    <row r="1" spans="1:24" ht="12">
      <c r="A1" s="37" t="s">
        <v>145</v>
      </c>
      <c r="B1" s="37"/>
      <c r="C1" s="37"/>
      <c r="D1" s="37"/>
      <c r="E1" s="37"/>
      <c r="F1" s="37"/>
      <c r="G1" s="37"/>
      <c r="H1" s="37"/>
      <c r="I1" s="37"/>
      <c r="J1" s="37"/>
      <c r="K1" s="37"/>
      <c r="L1" s="37"/>
      <c r="M1" s="37"/>
      <c r="N1" s="37"/>
      <c r="O1" s="37"/>
      <c r="P1" s="37"/>
      <c r="Q1" s="37"/>
      <c r="R1" s="37"/>
      <c r="S1" s="37"/>
      <c r="T1" s="37"/>
      <c r="U1" s="37"/>
      <c r="V1" s="37"/>
      <c r="W1" s="37"/>
      <c r="X1" s="37"/>
    </row>
    <row r="2" spans="1:24" ht="12">
      <c r="A2" s="37" t="s">
        <v>146</v>
      </c>
      <c r="B2" s="37"/>
      <c r="C2" s="37"/>
      <c r="D2" s="37"/>
      <c r="E2" s="37"/>
      <c r="F2" s="37"/>
      <c r="G2" s="37"/>
      <c r="H2" s="37"/>
      <c r="I2" s="37"/>
      <c r="J2" s="37"/>
      <c r="K2" s="37"/>
      <c r="L2" s="37"/>
      <c r="M2" s="37"/>
      <c r="N2" s="37"/>
      <c r="O2" s="37"/>
      <c r="P2" s="37"/>
      <c r="Q2" s="37"/>
      <c r="R2" s="37"/>
      <c r="S2" s="37"/>
      <c r="T2" s="37"/>
      <c r="U2" s="37"/>
      <c r="V2" s="37"/>
      <c r="W2" s="37"/>
      <c r="X2" s="37"/>
    </row>
    <row r="3" spans="1:24" ht="15">
      <c r="A3" s="37"/>
      <c r="B3" s="37"/>
      <c r="C3" s="37"/>
      <c r="D3" s="37"/>
      <c r="E3" s="37"/>
      <c r="F3" s="37"/>
      <c r="G3" s="37"/>
      <c r="H3" s="37"/>
      <c r="I3" s="37"/>
      <c r="J3" s="37"/>
      <c r="K3" s="37"/>
      <c r="L3" s="37"/>
      <c r="M3" s="37"/>
      <c r="N3" s="37"/>
      <c r="O3" s="37"/>
      <c r="P3" s="37"/>
      <c r="Q3" s="37"/>
      <c r="R3" s="37"/>
      <c r="S3" s="251" t="s">
        <v>315</v>
      </c>
      <c r="T3" s="251"/>
      <c r="U3" s="251"/>
      <c r="V3" s="251"/>
      <c r="W3" s="251"/>
      <c r="X3" s="251"/>
    </row>
    <row r="4" spans="1:24" ht="12">
      <c r="A4" s="37"/>
      <c r="B4" s="37"/>
      <c r="C4" s="37"/>
      <c r="D4" s="37"/>
      <c r="E4" s="37"/>
      <c r="F4" s="37"/>
      <c r="G4" s="37"/>
      <c r="H4" s="37"/>
      <c r="I4" s="37"/>
      <c r="J4" s="37"/>
      <c r="K4" s="37"/>
      <c r="L4" s="37"/>
      <c r="M4" s="37"/>
      <c r="N4" s="37"/>
      <c r="O4" s="37"/>
      <c r="P4" s="37"/>
      <c r="Q4" s="37"/>
      <c r="R4" s="37"/>
      <c r="S4" s="70"/>
      <c r="T4" s="70"/>
      <c r="U4" s="70"/>
      <c r="V4" s="70"/>
      <c r="W4" s="70"/>
      <c r="X4" s="70"/>
    </row>
    <row r="5" spans="1:24" ht="12">
      <c r="A5" s="37" t="s">
        <v>147</v>
      </c>
      <c r="B5" s="37"/>
      <c r="C5" s="37"/>
      <c r="D5" s="37"/>
      <c r="E5" s="37"/>
      <c r="F5" s="37"/>
      <c r="G5" s="37"/>
      <c r="H5" s="37"/>
      <c r="I5" s="37"/>
      <c r="J5" s="37"/>
      <c r="K5" s="37"/>
      <c r="L5" s="37"/>
      <c r="M5" s="37"/>
      <c r="N5" s="37"/>
      <c r="O5" s="37"/>
      <c r="P5" s="37"/>
      <c r="Q5" s="37"/>
      <c r="R5" s="37"/>
      <c r="S5" s="37"/>
      <c r="T5" s="37"/>
      <c r="U5" s="37"/>
      <c r="V5" s="37"/>
      <c r="W5" s="37"/>
      <c r="X5" s="37"/>
    </row>
    <row r="6" spans="1:24" ht="12">
      <c r="A6" s="37"/>
      <c r="B6" s="37"/>
      <c r="C6" s="37"/>
      <c r="D6" s="37"/>
      <c r="E6" s="37"/>
      <c r="F6" s="37"/>
      <c r="G6" s="37"/>
      <c r="H6" s="37"/>
      <c r="I6" s="37"/>
      <c r="J6" s="37"/>
      <c r="K6" s="37"/>
      <c r="L6" s="37"/>
      <c r="M6" s="37"/>
      <c r="N6" s="37"/>
      <c r="O6" s="37"/>
      <c r="P6" s="37"/>
      <c r="Q6" s="37"/>
      <c r="R6" s="37"/>
      <c r="S6" s="37"/>
      <c r="T6" s="37"/>
      <c r="U6" s="37"/>
      <c r="V6" s="37"/>
      <c r="W6" s="37"/>
      <c r="X6" s="37"/>
    </row>
    <row r="7" spans="1:24" ht="15">
      <c r="A7" s="37"/>
      <c r="B7" s="37"/>
      <c r="C7" s="37"/>
      <c r="D7" s="37"/>
      <c r="E7" s="37"/>
      <c r="F7" s="37"/>
      <c r="G7" s="37"/>
      <c r="H7" s="37"/>
      <c r="I7" s="37"/>
      <c r="J7" s="249" t="s">
        <v>11</v>
      </c>
      <c r="K7" s="250"/>
      <c r="L7" s="250"/>
      <c r="M7" s="249" t="s">
        <v>148</v>
      </c>
      <c r="N7" s="250"/>
      <c r="O7" s="250"/>
      <c r="P7" s="37" t="s">
        <v>106</v>
      </c>
      <c r="Q7" s="248" t="s">
        <v>204</v>
      </c>
      <c r="R7" s="248"/>
      <c r="S7" s="248"/>
      <c r="T7" s="248"/>
      <c r="U7" s="248"/>
      <c r="V7" s="248"/>
      <c r="W7" s="248"/>
      <c r="X7" s="248"/>
    </row>
    <row r="8" spans="1:24" ht="22.5" customHeight="1">
      <c r="A8" s="37"/>
      <c r="B8" s="37"/>
      <c r="C8" s="37"/>
      <c r="D8" s="37"/>
      <c r="E8" s="37"/>
      <c r="F8" s="37"/>
      <c r="G8" s="37"/>
      <c r="H8" s="37"/>
      <c r="I8" s="37"/>
      <c r="J8" s="37"/>
      <c r="K8" s="37"/>
      <c r="L8" s="37"/>
      <c r="M8" s="250"/>
      <c r="N8" s="250"/>
      <c r="O8" s="250"/>
      <c r="P8" s="248" t="s">
        <v>205</v>
      </c>
      <c r="Q8" s="248"/>
      <c r="R8" s="248"/>
      <c r="S8" s="248"/>
      <c r="T8" s="248"/>
      <c r="U8" s="248"/>
      <c r="V8" s="248"/>
      <c r="W8" s="248"/>
      <c r="X8" s="248"/>
    </row>
    <row r="9" spans="1:24" ht="22.5" customHeight="1">
      <c r="A9" s="37"/>
      <c r="B9" s="37"/>
      <c r="C9" s="37"/>
      <c r="D9" s="37"/>
      <c r="E9" s="37"/>
      <c r="F9" s="37"/>
      <c r="G9" s="37"/>
      <c r="H9" s="37"/>
      <c r="I9" s="37"/>
      <c r="J9" s="37"/>
      <c r="K9" s="37"/>
      <c r="L9" s="37"/>
      <c r="M9" s="249" t="s">
        <v>62</v>
      </c>
      <c r="N9" s="250"/>
      <c r="O9" s="250"/>
      <c r="P9" s="248" t="s">
        <v>218</v>
      </c>
      <c r="Q9" s="248"/>
      <c r="R9" s="248"/>
      <c r="S9" s="248"/>
      <c r="T9" s="248"/>
      <c r="U9" s="248"/>
      <c r="V9" s="248"/>
      <c r="W9" s="248"/>
      <c r="X9" s="248"/>
    </row>
    <row r="10" spans="1:24" ht="22.5" customHeight="1">
      <c r="A10" s="37"/>
      <c r="B10" s="37"/>
      <c r="C10" s="37"/>
      <c r="D10" s="37"/>
      <c r="E10" s="37"/>
      <c r="F10" s="37"/>
      <c r="G10" s="37"/>
      <c r="H10" s="37"/>
      <c r="I10" s="37"/>
      <c r="J10" s="37"/>
      <c r="K10" s="37"/>
      <c r="L10" s="37"/>
      <c r="M10" s="250"/>
      <c r="N10" s="250"/>
      <c r="O10" s="250"/>
      <c r="P10" s="248" t="s">
        <v>219</v>
      </c>
      <c r="Q10" s="248"/>
      <c r="R10" s="248"/>
      <c r="S10" s="248"/>
      <c r="T10" s="248"/>
      <c r="U10" s="248"/>
      <c r="V10" s="248"/>
      <c r="W10" s="248"/>
      <c r="X10" s="248"/>
    </row>
    <row r="11" spans="1:24" ht="12">
      <c r="A11" s="37"/>
      <c r="B11" s="37"/>
      <c r="C11" s="37"/>
      <c r="D11" s="37"/>
      <c r="E11" s="37"/>
      <c r="F11" s="37"/>
      <c r="G11" s="37"/>
      <c r="H11" s="37"/>
      <c r="I11" s="37"/>
      <c r="J11" s="37"/>
      <c r="K11" s="37"/>
      <c r="L11" s="37"/>
      <c r="M11" s="37"/>
      <c r="N11" s="37"/>
      <c r="O11" s="37"/>
      <c r="P11" s="37"/>
      <c r="Q11" s="37"/>
      <c r="R11" s="37"/>
      <c r="S11" s="37"/>
      <c r="T11" s="37"/>
      <c r="U11" s="37"/>
      <c r="V11" s="37"/>
      <c r="W11" s="37"/>
      <c r="X11" s="37"/>
    </row>
    <row r="12" spans="1:24" ht="22.5" customHeight="1">
      <c r="A12" s="37"/>
      <c r="B12" s="37"/>
      <c r="C12" s="37"/>
      <c r="D12" s="37"/>
      <c r="E12" s="37"/>
      <c r="F12" s="37"/>
      <c r="G12" s="37"/>
      <c r="H12" s="37"/>
      <c r="I12" s="37"/>
      <c r="J12" s="249" t="s">
        <v>143</v>
      </c>
      <c r="K12" s="250"/>
      <c r="L12" s="250"/>
      <c r="M12" s="249" t="s">
        <v>144</v>
      </c>
      <c r="N12" s="250"/>
      <c r="O12" s="250"/>
      <c r="P12" s="248" t="s">
        <v>206</v>
      </c>
      <c r="Q12" s="248"/>
      <c r="R12" s="248"/>
      <c r="S12" s="248"/>
      <c r="T12" s="248"/>
      <c r="U12" s="248"/>
      <c r="V12" s="248"/>
      <c r="W12" s="248"/>
      <c r="X12" s="248"/>
    </row>
    <row r="13" spans="1:24" ht="11.25" customHeight="1">
      <c r="A13" s="37"/>
      <c r="B13" s="37"/>
      <c r="C13" s="37"/>
      <c r="D13" s="37"/>
      <c r="E13" s="37"/>
      <c r="F13" s="37"/>
      <c r="G13" s="37"/>
      <c r="H13" s="37"/>
      <c r="I13" s="37"/>
      <c r="J13" s="37"/>
      <c r="K13" s="37"/>
      <c r="L13" s="37"/>
      <c r="M13" s="249" t="s">
        <v>107</v>
      </c>
      <c r="N13" s="250"/>
      <c r="O13" s="250"/>
      <c r="P13" s="248" t="s">
        <v>220</v>
      </c>
      <c r="Q13" s="248"/>
      <c r="R13" s="248"/>
      <c r="S13" s="248"/>
      <c r="T13" s="248"/>
      <c r="U13" s="248"/>
      <c r="V13" s="248"/>
      <c r="W13" s="248"/>
      <c r="X13" s="248"/>
    </row>
    <row r="14" spans="1:24" ht="11.25" hidden="1" customHeight="1">
      <c r="A14" s="37"/>
      <c r="B14" s="37"/>
      <c r="C14" s="37"/>
      <c r="D14" s="37"/>
      <c r="E14" s="37"/>
      <c r="F14" s="37"/>
      <c r="G14" s="37"/>
      <c r="H14" s="37"/>
      <c r="I14" s="37"/>
      <c r="J14" s="37"/>
      <c r="K14" s="37"/>
      <c r="L14" s="37"/>
      <c r="M14" s="249" t="s">
        <v>133</v>
      </c>
      <c r="N14" s="250"/>
      <c r="O14" s="250"/>
      <c r="P14" s="248" t="s">
        <v>220</v>
      </c>
      <c r="Q14" s="248"/>
      <c r="R14" s="248"/>
      <c r="S14" s="248"/>
      <c r="T14" s="248"/>
      <c r="U14" s="248"/>
      <c r="V14" s="248"/>
      <c r="W14" s="248"/>
      <c r="X14" s="248"/>
    </row>
    <row r="15" spans="1:24" ht="11.25" customHeight="1">
      <c r="A15" s="37"/>
      <c r="B15" s="37"/>
      <c r="C15" s="37"/>
      <c r="D15" s="37"/>
      <c r="E15" s="37"/>
      <c r="F15" s="37"/>
      <c r="G15" s="37"/>
      <c r="H15" s="37"/>
      <c r="I15" s="37"/>
      <c r="J15" s="37"/>
      <c r="K15" s="37"/>
      <c r="L15" s="37"/>
      <c r="M15" s="249" t="s">
        <v>150</v>
      </c>
      <c r="N15" s="250"/>
      <c r="O15" s="250"/>
      <c r="P15" s="256" t="s">
        <v>221</v>
      </c>
      <c r="Q15" s="248"/>
      <c r="R15" s="248"/>
      <c r="S15" s="248"/>
      <c r="T15" s="248"/>
      <c r="U15" s="248"/>
      <c r="V15" s="248"/>
      <c r="W15" s="248"/>
      <c r="X15" s="248"/>
    </row>
    <row r="16" spans="1:24" ht="12">
      <c r="A16" s="37"/>
      <c r="B16" s="37"/>
      <c r="C16" s="37"/>
      <c r="D16" s="37"/>
      <c r="E16" s="37"/>
      <c r="F16" s="37"/>
      <c r="G16" s="37"/>
      <c r="H16" s="37"/>
      <c r="I16" s="37"/>
      <c r="J16" s="37"/>
      <c r="K16" s="37"/>
      <c r="L16" s="37"/>
      <c r="M16" s="250"/>
      <c r="N16" s="250"/>
      <c r="O16" s="250"/>
      <c r="P16" s="248"/>
      <c r="Q16" s="248"/>
      <c r="R16" s="248"/>
      <c r="S16" s="248"/>
      <c r="T16" s="248"/>
      <c r="U16" s="248"/>
      <c r="V16" s="248"/>
      <c r="W16" s="248"/>
      <c r="X16" s="248"/>
    </row>
    <row r="17" spans="1:24" ht="15">
      <c r="A17" s="37"/>
      <c r="B17" s="37"/>
      <c r="C17" s="37"/>
      <c r="D17" s="37"/>
      <c r="E17" s="37"/>
      <c r="F17" s="37"/>
      <c r="G17" s="37"/>
      <c r="H17" s="37"/>
      <c r="I17" s="37"/>
      <c r="J17" s="37"/>
      <c r="K17" s="37"/>
      <c r="L17" s="37"/>
      <c r="M17" s="254" t="s">
        <v>149</v>
      </c>
      <c r="N17" s="255"/>
      <c r="O17" s="255"/>
      <c r="P17" s="21" t="s">
        <v>106</v>
      </c>
      <c r="Q17" s="248" t="s">
        <v>207</v>
      </c>
      <c r="R17" s="248"/>
      <c r="S17" s="248"/>
      <c r="T17" s="248"/>
      <c r="U17" s="248"/>
      <c r="V17" s="248"/>
      <c r="W17" s="248"/>
      <c r="X17" s="248"/>
    </row>
    <row r="18" spans="1:24" ht="11.25" customHeight="1">
      <c r="A18" s="37"/>
      <c r="B18" s="37"/>
      <c r="C18" s="37"/>
      <c r="D18" s="37"/>
      <c r="E18" s="37"/>
      <c r="F18" s="37"/>
      <c r="G18" s="37"/>
      <c r="H18" s="37"/>
      <c r="I18" s="37"/>
      <c r="J18" s="37"/>
      <c r="K18" s="37"/>
      <c r="L18" s="37"/>
      <c r="M18" s="255"/>
      <c r="N18" s="255"/>
      <c r="O18" s="255"/>
      <c r="P18" s="257" t="s">
        <v>222</v>
      </c>
      <c r="Q18" s="257"/>
      <c r="R18" s="257"/>
      <c r="S18" s="257"/>
      <c r="T18" s="257"/>
      <c r="U18" s="257"/>
      <c r="V18" s="257"/>
      <c r="W18" s="257"/>
      <c r="X18" s="257"/>
    </row>
    <row r="19" spans="1:24" ht="12">
      <c r="A19" s="37"/>
      <c r="B19" s="37"/>
      <c r="C19" s="37"/>
      <c r="D19" s="37"/>
      <c r="E19" s="37"/>
      <c r="F19" s="37"/>
      <c r="G19" s="37"/>
      <c r="H19" s="37"/>
      <c r="I19" s="37"/>
      <c r="J19" s="37"/>
      <c r="K19" s="37"/>
      <c r="L19" s="37"/>
      <c r="M19" s="255"/>
      <c r="N19" s="255"/>
      <c r="O19" s="255"/>
      <c r="P19" s="257"/>
      <c r="Q19" s="257"/>
      <c r="R19" s="257"/>
      <c r="S19" s="257"/>
      <c r="T19" s="257"/>
      <c r="U19" s="257"/>
      <c r="V19" s="257"/>
      <c r="W19" s="257"/>
      <c r="X19" s="257"/>
    </row>
    <row r="20" spans="1:24" ht="12">
      <c r="A20" s="37"/>
      <c r="B20" s="37"/>
      <c r="C20" s="37"/>
      <c r="D20" s="37"/>
      <c r="E20" s="37"/>
      <c r="F20" s="37"/>
      <c r="G20" s="37"/>
      <c r="H20" s="37"/>
      <c r="I20" s="37"/>
      <c r="J20" s="37"/>
      <c r="K20" s="37"/>
      <c r="L20" s="37"/>
      <c r="M20" s="68"/>
      <c r="N20" s="68"/>
      <c r="O20" s="68"/>
      <c r="P20" s="71"/>
      <c r="Q20" s="71"/>
      <c r="R20" s="71"/>
      <c r="S20" s="71"/>
      <c r="T20" s="71"/>
      <c r="U20" s="71"/>
      <c r="V20" s="71"/>
      <c r="W20" s="71"/>
      <c r="X20" s="71"/>
    </row>
    <row r="21" spans="1:24" ht="12">
      <c r="A21" s="37"/>
      <c r="B21" s="37"/>
      <c r="C21" s="37"/>
      <c r="D21" s="37"/>
      <c r="E21" s="37"/>
      <c r="F21" s="37"/>
      <c r="G21" s="37"/>
      <c r="H21" s="37"/>
      <c r="I21" s="37"/>
      <c r="J21" s="37"/>
      <c r="K21" s="37"/>
      <c r="L21" s="37"/>
      <c r="M21" s="68"/>
      <c r="N21" s="68"/>
      <c r="O21" s="68"/>
      <c r="P21" s="71"/>
      <c r="Q21" s="71"/>
      <c r="R21" s="71"/>
      <c r="S21" s="71"/>
      <c r="T21" s="71"/>
      <c r="U21" s="71"/>
      <c r="V21" s="71"/>
      <c r="W21" s="71"/>
      <c r="X21" s="71"/>
    </row>
    <row r="22" spans="1:24" ht="12">
      <c r="A22" s="37"/>
      <c r="B22" s="37"/>
      <c r="C22" s="37"/>
      <c r="D22" s="37"/>
      <c r="E22" s="37"/>
      <c r="F22" s="37"/>
      <c r="G22" s="37"/>
      <c r="H22" s="37"/>
      <c r="I22" s="37"/>
      <c r="J22" s="37"/>
      <c r="K22" s="37"/>
      <c r="L22" s="37"/>
      <c r="M22" s="37"/>
      <c r="N22" s="37"/>
      <c r="O22" s="37"/>
      <c r="P22" s="37"/>
      <c r="Q22" s="37"/>
      <c r="R22" s="37"/>
      <c r="S22" s="37"/>
      <c r="T22" s="37"/>
      <c r="U22" s="37"/>
      <c r="V22" s="37"/>
      <c r="W22" s="37"/>
      <c r="X22" s="37"/>
    </row>
    <row r="23" spans="1:24" ht="15.75" customHeight="1">
      <c r="A23" s="252" t="s">
        <v>317</v>
      </c>
      <c r="B23" s="253"/>
      <c r="C23" s="253"/>
      <c r="D23" s="253"/>
      <c r="E23" s="253"/>
      <c r="F23" s="253"/>
      <c r="G23" s="253"/>
      <c r="H23" s="253"/>
      <c r="I23" s="253"/>
      <c r="J23" s="253"/>
      <c r="K23" s="253"/>
      <c r="L23" s="253"/>
      <c r="M23" s="253"/>
      <c r="N23" s="253"/>
      <c r="O23" s="253"/>
      <c r="P23" s="253"/>
      <c r="Q23" s="253"/>
      <c r="R23" s="253"/>
      <c r="S23" s="253"/>
      <c r="T23" s="253"/>
      <c r="U23" s="253"/>
      <c r="V23" s="253"/>
      <c r="W23" s="253"/>
      <c r="X23" s="253"/>
    </row>
    <row r="24" spans="1:24" ht="12">
      <c r="A24" s="70"/>
      <c r="B24" s="70"/>
      <c r="C24" s="70"/>
      <c r="D24" s="70"/>
      <c r="E24" s="70"/>
      <c r="F24" s="70"/>
      <c r="G24" s="70"/>
      <c r="H24" s="70"/>
      <c r="I24" s="70"/>
      <c r="J24" s="70"/>
      <c r="K24" s="70"/>
      <c r="L24" s="70"/>
      <c r="M24" s="70"/>
      <c r="N24" s="70"/>
      <c r="O24" s="70"/>
      <c r="P24" s="70"/>
      <c r="Q24" s="70"/>
      <c r="R24" s="70"/>
      <c r="S24" s="70"/>
      <c r="T24" s="70"/>
      <c r="U24" s="70"/>
      <c r="V24" s="70"/>
      <c r="W24" s="70"/>
      <c r="X24" s="70"/>
    </row>
    <row r="25" spans="1:24" ht="12">
      <c r="A25" s="37"/>
      <c r="B25" s="37"/>
      <c r="C25" s="37"/>
      <c r="D25" s="37"/>
      <c r="E25" s="37"/>
      <c r="F25" s="37"/>
      <c r="G25" s="37"/>
      <c r="H25" s="37"/>
      <c r="I25" s="37"/>
      <c r="J25" s="37"/>
      <c r="K25" s="37"/>
      <c r="L25" s="37"/>
      <c r="M25" s="37"/>
      <c r="N25" s="37"/>
      <c r="O25" s="37"/>
      <c r="P25" s="37"/>
      <c r="Q25" s="37"/>
      <c r="R25" s="37"/>
      <c r="S25" s="37"/>
      <c r="T25" s="37"/>
      <c r="U25" s="37"/>
      <c r="V25" s="37"/>
      <c r="W25" s="37"/>
      <c r="X25" s="37"/>
    </row>
    <row r="26" spans="1:24" ht="15.75" customHeight="1">
      <c r="A26" s="260" t="s">
        <v>285</v>
      </c>
      <c r="B26" s="261"/>
      <c r="C26" s="261"/>
      <c r="D26" s="261"/>
      <c r="E26" s="261"/>
      <c r="F26" s="261"/>
      <c r="G26" s="261"/>
      <c r="H26" s="261"/>
      <c r="I26" s="261"/>
      <c r="J26" s="261"/>
      <c r="K26" s="261"/>
      <c r="L26" s="261"/>
      <c r="M26" s="261"/>
      <c r="N26" s="261"/>
      <c r="O26" s="261"/>
      <c r="P26" s="261"/>
      <c r="Q26" s="261"/>
      <c r="R26" s="261"/>
      <c r="S26" s="261"/>
      <c r="T26" s="261"/>
      <c r="U26" s="261"/>
      <c r="V26" s="261"/>
      <c r="W26" s="261"/>
      <c r="X26" s="261"/>
    </row>
    <row r="27" spans="1:24" ht="15.75" customHeight="1">
      <c r="A27" s="261"/>
      <c r="B27" s="261"/>
      <c r="C27" s="261"/>
      <c r="D27" s="261"/>
      <c r="E27" s="261"/>
      <c r="F27" s="261"/>
      <c r="G27" s="261"/>
      <c r="H27" s="261"/>
      <c r="I27" s="261"/>
      <c r="J27" s="261"/>
      <c r="K27" s="261"/>
      <c r="L27" s="261"/>
      <c r="M27" s="261"/>
      <c r="N27" s="261"/>
      <c r="O27" s="261"/>
      <c r="P27" s="261"/>
      <c r="Q27" s="261"/>
      <c r="R27" s="261"/>
      <c r="S27" s="261"/>
      <c r="T27" s="261"/>
      <c r="U27" s="261"/>
      <c r="V27" s="261"/>
      <c r="W27" s="261"/>
      <c r="X27" s="261"/>
    </row>
    <row r="28" spans="1:24" ht="15.75" customHeight="1">
      <c r="A28" s="37"/>
      <c r="B28" s="37"/>
      <c r="C28" s="37"/>
      <c r="D28" s="37"/>
      <c r="E28" s="37"/>
      <c r="F28" s="37"/>
      <c r="G28" s="37"/>
      <c r="H28" s="37"/>
      <c r="I28" s="37"/>
      <c r="J28" s="37"/>
      <c r="K28" s="37"/>
      <c r="L28" s="37"/>
      <c r="M28" s="37"/>
      <c r="N28" s="37"/>
      <c r="O28" s="37"/>
      <c r="P28" s="37"/>
      <c r="Q28" s="37"/>
      <c r="R28" s="37"/>
      <c r="S28" s="37"/>
      <c r="T28" s="37"/>
      <c r="U28" s="37"/>
      <c r="V28" s="37"/>
      <c r="W28" s="37"/>
      <c r="X28" s="37"/>
    </row>
    <row r="29" spans="1:24" ht="15.75" customHeight="1">
      <c r="A29" s="262" t="s">
        <v>151</v>
      </c>
      <c r="B29" s="263"/>
      <c r="C29" s="263"/>
      <c r="D29" s="263"/>
      <c r="E29" s="263"/>
      <c r="F29" s="263"/>
      <c r="G29" s="263"/>
      <c r="H29" s="263"/>
      <c r="I29" s="263"/>
      <c r="J29" s="263"/>
      <c r="K29" s="263"/>
      <c r="L29" s="263"/>
      <c r="M29" s="263"/>
      <c r="N29" s="263"/>
      <c r="O29" s="263"/>
      <c r="P29" s="263"/>
      <c r="Q29" s="263"/>
      <c r="R29" s="263"/>
      <c r="S29" s="263"/>
      <c r="T29" s="263"/>
      <c r="U29" s="263"/>
      <c r="V29" s="263"/>
      <c r="W29" s="263"/>
      <c r="X29" s="263"/>
    </row>
    <row r="30" spans="1:24" ht="15.75" customHeight="1">
      <c r="A30" s="37"/>
      <c r="B30" s="37"/>
      <c r="C30" s="37"/>
      <c r="D30" s="37"/>
      <c r="E30" s="37"/>
      <c r="F30" s="37"/>
      <c r="G30" s="37"/>
      <c r="H30" s="37"/>
      <c r="I30" s="37"/>
      <c r="J30" s="37"/>
      <c r="K30" s="37"/>
      <c r="L30" s="37"/>
      <c r="M30" s="37"/>
      <c r="N30" s="37"/>
      <c r="O30" s="37"/>
      <c r="P30" s="37"/>
      <c r="Q30" s="37"/>
      <c r="R30" s="37"/>
      <c r="S30" s="37"/>
      <c r="T30" s="37"/>
      <c r="U30" s="37"/>
      <c r="V30" s="37"/>
      <c r="W30" s="37"/>
      <c r="X30" s="37"/>
    </row>
    <row r="31" spans="1:24" ht="15.75" customHeight="1">
      <c r="A31" s="37" t="s">
        <v>152</v>
      </c>
      <c r="B31" s="37"/>
      <c r="C31" s="37"/>
      <c r="D31" s="37"/>
      <c r="E31" s="37"/>
      <c r="F31" s="37"/>
      <c r="G31" s="37"/>
      <c r="H31" s="37"/>
      <c r="I31" s="37" t="s">
        <v>158</v>
      </c>
      <c r="J31" s="37" t="s">
        <v>159</v>
      </c>
      <c r="K31" s="37"/>
      <c r="L31" s="37"/>
      <c r="M31" s="37"/>
      <c r="N31" s="37"/>
      <c r="O31" s="37"/>
      <c r="P31" s="37"/>
      <c r="Q31" s="37"/>
      <c r="R31" s="37"/>
      <c r="S31" s="37"/>
      <c r="T31" s="37"/>
      <c r="U31" s="37"/>
      <c r="V31" s="37"/>
      <c r="W31" s="37"/>
      <c r="X31" s="37"/>
    </row>
    <row r="32" spans="1:24" ht="15.75" customHeight="1">
      <c r="A32" s="37" t="s">
        <v>153</v>
      </c>
      <c r="B32" s="37"/>
      <c r="C32" s="37"/>
      <c r="D32" s="37"/>
      <c r="E32" s="37"/>
      <c r="F32" s="37"/>
      <c r="G32" s="37"/>
      <c r="H32" s="37"/>
      <c r="I32" s="37" t="s">
        <v>158</v>
      </c>
      <c r="J32" s="257" t="s">
        <v>258</v>
      </c>
      <c r="K32" s="257"/>
      <c r="L32" s="257"/>
      <c r="M32" s="257"/>
      <c r="N32" s="257"/>
      <c r="O32" s="257"/>
      <c r="P32" s="257"/>
      <c r="Q32" s="257"/>
      <c r="R32" s="257"/>
      <c r="S32" s="257"/>
      <c r="T32" s="257"/>
      <c r="U32" s="257"/>
      <c r="V32" s="257"/>
      <c r="W32" s="257"/>
      <c r="X32" s="67"/>
    </row>
    <row r="33" spans="1:24" ht="15.75" customHeight="1">
      <c r="A33" s="37"/>
      <c r="B33" s="37"/>
      <c r="C33" s="37"/>
      <c r="D33" s="37"/>
      <c r="E33" s="37"/>
      <c r="F33" s="37"/>
      <c r="G33" s="37"/>
      <c r="H33" s="37"/>
      <c r="I33" s="37"/>
      <c r="J33" s="269"/>
      <c r="K33" s="269"/>
      <c r="L33" s="269"/>
      <c r="M33" s="269"/>
      <c r="N33" s="269"/>
      <c r="O33" s="269"/>
      <c r="P33" s="269"/>
      <c r="Q33" s="269"/>
      <c r="R33" s="269"/>
      <c r="S33" s="269"/>
      <c r="T33" s="269"/>
      <c r="U33" s="269"/>
      <c r="V33" s="269"/>
      <c r="W33" s="269"/>
      <c r="X33" s="67"/>
    </row>
    <row r="34" spans="1:24" ht="15.75" customHeight="1">
      <c r="A34" s="37"/>
      <c r="B34" s="37"/>
      <c r="C34" s="37"/>
      <c r="D34" s="37"/>
      <c r="E34" s="37"/>
      <c r="F34" s="37"/>
      <c r="G34" s="37"/>
      <c r="H34" s="37"/>
      <c r="I34" s="37"/>
      <c r="J34" s="22" t="s">
        <v>208</v>
      </c>
      <c r="K34" s="264" t="s">
        <v>318</v>
      </c>
      <c r="L34" s="265"/>
      <c r="M34" s="265"/>
      <c r="N34" s="265"/>
      <c r="O34" s="265"/>
      <c r="P34" s="265"/>
      <c r="Q34" s="22" t="s">
        <v>208</v>
      </c>
      <c r="R34" s="264" t="s">
        <v>160</v>
      </c>
      <c r="S34" s="265"/>
      <c r="T34" s="265"/>
      <c r="U34" s="265"/>
      <c r="V34" s="265"/>
      <c r="W34" s="265"/>
      <c r="X34" s="71"/>
    </row>
    <row r="35" spans="1:24" ht="15.75" customHeight="1">
      <c r="A35" s="37"/>
      <c r="B35" s="37" t="s">
        <v>319</v>
      </c>
      <c r="C35" s="37"/>
      <c r="D35" s="37"/>
      <c r="E35" s="37"/>
      <c r="F35" s="37"/>
      <c r="G35" s="37"/>
      <c r="H35" s="37"/>
      <c r="I35" s="37"/>
      <c r="J35" s="23"/>
      <c r="K35" s="72"/>
      <c r="L35" s="72"/>
      <c r="M35" s="72"/>
      <c r="N35" s="72"/>
      <c r="O35" s="72"/>
      <c r="P35" s="73"/>
      <c r="Q35" s="24"/>
      <c r="R35" s="73"/>
      <c r="S35" s="73"/>
      <c r="T35" s="73"/>
      <c r="U35" s="73"/>
      <c r="V35" s="73"/>
      <c r="W35" s="73"/>
      <c r="X35" s="71"/>
    </row>
    <row r="36" spans="1:24" ht="15.75" customHeight="1">
      <c r="A36" s="37" t="s">
        <v>154</v>
      </c>
      <c r="B36" s="37"/>
      <c r="C36" s="37"/>
      <c r="D36" s="37"/>
      <c r="E36" s="37"/>
      <c r="F36" s="37"/>
      <c r="G36" s="37"/>
      <c r="H36" s="37"/>
      <c r="I36" s="37" t="s">
        <v>158</v>
      </c>
      <c r="J36" s="266">
        <v>15</v>
      </c>
      <c r="K36" s="266"/>
      <c r="L36" s="266"/>
      <c r="M36" s="266"/>
      <c r="N36" s="266"/>
      <c r="O36" s="266"/>
      <c r="P36" s="37" t="s">
        <v>161</v>
      </c>
      <c r="Q36" s="37"/>
      <c r="R36" s="37"/>
      <c r="S36" s="37"/>
      <c r="T36" s="37"/>
      <c r="U36" s="37"/>
      <c r="V36" s="37"/>
      <c r="W36" s="37"/>
      <c r="X36" s="37"/>
    </row>
    <row r="37" spans="1:24" ht="15.75" customHeight="1">
      <c r="A37" s="37" t="s">
        <v>155</v>
      </c>
      <c r="B37" s="37"/>
      <c r="C37" s="37"/>
      <c r="D37" s="37"/>
      <c r="E37" s="37"/>
      <c r="F37" s="37"/>
      <c r="G37" s="37"/>
      <c r="H37" s="37"/>
      <c r="I37" s="37" t="s">
        <v>158</v>
      </c>
      <c r="J37" s="267">
        <f>'別紙１－３'!E17</f>
        <v>414000</v>
      </c>
      <c r="K37" s="268"/>
      <c r="L37" s="268"/>
      <c r="M37" s="268"/>
      <c r="N37" s="268"/>
      <c r="O37" s="268"/>
      <c r="P37" s="37" t="s">
        <v>162</v>
      </c>
      <c r="Q37" s="37"/>
      <c r="R37" s="37"/>
      <c r="S37" s="37"/>
      <c r="T37" s="37"/>
      <c r="U37" s="37"/>
      <c r="V37" s="37"/>
      <c r="W37" s="37"/>
      <c r="X37" s="37"/>
    </row>
    <row r="38" spans="1:24" ht="12">
      <c r="A38" s="37"/>
      <c r="B38" s="37"/>
      <c r="C38" s="37"/>
      <c r="D38" s="37"/>
      <c r="E38" s="37"/>
      <c r="F38" s="37"/>
      <c r="G38" s="37"/>
      <c r="H38" s="37"/>
      <c r="I38" s="37"/>
      <c r="J38" s="37"/>
      <c r="K38" s="37"/>
      <c r="L38" s="37"/>
      <c r="M38" s="37"/>
      <c r="N38" s="37"/>
      <c r="O38" s="37"/>
      <c r="P38" s="37"/>
      <c r="Q38" s="37"/>
      <c r="R38" s="37"/>
      <c r="S38" s="37"/>
      <c r="T38" s="37"/>
      <c r="U38" s="37"/>
      <c r="V38" s="37"/>
      <c r="W38" s="37"/>
      <c r="X38" s="37"/>
    </row>
    <row r="39" spans="1:24" ht="12">
      <c r="A39" s="37" t="s">
        <v>163</v>
      </c>
      <c r="B39" s="37"/>
      <c r="C39" s="37"/>
      <c r="D39" s="37"/>
      <c r="E39" s="37"/>
      <c r="F39" s="37"/>
      <c r="G39" s="37"/>
      <c r="H39" s="37"/>
      <c r="I39" s="37"/>
      <c r="J39" s="37"/>
      <c r="K39" s="37"/>
      <c r="L39" s="37"/>
      <c r="M39" s="37"/>
      <c r="N39" s="37"/>
      <c r="O39" s="37"/>
      <c r="P39" s="37"/>
      <c r="Q39" s="37"/>
      <c r="R39" s="37"/>
      <c r="S39" s="37"/>
      <c r="T39" s="37"/>
      <c r="U39" s="37"/>
      <c r="V39" s="37"/>
      <c r="W39" s="37"/>
      <c r="X39" s="37"/>
    </row>
    <row r="40" spans="1:24" ht="12">
      <c r="A40" s="37"/>
      <c r="B40" s="258" t="s">
        <v>164</v>
      </c>
      <c r="C40" s="259"/>
      <c r="D40" s="259"/>
      <c r="E40" s="259"/>
      <c r="F40" s="259"/>
      <c r="G40" s="259"/>
      <c r="H40" s="259"/>
      <c r="I40" s="259"/>
      <c r="J40" s="259"/>
      <c r="K40" s="259"/>
      <c r="L40" s="259"/>
      <c r="M40" s="259"/>
      <c r="N40" s="259"/>
      <c r="O40" s="259"/>
      <c r="P40" s="259"/>
      <c r="Q40" s="259"/>
      <c r="R40" s="259"/>
      <c r="S40" s="259"/>
      <c r="T40" s="259"/>
      <c r="U40" s="259"/>
      <c r="V40" s="259"/>
      <c r="W40" s="259"/>
      <c r="X40" s="259"/>
    </row>
    <row r="41" spans="1:24" ht="12">
      <c r="A41" s="37"/>
      <c r="B41" s="258" t="s">
        <v>165</v>
      </c>
      <c r="C41" s="259"/>
      <c r="D41" s="259"/>
      <c r="E41" s="259"/>
      <c r="F41" s="259"/>
      <c r="G41" s="259"/>
      <c r="H41" s="259"/>
      <c r="I41" s="259"/>
      <c r="J41" s="259"/>
      <c r="K41" s="259"/>
      <c r="L41" s="259"/>
      <c r="M41" s="259"/>
      <c r="N41" s="259"/>
      <c r="O41" s="259"/>
      <c r="P41" s="259"/>
      <c r="Q41" s="259"/>
      <c r="R41" s="259"/>
      <c r="S41" s="259"/>
      <c r="T41" s="259"/>
      <c r="U41" s="259"/>
      <c r="V41" s="259"/>
      <c r="W41" s="259"/>
      <c r="X41" s="259"/>
    </row>
    <row r="42" spans="1:24" ht="23.25" customHeight="1">
      <c r="A42" s="37"/>
      <c r="B42" s="254" t="s">
        <v>291</v>
      </c>
      <c r="C42" s="259"/>
      <c r="D42" s="259"/>
      <c r="E42" s="259"/>
      <c r="F42" s="259"/>
      <c r="G42" s="259"/>
      <c r="H42" s="259"/>
      <c r="I42" s="259"/>
      <c r="J42" s="259"/>
      <c r="K42" s="259"/>
      <c r="L42" s="259"/>
      <c r="M42" s="259"/>
      <c r="N42" s="259"/>
      <c r="O42" s="259"/>
      <c r="P42" s="259"/>
      <c r="Q42" s="259"/>
      <c r="R42" s="259"/>
      <c r="S42" s="259"/>
      <c r="T42" s="259"/>
      <c r="U42" s="259"/>
      <c r="V42" s="259"/>
      <c r="W42" s="259"/>
      <c r="X42" s="259"/>
    </row>
    <row r="43" spans="1:24" ht="12">
      <c r="A43" s="37"/>
      <c r="B43" s="258" t="s">
        <v>156</v>
      </c>
      <c r="C43" s="259"/>
      <c r="D43" s="259"/>
      <c r="E43" s="259"/>
      <c r="F43" s="259"/>
      <c r="G43" s="259"/>
      <c r="H43" s="259"/>
      <c r="I43" s="259"/>
      <c r="J43" s="259"/>
      <c r="K43" s="259"/>
      <c r="L43" s="259"/>
      <c r="M43" s="259"/>
      <c r="N43" s="259"/>
      <c r="O43" s="259"/>
      <c r="P43" s="259"/>
      <c r="Q43" s="259"/>
      <c r="R43" s="259"/>
      <c r="S43" s="259"/>
      <c r="T43" s="259"/>
      <c r="U43" s="259"/>
      <c r="V43" s="259"/>
      <c r="W43" s="259"/>
      <c r="X43" s="259"/>
    </row>
    <row r="44" spans="1:24" ht="12">
      <c r="A44" s="37"/>
      <c r="B44" s="258" t="s">
        <v>286</v>
      </c>
      <c r="C44" s="259"/>
      <c r="D44" s="259"/>
      <c r="E44" s="259"/>
      <c r="F44" s="259"/>
      <c r="G44" s="259"/>
      <c r="H44" s="259"/>
      <c r="I44" s="259"/>
      <c r="J44" s="259"/>
      <c r="K44" s="259"/>
      <c r="L44" s="259"/>
      <c r="M44" s="259"/>
      <c r="N44" s="259"/>
      <c r="O44" s="259"/>
      <c r="P44" s="259"/>
      <c r="Q44" s="259"/>
      <c r="R44" s="259"/>
      <c r="S44" s="259"/>
      <c r="T44" s="259"/>
      <c r="U44" s="259"/>
      <c r="V44" s="259"/>
      <c r="W44" s="259"/>
      <c r="X44" s="259"/>
    </row>
    <row r="45" spans="1:24" ht="12">
      <c r="A45" s="37"/>
      <c r="B45" s="74"/>
      <c r="C45" s="69" t="s">
        <v>278</v>
      </c>
      <c r="D45" s="69"/>
      <c r="E45" s="69"/>
      <c r="F45" s="69"/>
      <c r="G45" s="74"/>
      <c r="H45" s="74"/>
      <c r="I45" s="74"/>
      <c r="J45" s="74"/>
      <c r="K45" s="74"/>
      <c r="L45" s="74"/>
      <c r="M45" s="74"/>
      <c r="N45" s="74"/>
      <c r="O45" s="74"/>
      <c r="P45" s="74"/>
      <c r="Q45" s="74"/>
      <c r="R45" s="74"/>
      <c r="S45" s="74"/>
      <c r="T45" s="74"/>
      <c r="U45" s="74"/>
      <c r="V45" s="74"/>
      <c r="W45" s="74"/>
      <c r="X45" s="74"/>
    </row>
    <row r="46" spans="1:24" ht="12">
      <c r="A46" s="37"/>
      <c r="B46" s="74" t="s">
        <v>287</v>
      </c>
      <c r="C46" s="74"/>
      <c r="D46" s="74"/>
      <c r="E46" s="74"/>
      <c r="F46" s="74"/>
      <c r="G46" s="74"/>
      <c r="H46" s="74"/>
      <c r="I46" s="74"/>
      <c r="J46" s="74"/>
      <c r="K46" s="74"/>
      <c r="L46" s="74"/>
      <c r="M46" s="74"/>
      <c r="N46" s="74"/>
      <c r="O46" s="74"/>
      <c r="P46" s="74"/>
      <c r="Q46" s="74"/>
      <c r="R46" s="74"/>
      <c r="S46" s="74"/>
      <c r="T46" s="74"/>
      <c r="U46" s="74"/>
      <c r="V46" s="74"/>
      <c r="W46" s="74"/>
      <c r="X46" s="74"/>
    </row>
    <row r="47" spans="1:24" ht="12">
      <c r="A47" s="37"/>
      <c r="B47" s="74" t="s">
        <v>157</v>
      </c>
      <c r="C47" s="74"/>
      <c r="D47" s="74"/>
      <c r="E47" s="74"/>
      <c r="F47" s="74"/>
      <c r="G47" s="74"/>
      <c r="H47" s="74"/>
      <c r="I47" s="74"/>
      <c r="J47" s="74"/>
      <c r="K47" s="74"/>
      <c r="L47" s="74"/>
      <c r="M47" s="74"/>
      <c r="N47" s="74"/>
      <c r="O47" s="74"/>
      <c r="P47" s="74"/>
      <c r="Q47" s="74"/>
      <c r="R47" s="74"/>
      <c r="S47" s="74"/>
      <c r="T47" s="74"/>
      <c r="U47" s="74"/>
      <c r="V47" s="74"/>
      <c r="W47" s="74"/>
      <c r="X47" s="74"/>
    </row>
    <row r="48" spans="1:24" ht="12">
      <c r="A48" s="37"/>
      <c r="B48" s="74" t="s">
        <v>316</v>
      </c>
      <c r="C48" s="74"/>
      <c r="D48" s="74"/>
      <c r="E48" s="74"/>
      <c r="F48" s="74"/>
      <c r="G48" s="74"/>
      <c r="H48" s="74"/>
      <c r="I48" s="74"/>
      <c r="J48" s="74"/>
      <c r="K48" s="74"/>
      <c r="L48" s="74"/>
      <c r="M48" s="74"/>
      <c r="N48" s="74"/>
      <c r="O48" s="74"/>
      <c r="P48" s="74"/>
      <c r="Q48" s="74"/>
      <c r="R48" s="74"/>
      <c r="S48" s="74"/>
      <c r="T48" s="74"/>
      <c r="U48" s="74"/>
      <c r="V48" s="74"/>
      <c r="W48" s="74"/>
      <c r="X48" s="37"/>
    </row>
    <row r="49" spans="1:24" ht="12">
      <c r="A49" s="37"/>
      <c r="B49" s="74"/>
      <c r="C49" s="74"/>
      <c r="D49" s="74"/>
      <c r="E49" s="74"/>
      <c r="F49" s="74"/>
      <c r="G49" s="74"/>
      <c r="H49" s="74"/>
      <c r="I49" s="74"/>
      <c r="J49" s="74"/>
      <c r="K49" s="74"/>
      <c r="L49" s="74"/>
      <c r="M49" s="74"/>
      <c r="N49" s="74"/>
      <c r="O49" s="74"/>
      <c r="P49" s="74"/>
      <c r="Q49" s="74"/>
      <c r="R49" s="74"/>
      <c r="S49" s="74"/>
      <c r="T49" s="74"/>
      <c r="U49" s="74"/>
      <c r="V49" s="74"/>
      <c r="W49" s="74"/>
      <c r="X49" s="37"/>
    </row>
    <row r="50" spans="1:24" ht="12">
      <c r="A50" s="37"/>
      <c r="B50" s="37"/>
      <c r="C50" s="37"/>
      <c r="D50" s="37"/>
      <c r="E50" s="37"/>
      <c r="F50" s="37"/>
      <c r="G50" s="37"/>
      <c r="H50" s="37"/>
      <c r="I50" s="37"/>
      <c r="J50" s="37"/>
      <c r="K50" s="37"/>
      <c r="L50" s="37"/>
      <c r="M50" s="37"/>
      <c r="N50" s="37"/>
      <c r="O50" s="37"/>
      <c r="P50" s="37"/>
      <c r="Q50" s="37"/>
      <c r="R50" s="37"/>
      <c r="S50" s="37"/>
      <c r="T50" s="37"/>
      <c r="U50" s="37"/>
      <c r="V50" s="37"/>
      <c r="W50" s="37"/>
      <c r="X50" s="37"/>
    </row>
  </sheetData>
  <mergeCells count="33">
    <mergeCell ref="B44:X44"/>
    <mergeCell ref="B42:X42"/>
    <mergeCell ref="B43:X43"/>
    <mergeCell ref="A26:X27"/>
    <mergeCell ref="A29:X29"/>
    <mergeCell ref="K34:P34"/>
    <mergeCell ref="R34:W34"/>
    <mergeCell ref="B41:X41"/>
    <mergeCell ref="J36:O36"/>
    <mergeCell ref="J37:O37"/>
    <mergeCell ref="J32:W33"/>
    <mergeCell ref="B40:X40"/>
    <mergeCell ref="S3:X3"/>
    <mergeCell ref="P8:X8"/>
    <mergeCell ref="P9:X9"/>
    <mergeCell ref="M7:O8"/>
    <mergeCell ref="A23:X23"/>
    <mergeCell ref="M17:O19"/>
    <mergeCell ref="Q7:X7"/>
    <mergeCell ref="Q17:X17"/>
    <mergeCell ref="J12:L12"/>
    <mergeCell ref="J7:L7"/>
    <mergeCell ref="P12:X12"/>
    <mergeCell ref="P13:X13"/>
    <mergeCell ref="P15:X16"/>
    <mergeCell ref="P18:X19"/>
    <mergeCell ref="M15:O16"/>
    <mergeCell ref="M12:O12"/>
    <mergeCell ref="P10:X10"/>
    <mergeCell ref="M13:O13"/>
    <mergeCell ref="M14:O14"/>
    <mergeCell ref="M9:O10"/>
    <mergeCell ref="P14:X14"/>
  </mergeCells>
  <phoneticPr fontId="4"/>
  <hyperlinks>
    <hyperlink ref="P15" r:id="rId1" xr:uid="{00000000-0004-0000-0000-000000000000}"/>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21"/>
  <sheetViews>
    <sheetView showGridLines="0" tabSelected="1" topLeftCell="A85" zoomScaleNormal="100" zoomScaleSheetLayoutView="100" workbookViewId="0">
      <selection activeCell="W116" sqref="W116"/>
    </sheetView>
  </sheetViews>
  <sheetFormatPr defaultColWidth="9.33203125" defaultRowHeight="11.25"/>
  <cols>
    <col min="1" max="22" width="4.83203125" style="15" customWidth="1"/>
    <col min="23" max="51" width="4.6640625" style="15" customWidth="1"/>
    <col min="52" max="16384" width="9.33203125" style="15"/>
  </cols>
  <sheetData>
    <row r="1" spans="1:22" s="75" customFormat="1" ht="12">
      <c r="A1" s="75" t="s">
        <v>10</v>
      </c>
    </row>
    <row r="2" spans="1:22" s="75" customFormat="1" ht="12">
      <c r="A2" s="75" t="s">
        <v>101</v>
      </c>
    </row>
    <row r="3" spans="1:22" s="75" customFormat="1" ht="12"/>
    <row r="4" spans="1:22" s="75" customFormat="1" ht="12.75" customHeight="1">
      <c r="A4" s="75" t="s">
        <v>100</v>
      </c>
    </row>
    <row r="5" spans="1:22" s="75" customFormat="1" ht="22.5" customHeight="1">
      <c r="A5" s="318" t="s">
        <v>102</v>
      </c>
      <c r="B5" s="318"/>
      <c r="C5" s="318"/>
      <c r="D5" s="318"/>
      <c r="E5" s="319" t="str">
        <f>'計画書表紙　様式１'!P9</f>
        <v>(株)○○○○</v>
      </c>
      <c r="F5" s="316"/>
      <c r="G5" s="316"/>
      <c r="H5" s="316"/>
      <c r="I5" s="316"/>
      <c r="J5" s="316"/>
      <c r="K5" s="317"/>
      <c r="L5" s="330" t="s">
        <v>105</v>
      </c>
      <c r="M5" s="330"/>
      <c r="N5" s="330"/>
      <c r="O5" s="330"/>
      <c r="P5" s="319" t="str">
        <f>'計画書表紙　様式１'!P10</f>
        <v>代表取締役　○○○○</v>
      </c>
      <c r="Q5" s="316"/>
      <c r="R5" s="316"/>
      <c r="S5" s="316"/>
      <c r="T5" s="316"/>
      <c r="U5" s="316"/>
      <c r="V5" s="317"/>
    </row>
    <row r="6" spans="1:22" s="75" customFormat="1" ht="22.5" customHeight="1">
      <c r="A6" s="318" t="s">
        <v>148</v>
      </c>
      <c r="B6" s="318"/>
      <c r="C6" s="318"/>
      <c r="D6" s="318"/>
      <c r="E6" s="237" t="s">
        <v>106</v>
      </c>
      <c r="F6" s="329" t="str">
        <f>'計画書表紙　様式１'!Q7</f>
        <v>520-8577</v>
      </c>
      <c r="G6" s="329"/>
      <c r="H6" s="329"/>
      <c r="I6" s="323" t="str">
        <f>'計画書表紙　様式１'!P8</f>
        <v>滋賀県大津市京町四丁目１－１</v>
      </c>
      <c r="J6" s="323"/>
      <c r="K6" s="323"/>
      <c r="L6" s="334"/>
      <c r="M6" s="334"/>
      <c r="N6" s="334"/>
      <c r="O6" s="334"/>
      <c r="P6" s="323"/>
      <c r="Q6" s="323"/>
      <c r="R6" s="323"/>
      <c r="S6" s="323"/>
      <c r="T6" s="323"/>
      <c r="U6" s="323"/>
      <c r="V6" s="325"/>
    </row>
    <row r="7" spans="1:22" s="75" customFormat="1" ht="22.5" customHeight="1">
      <c r="A7" s="312" t="s">
        <v>109</v>
      </c>
      <c r="B7" s="312"/>
      <c r="C7" s="312"/>
      <c r="D7" s="312"/>
      <c r="E7" s="331" t="s">
        <v>297</v>
      </c>
      <c r="F7" s="332"/>
      <c r="G7" s="332"/>
      <c r="H7" s="332"/>
      <c r="I7" s="332"/>
      <c r="J7" s="332"/>
      <c r="K7" s="332"/>
      <c r="L7" s="313" t="s">
        <v>104</v>
      </c>
      <c r="M7" s="314"/>
      <c r="N7" s="314"/>
      <c r="O7" s="315"/>
      <c r="P7" s="274">
        <f>'計画書表紙　様式１'!J36</f>
        <v>15</v>
      </c>
      <c r="Q7" s="274"/>
      <c r="R7" s="274"/>
      <c r="S7" s="274"/>
      <c r="T7" s="274"/>
      <c r="U7" s="274"/>
      <c r="V7" s="238" t="s">
        <v>140</v>
      </c>
    </row>
    <row r="8" spans="1:22" s="75" customFormat="1" ht="22.5" customHeight="1">
      <c r="A8" s="318" t="s">
        <v>103</v>
      </c>
      <c r="B8" s="318"/>
      <c r="C8" s="318"/>
      <c r="D8" s="318"/>
      <c r="E8" s="276">
        <v>100</v>
      </c>
      <c r="F8" s="277"/>
      <c r="G8" s="277"/>
      <c r="H8" s="277"/>
      <c r="I8" s="277"/>
      <c r="J8" s="275" t="s">
        <v>142</v>
      </c>
      <c r="K8" s="275"/>
      <c r="L8" s="333" t="s">
        <v>215</v>
      </c>
      <c r="M8" s="314"/>
      <c r="N8" s="314"/>
      <c r="O8" s="315"/>
      <c r="P8" s="278" t="s">
        <v>223</v>
      </c>
      <c r="Q8" s="278"/>
      <c r="R8" s="278"/>
      <c r="S8" s="278" t="s">
        <v>224</v>
      </c>
      <c r="T8" s="278"/>
      <c r="U8" s="278"/>
      <c r="V8" s="238" t="s">
        <v>141</v>
      </c>
    </row>
    <row r="9" spans="1:22" s="75" customFormat="1" ht="22.5" customHeight="1">
      <c r="A9" s="309" t="s">
        <v>143</v>
      </c>
      <c r="B9" s="312" t="s">
        <v>144</v>
      </c>
      <c r="C9" s="312"/>
      <c r="D9" s="312"/>
      <c r="E9" s="319" t="str">
        <f>'計画書表紙　様式１'!P12</f>
        <v>管理部長　○○○○</v>
      </c>
      <c r="F9" s="316"/>
      <c r="G9" s="316"/>
      <c r="H9" s="316"/>
      <c r="I9" s="316"/>
      <c r="J9" s="316"/>
      <c r="K9" s="316"/>
      <c r="L9" s="313" t="s">
        <v>108</v>
      </c>
      <c r="M9" s="314"/>
      <c r="N9" s="314"/>
      <c r="O9" s="315"/>
      <c r="P9" s="316" t="str">
        <f>'計画書表紙　様式１'!P15</f>
        <v>XXXXXXXX@XXXXX.XXXX.XX.XX</v>
      </c>
      <c r="Q9" s="316"/>
      <c r="R9" s="316"/>
      <c r="S9" s="316"/>
      <c r="T9" s="316"/>
      <c r="U9" s="316"/>
      <c r="V9" s="317"/>
    </row>
    <row r="10" spans="1:22" s="75" customFormat="1" ht="22.5" customHeight="1">
      <c r="A10" s="310"/>
      <c r="B10" s="312" t="s">
        <v>107</v>
      </c>
      <c r="C10" s="312"/>
      <c r="D10" s="312"/>
      <c r="E10" s="326" t="str">
        <f>'計画書表紙　様式１'!P13</f>
        <v>XXX-XXX-XXXX</v>
      </c>
      <c r="F10" s="327"/>
      <c r="G10" s="327"/>
      <c r="H10" s="327"/>
      <c r="I10" s="327"/>
      <c r="J10" s="327"/>
      <c r="K10" s="328"/>
      <c r="L10" s="247"/>
      <c r="M10" s="247"/>
      <c r="N10" s="247"/>
      <c r="O10" s="247"/>
    </row>
    <row r="11" spans="1:22" s="75" customFormat="1" ht="22.5" customHeight="1">
      <c r="A11" s="311"/>
      <c r="B11" s="318" t="s">
        <v>149</v>
      </c>
      <c r="C11" s="312"/>
      <c r="D11" s="312"/>
      <c r="E11" s="239" t="s">
        <v>139</v>
      </c>
      <c r="F11" s="329" t="str">
        <f>'計画書表紙　様式１'!Q17</f>
        <v>525-0000</v>
      </c>
      <c r="G11" s="329"/>
      <c r="H11" s="329"/>
      <c r="I11" s="323" t="str">
        <f>'計画書表紙　様式１'!P18</f>
        <v>滋賀県草津市○○○○（草津支社）</v>
      </c>
      <c r="J11" s="323"/>
      <c r="K11" s="323"/>
      <c r="L11" s="324"/>
      <c r="M11" s="324"/>
      <c r="N11" s="324"/>
      <c r="O11" s="324"/>
      <c r="P11" s="323"/>
      <c r="Q11" s="323"/>
      <c r="R11" s="323"/>
      <c r="S11" s="323"/>
      <c r="T11" s="323"/>
      <c r="U11" s="323"/>
      <c r="V11" s="325"/>
    </row>
    <row r="12" spans="1:22" s="75" customFormat="1" ht="12">
      <c r="A12" s="240"/>
      <c r="B12" s="240"/>
      <c r="C12" s="240"/>
      <c r="D12" s="240"/>
    </row>
    <row r="13" spans="1:22" s="75" customFormat="1" ht="12.75" customHeight="1">
      <c r="A13" s="75" t="s">
        <v>112</v>
      </c>
      <c r="B13" s="240"/>
      <c r="C13" s="240"/>
      <c r="D13" s="240"/>
    </row>
    <row r="14" spans="1:22" s="75" customFormat="1" ht="11.25" customHeight="1">
      <c r="A14" s="279" t="s">
        <v>254</v>
      </c>
      <c r="B14" s="280"/>
      <c r="C14" s="280"/>
      <c r="D14" s="280"/>
      <c r="E14" s="280"/>
      <c r="F14" s="280"/>
      <c r="G14" s="280"/>
      <c r="H14" s="280"/>
      <c r="I14" s="280"/>
      <c r="J14" s="280"/>
      <c r="K14" s="280"/>
      <c r="L14" s="280"/>
      <c r="M14" s="280"/>
      <c r="N14" s="280"/>
      <c r="O14" s="280"/>
      <c r="P14" s="280"/>
      <c r="Q14" s="280"/>
      <c r="R14" s="280"/>
      <c r="S14" s="280"/>
      <c r="T14" s="280"/>
      <c r="U14" s="280"/>
      <c r="V14" s="281"/>
    </row>
    <row r="15" spans="1:22" s="75" customFormat="1" ht="12">
      <c r="A15" s="303" t="s">
        <v>262</v>
      </c>
      <c r="B15" s="304"/>
      <c r="C15" s="304"/>
      <c r="D15" s="304"/>
      <c r="E15" s="304"/>
      <c r="F15" s="304"/>
      <c r="G15" s="304"/>
      <c r="H15" s="304"/>
      <c r="I15" s="304"/>
      <c r="J15" s="304"/>
      <c r="K15" s="304"/>
      <c r="L15" s="304"/>
      <c r="M15" s="304"/>
      <c r="N15" s="304"/>
      <c r="O15" s="304"/>
      <c r="P15" s="304"/>
      <c r="Q15" s="304"/>
      <c r="R15" s="304"/>
      <c r="S15" s="304"/>
      <c r="T15" s="304"/>
      <c r="U15" s="304"/>
      <c r="V15" s="305"/>
    </row>
    <row r="16" spans="1:22" s="75" customFormat="1" ht="12">
      <c r="A16" s="303"/>
      <c r="B16" s="304"/>
      <c r="C16" s="304"/>
      <c r="D16" s="304"/>
      <c r="E16" s="304"/>
      <c r="F16" s="304"/>
      <c r="G16" s="304"/>
      <c r="H16" s="304"/>
      <c r="I16" s="304"/>
      <c r="J16" s="304"/>
      <c r="K16" s="304"/>
      <c r="L16" s="304"/>
      <c r="M16" s="304"/>
      <c r="N16" s="304"/>
      <c r="O16" s="304"/>
      <c r="P16" s="304"/>
      <c r="Q16" s="304"/>
      <c r="R16" s="304"/>
      <c r="S16" s="304"/>
      <c r="T16" s="304"/>
      <c r="U16" s="304"/>
      <c r="V16" s="305"/>
    </row>
    <row r="17" spans="1:22" s="75" customFormat="1" ht="12">
      <c r="A17" s="303"/>
      <c r="B17" s="304"/>
      <c r="C17" s="304"/>
      <c r="D17" s="304"/>
      <c r="E17" s="304"/>
      <c r="F17" s="304"/>
      <c r="G17" s="304"/>
      <c r="H17" s="304"/>
      <c r="I17" s="304"/>
      <c r="J17" s="304"/>
      <c r="K17" s="304"/>
      <c r="L17" s="304"/>
      <c r="M17" s="304"/>
      <c r="N17" s="304"/>
      <c r="O17" s="304"/>
      <c r="P17" s="304"/>
      <c r="Q17" s="304"/>
      <c r="R17" s="304"/>
      <c r="S17" s="304"/>
      <c r="T17" s="304"/>
      <c r="U17" s="304"/>
      <c r="V17" s="305"/>
    </row>
    <row r="18" spans="1:22" s="75" customFormat="1" ht="12">
      <c r="A18" s="303"/>
      <c r="B18" s="304"/>
      <c r="C18" s="304"/>
      <c r="D18" s="304"/>
      <c r="E18" s="304"/>
      <c r="F18" s="304"/>
      <c r="G18" s="304"/>
      <c r="H18" s="304"/>
      <c r="I18" s="304"/>
      <c r="J18" s="304"/>
      <c r="K18" s="304"/>
      <c r="L18" s="304"/>
      <c r="M18" s="304"/>
      <c r="N18" s="304"/>
      <c r="O18" s="304"/>
      <c r="P18" s="304"/>
      <c r="Q18" s="304"/>
      <c r="R18" s="304"/>
      <c r="S18" s="304"/>
      <c r="T18" s="304"/>
      <c r="U18" s="304"/>
      <c r="V18" s="305"/>
    </row>
    <row r="19" spans="1:22" s="75" customFormat="1" ht="12">
      <c r="A19" s="303"/>
      <c r="B19" s="304"/>
      <c r="C19" s="304"/>
      <c r="D19" s="304"/>
      <c r="E19" s="304"/>
      <c r="F19" s="304"/>
      <c r="G19" s="304"/>
      <c r="H19" s="304"/>
      <c r="I19" s="304"/>
      <c r="J19" s="304"/>
      <c r="K19" s="304"/>
      <c r="L19" s="304"/>
      <c r="M19" s="304"/>
      <c r="N19" s="304"/>
      <c r="O19" s="304"/>
      <c r="P19" s="304"/>
      <c r="Q19" s="304"/>
      <c r="R19" s="304"/>
      <c r="S19" s="304"/>
      <c r="T19" s="304"/>
      <c r="U19" s="304"/>
      <c r="V19" s="305"/>
    </row>
    <row r="20" spans="1:22" s="75" customFormat="1" ht="12">
      <c r="A20" s="303"/>
      <c r="B20" s="304"/>
      <c r="C20" s="304"/>
      <c r="D20" s="304"/>
      <c r="E20" s="304"/>
      <c r="F20" s="304"/>
      <c r="G20" s="304"/>
      <c r="H20" s="304"/>
      <c r="I20" s="304"/>
      <c r="J20" s="304"/>
      <c r="K20" s="304"/>
      <c r="L20" s="304"/>
      <c r="M20" s="304"/>
      <c r="N20" s="304"/>
      <c r="O20" s="304"/>
      <c r="P20" s="304"/>
      <c r="Q20" s="304"/>
      <c r="R20" s="304"/>
      <c r="S20" s="304"/>
      <c r="T20" s="304"/>
      <c r="U20" s="304"/>
      <c r="V20" s="305"/>
    </row>
    <row r="21" spans="1:22" s="75" customFormat="1" ht="12">
      <c r="A21" s="306"/>
      <c r="B21" s="307"/>
      <c r="C21" s="307"/>
      <c r="D21" s="307"/>
      <c r="E21" s="307"/>
      <c r="F21" s="307"/>
      <c r="G21" s="307"/>
      <c r="H21" s="307"/>
      <c r="I21" s="307"/>
      <c r="J21" s="307"/>
      <c r="K21" s="307"/>
      <c r="L21" s="307"/>
      <c r="M21" s="307"/>
      <c r="N21" s="307"/>
      <c r="O21" s="307"/>
      <c r="P21" s="307"/>
      <c r="Q21" s="307"/>
      <c r="R21" s="307"/>
      <c r="S21" s="307"/>
      <c r="T21" s="307"/>
      <c r="U21" s="307"/>
      <c r="V21" s="308"/>
    </row>
    <row r="22" spans="1:22" s="75" customFormat="1" ht="11.25" customHeight="1">
      <c r="A22" s="279" t="s">
        <v>259</v>
      </c>
      <c r="B22" s="280"/>
      <c r="C22" s="280"/>
      <c r="D22" s="280"/>
      <c r="E22" s="280"/>
      <c r="F22" s="280"/>
      <c r="G22" s="280"/>
      <c r="H22" s="280"/>
      <c r="I22" s="280"/>
      <c r="J22" s="280"/>
      <c r="K22" s="280"/>
      <c r="L22" s="280"/>
      <c r="M22" s="280"/>
      <c r="N22" s="280"/>
      <c r="O22" s="280"/>
      <c r="P22" s="280"/>
      <c r="Q22" s="280"/>
      <c r="R22" s="280"/>
      <c r="S22" s="280"/>
      <c r="T22" s="280"/>
      <c r="U22" s="280"/>
      <c r="V22" s="281"/>
    </row>
    <row r="23" spans="1:22" s="75" customFormat="1" ht="12">
      <c r="A23" s="303" t="s">
        <v>255</v>
      </c>
      <c r="B23" s="304"/>
      <c r="C23" s="304"/>
      <c r="D23" s="304"/>
      <c r="E23" s="304"/>
      <c r="F23" s="304"/>
      <c r="G23" s="304"/>
      <c r="H23" s="304"/>
      <c r="I23" s="304"/>
      <c r="J23" s="304"/>
      <c r="K23" s="304"/>
      <c r="L23" s="304"/>
      <c r="M23" s="304"/>
      <c r="N23" s="304"/>
      <c r="O23" s="304"/>
      <c r="P23" s="304"/>
      <c r="Q23" s="304"/>
      <c r="R23" s="304"/>
      <c r="S23" s="304"/>
      <c r="T23" s="304"/>
      <c r="U23" s="304"/>
      <c r="V23" s="305"/>
    </row>
    <row r="24" spans="1:22" s="75" customFormat="1" ht="12">
      <c r="A24" s="303"/>
      <c r="B24" s="304"/>
      <c r="C24" s="304"/>
      <c r="D24" s="304"/>
      <c r="E24" s="304"/>
      <c r="F24" s="304"/>
      <c r="G24" s="304"/>
      <c r="H24" s="304"/>
      <c r="I24" s="304"/>
      <c r="J24" s="304"/>
      <c r="K24" s="304"/>
      <c r="L24" s="304"/>
      <c r="M24" s="304"/>
      <c r="N24" s="304"/>
      <c r="O24" s="304"/>
      <c r="P24" s="304"/>
      <c r="Q24" s="304"/>
      <c r="R24" s="304"/>
      <c r="S24" s="304"/>
      <c r="T24" s="304"/>
      <c r="U24" s="304"/>
      <c r="V24" s="305"/>
    </row>
    <row r="25" spans="1:22" s="75" customFormat="1" ht="12">
      <c r="A25" s="303"/>
      <c r="B25" s="304"/>
      <c r="C25" s="304"/>
      <c r="D25" s="304"/>
      <c r="E25" s="304"/>
      <c r="F25" s="304"/>
      <c r="G25" s="304"/>
      <c r="H25" s="304"/>
      <c r="I25" s="304"/>
      <c r="J25" s="304"/>
      <c r="K25" s="304"/>
      <c r="L25" s="304"/>
      <c r="M25" s="304"/>
      <c r="N25" s="304"/>
      <c r="O25" s="304"/>
      <c r="P25" s="304"/>
      <c r="Q25" s="304"/>
      <c r="R25" s="304"/>
      <c r="S25" s="304"/>
      <c r="T25" s="304"/>
      <c r="U25" s="304"/>
      <c r="V25" s="305"/>
    </row>
    <row r="26" spans="1:22" s="75" customFormat="1" ht="12">
      <c r="A26" s="303"/>
      <c r="B26" s="304"/>
      <c r="C26" s="304"/>
      <c r="D26" s="304"/>
      <c r="E26" s="304"/>
      <c r="F26" s="304"/>
      <c r="G26" s="304"/>
      <c r="H26" s="304"/>
      <c r="I26" s="304"/>
      <c r="J26" s="304"/>
      <c r="K26" s="304"/>
      <c r="L26" s="304"/>
      <c r="M26" s="304"/>
      <c r="N26" s="304"/>
      <c r="O26" s="304"/>
      <c r="P26" s="304"/>
      <c r="Q26" s="304"/>
      <c r="R26" s="304"/>
      <c r="S26" s="304"/>
      <c r="T26" s="304"/>
      <c r="U26" s="304"/>
      <c r="V26" s="305"/>
    </row>
    <row r="27" spans="1:22" s="75" customFormat="1" ht="12">
      <c r="A27" s="306"/>
      <c r="B27" s="307"/>
      <c r="C27" s="307"/>
      <c r="D27" s="307"/>
      <c r="E27" s="307"/>
      <c r="F27" s="307"/>
      <c r="G27" s="307"/>
      <c r="H27" s="307"/>
      <c r="I27" s="307"/>
      <c r="J27" s="307"/>
      <c r="K27" s="307"/>
      <c r="L27" s="307"/>
      <c r="M27" s="307"/>
      <c r="N27" s="307"/>
      <c r="O27" s="307"/>
      <c r="P27" s="307"/>
      <c r="Q27" s="307"/>
      <c r="R27" s="307"/>
      <c r="S27" s="307"/>
      <c r="T27" s="307"/>
      <c r="U27" s="307"/>
      <c r="V27" s="308"/>
    </row>
    <row r="28" spans="1:22" s="75" customFormat="1" ht="12"/>
    <row r="29" spans="1:22" s="75" customFormat="1" ht="12.75" customHeight="1">
      <c r="A29" s="75" t="s">
        <v>134</v>
      </c>
    </row>
    <row r="30" spans="1:22" s="75" customFormat="1" ht="12">
      <c r="A30" s="279" t="s">
        <v>110</v>
      </c>
      <c r="B30" s="280"/>
      <c r="C30" s="280"/>
      <c r="D30" s="280"/>
      <c r="E30" s="280"/>
      <c r="F30" s="280"/>
      <c r="G30" s="280"/>
      <c r="H30" s="280"/>
      <c r="I30" s="280"/>
      <c r="J30" s="280"/>
      <c r="K30" s="280"/>
      <c r="L30" s="280"/>
      <c r="M30" s="280"/>
      <c r="N30" s="280"/>
      <c r="O30" s="280"/>
      <c r="P30" s="280"/>
      <c r="Q30" s="280"/>
      <c r="R30" s="280"/>
      <c r="S30" s="280"/>
      <c r="T30" s="280"/>
      <c r="U30" s="280"/>
      <c r="V30" s="281"/>
    </row>
    <row r="31" spans="1:22" s="75" customFormat="1" ht="12">
      <c r="A31" s="320" t="str">
        <f>'計画書表紙　様式１'!J32</f>
        <v>新商品○○の改良と販路開拓</v>
      </c>
      <c r="B31" s="321"/>
      <c r="C31" s="321"/>
      <c r="D31" s="321"/>
      <c r="E31" s="321"/>
      <c r="F31" s="321"/>
      <c r="G31" s="321"/>
      <c r="H31" s="321"/>
      <c r="I31" s="321"/>
      <c r="J31" s="321"/>
      <c r="K31" s="321"/>
      <c r="L31" s="321"/>
      <c r="M31" s="321"/>
      <c r="N31" s="321"/>
      <c r="O31" s="321"/>
      <c r="P31" s="321"/>
      <c r="Q31" s="321"/>
      <c r="R31" s="321"/>
      <c r="S31" s="321"/>
      <c r="T31" s="321"/>
      <c r="U31" s="321"/>
      <c r="V31" s="322"/>
    </row>
    <row r="32" spans="1:22" s="75" customFormat="1" ht="12">
      <c r="A32" s="320"/>
      <c r="B32" s="321"/>
      <c r="C32" s="321"/>
      <c r="D32" s="321"/>
      <c r="E32" s="321"/>
      <c r="F32" s="321"/>
      <c r="G32" s="321"/>
      <c r="H32" s="321"/>
      <c r="I32" s="321"/>
      <c r="J32" s="321"/>
      <c r="K32" s="321"/>
      <c r="L32" s="321"/>
      <c r="M32" s="321"/>
      <c r="N32" s="321"/>
      <c r="O32" s="321"/>
      <c r="P32" s="321"/>
      <c r="Q32" s="321"/>
      <c r="R32" s="321"/>
      <c r="S32" s="321"/>
      <c r="T32" s="321"/>
      <c r="U32" s="321"/>
      <c r="V32" s="322"/>
    </row>
    <row r="33" spans="1:22" s="75" customFormat="1" ht="11.25" customHeight="1">
      <c r="A33" s="279" t="s">
        <v>298</v>
      </c>
      <c r="B33" s="280"/>
      <c r="C33" s="280"/>
      <c r="D33" s="280"/>
      <c r="E33" s="280"/>
      <c r="F33" s="280"/>
      <c r="G33" s="280"/>
      <c r="H33" s="280"/>
      <c r="I33" s="280"/>
      <c r="J33" s="280"/>
      <c r="K33" s="280"/>
      <c r="L33" s="280"/>
      <c r="M33" s="280"/>
      <c r="N33" s="280"/>
      <c r="O33" s="280"/>
      <c r="P33" s="280"/>
      <c r="Q33" s="280"/>
      <c r="R33" s="280"/>
      <c r="S33" s="280"/>
      <c r="T33" s="280"/>
      <c r="U33" s="280"/>
      <c r="V33" s="281"/>
    </row>
    <row r="34" spans="1:22" s="75" customFormat="1" ht="12">
      <c r="A34" s="303" t="s">
        <v>299</v>
      </c>
      <c r="B34" s="304"/>
      <c r="C34" s="304"/>
      <c r="D34" s="304"/>
      <c r="E34" s="304"/>
      <c r="F34" s="304"/>
      <c r="G34" s="304"/>
      <c r="H34" s="304"/>
      <c r="I34" s="304"/>
      <c r="J34" s="304"/>
      <c r="K34" s="304"/>
      <c r="L34" s="304"/>
      <c r="M34" s="304"/>
      <c r="N34" s="304"/>
      <c r="O34" s="304"/>
      <c r="P34" s="304"/>
      <c r="Q34" s="304"/>
      <c r="R34" s="304"/>
      <c r="S34" s="304"/>
      <c r="T34" s="304"/>
      <c r="U34" s="304"/>
      <c r="V34" s="305"/>
    </row>
    <row r="35" spans="1:22" s="75" customFormat="1" ht="12">
      <c r="A35" s="303"/>
      <c r="B35" s="304"/>
      <c r="C35" s="304"/>
      <c r="D35" s="304"/>
      <c r="E35" s="304"/>
      <c r="F35" s="304"/>
      <c r="G35" s="304"/>
      <c r="H35" s="304"/>
      <c r="I35" s="304"/>
      <c r="J35" s="304"/>
      <c r="K35" s="304"/>
      <c r="L35" s="304"/>
      <c r="M35" s="304"/>
      <c r="N35" s="304"/>
      <c r="O35" s="304"/>
      <c r="P35" s="304"/>
      <c r="Q35" s="304"/>
      <c r="R35" s="304"/>
      <c r="S35" s="304"/>
      <c r="T35" s="304"/>
      <c r="U35" s="304"/>
      <c r="V35" s="305"/>
    </row>
    <row r="36" spans="1:22" s="75" customFormat="1" ht="12">
      <c r="A36" s="303"/>
      <c r="B36" s="304"/>
      <c r="C36" s="304"/>
      <c r="D36" s="304"/>
      <c r="E36" s="304"/>
      <c r="F36" s="304"/>
      <c r="G36" s="304"/>
      <c r="H36" s="304"/>
      <c r="I36" s="304"/>
      <c r="J36" s="304"/>
      <c r="K36" s="304"/>
      <c r="L36" s="304"/>
      <c r="M36" s="304"/>
      <c r="N36" s="304"/>
      <c r="O36" s="304"/>
      <c r="P36" s="304"/>
      <c r="Q36" s="304"/>
      <c r="R36" s="304"/>
      <c r="S36" s="304"/>
      <c r="T36" s="304"/>
      <c r="U36" s="304"/>
      <c r="V36" s="305"/>
    </row>
    <row r="37" spans="1:22" s="75" customFormat="1" ht="7.5" customHeight="1">
      <c r="A37" s="303"/>
      <c r="B37" s="304"/>
      <c r="C37" s="304"/>
      <c r="D37" s="304"/>
      <c r="E37" s="304"/>
      <c r="F37" s="304"/>
      <c r="G37" s="304"/>
      <c r="H37" s="304"/>
      <c r="I37" s="304"/>
      <c r="J37" s="304"/>
      <c r="K37" s="304"/>
      <c r="L37" s="304"/>
      <c r="M37" s="304"/>
      <c r="N37" s="304"/>
      <c r="O37" s="304"/>
      <c r="P37" s="304"/>
      <c r="Q37" s="304"/>
      <c r="R37" s="304"/>
      <c r="S37" s="304"/>
      <c r="T37" s="304"/>
      <c r="U37" s="304"/>
      <c r="V37" s="305"/>
    </row>
    <row r="38" spans="1:22" s="75" customFormat="1" ht="12">
      <c r="A38" s="306"/>
      <c r="B38" s="307"/>
      <c r="C38" s="307"/>
      <c r="D38" s="307"/>
      <c r="E38" s="307"/>
      <c r="F38" s="307"/>
      <c r="G38" s="307"/>
      <c r="H38" s="307"/>
      <c r="I38" s="307"/>
      <c r="J38" s="307"/>
      <c r="K38" s="307"/>
      <c r="L38" s="307"/>
      <c r="M38" s="307"/>
      <c r="N38" s="307"/>
      <c r="O38" s="307"/>
      <c r="P38" s="307"/>
      <c r="Q38" s="307"/>
      <c r="R38" s="307"/>
      <c r="S38" s="307"/>
      <c r="T38" s="307"/>
      <c r="U38" s="307"/>
      <c r="V38" s="308"/>
    </row>
    <row r="39" spans="1:22" s="75" customFormat="1" ht="11.25" customHeight="1">
      <c r="A39" s="279" t="s">
        <v>301</v>
      </c>
      <c r="B39" s="280"/>
      <c r="C39" s="280"/>
      <c r="D39" s="280"/>
      <c r="E39" s="280"/>
      <c r="F39" s="280"/>
      <c r="G39" s="280"/>
      <c r="H39" s="280"/>
      <c r="I39" s="280"/>
      <c r="J39" s="280"/>
      <c r="K39" s="280"/>
      <c r="L39" s="280"/>
      <c r="M39" s="280"/>
      <c r="N39" s="280"/>
      <c r="O39" s="280"/>
      <c r="P39" s="280"/>
      <c r="Q39" s="280"/>
      <c r="R39" s="280"/>
      <c r="S39" s="280"/>
      <c r="T39" s="280"/>
      <c r="U39" s="280"/>
      <c r="V39" s="281"/>
    </row>
    <row r="40" spans="1:22" s="75" customFormat="1" ht="12" customHeight="1">
      <c r="A40" s="303" t="s">
        <v>300</v>
      </c>
      <c r="B40" s="304"/>
      <c r="C40" s="304"/>
      <c r="D40" s="304"/>
      <c r="E40" s="304"/>
      <c r="F40" s="304"/>
      <c r="G40" s="304"/>
      <c r="H40" s="304"/>
      <c r="I40" s="304"/>
      <c r="J40" s="304"/>
      <c r="K40" s="304"/>
      <c r="L40" s="304"/>
      <c r="M40" s="304"/>
      <c r="N40" s="304"/>
      <c r="O40" s="304"/>
      <c r="P40" s="304"/>
      <c r="Q40" s="304"/>
      <c r="R40" s="304"/>
      <c r="S40" s="304"/>
      <c r="T40" s="304"/>
      <c r="U40" s="304"/>
      <c r="V40" s="305"/>
    </row>
    <row r="41" spans="1:22" s="75" customFormat="1" ht="12">
      <c r="A41" s="303"/>
      <c r="B41" s="304"/>
      <c r="C41" s="304"/>
      <c r="D41" s="304"/>
      <c r="E41" s="304"/>
      <c r="F41" s="304"/>
      <c r="G41" s="304"/>
      <c r="H41" s="304"/>
      <c r="I41" s="304"/>
      <c r="J41" s="304"/>
      <c r="K41" s="304"/>
      <c r="L41" s="304"/>
      <c r="M41" s="304"/>
      <c r="N41" s="304"/>
      <c r="O41" s="304"/>
      <c r="P41" s="304"/>
      <c r="Q41" s="304"/>
      <c r="R41" s="304"/>
      <c r="S41" s="304"/>
      <c r="T41" s="304"/>
      <c r="U41" s="304"/>
      <c r="V41" s="305"/>
    </row>
    <row r="42" spans="1:22" s="75" customFormat="1" ht="12">
      <c r="A42" s="303"/>
      <c r="B42" s="304"/>
      <c r="C42" s="304"/>
      <c r="D42" s="304"/>
      <c r="E42" s="304"/>
      <c r="F42" s="304"/>
      <c r="G42" s="304"/>
      <c r="H42" s="304"/>
      <c r="I42" s="304"/>
      <c r="J42" s="304"/>
      <c r="K42" s="304"/>
      <c r="L42" s="304"/>
      <c r="M42" s="304"/>
      <c r="N42" s="304"/>
      <c r="O42" s="304"/>
      <c r="P42" s="304"/>
      <c r="Q42" s="304"/>
      <c r="R42" s="304"/>
      <c r="S42" s="304"/>
      <c r="T42" s="304"/>
      <c r="U42" s="304"/>
      <c r="V42" s="305"/>
    </row>
    <row r="43" spans="1:22" s="75" customFormat="1" ht="12">
      <c r="A43" s="303"/>
      <c r="B43" s="304"/>
      <c r="C43" s="304"/>
      <c r="D43" s="304"/>
      <c r="E43" s="304"/>
      <c r="F43" s="304"/>
      <c r="G43" s="304"/>
      <c r="H43" s="304"/>
      <c r="I43" s="304"/>
      <c r="J43" s="304"/>
      <c r="K43" s="304"/>
      <c r="L43" s="304"/>
      <c r="M43" s="304"/>
      <c r="N43" s="304"/>
      <c r="O43" s="304"/>
      <c r="P43" s="304"/>
      <c r="Q43" s="304"/>
      <c r="R43" s="304"/>
      <c r="S43" s="304"/>
      <c r="T43" s="304"/>
      <c r="U43" s="304"/>
      <c r="V43" s="305"/>
    </row>
    <row r="44" spans="1:22" s="75" customFormat="1" ht="19.5" customHeight="1">
      <c r="A44" s="306"/>
      <c r="B44" s="307"/>
      <c r="C44" s="307"/>
      <c r="D44" s="307"/>
      <c r="E44" s="307"/>
      <c r="F44" s="307"/>
      <c r="G44" s="307"/>
      <c r="H44" s="307"/>
      <c r="I44" s="307"/>
      <c r="J44" s="307"/>
      <c r="K44" s="307"/>
      <c r="L44" s="307"/>
      <c r="M44" s="307"/>
      <c r="N44" s="307"/>
      <c r="O44" s="307"/>
      <c r="P44" s="307"/>
      <c r="Q44" s="307"/>
      <c r="R44" s="307"/>
      <c r="S44" s="307"/>
      <c r="T44" s="307"/>
      <c r="U44" s="307"/>
      <c r="V44" s="308"/>
    </row>
    <row r="45" spans="1:22" s="75" customFormat="1" ht="12">
      <c r="A45" s="279" t="s">
        <v>256</v>
      </c>
      <c r="B45" s="280"/>
      <c r="C45" s="280"/>
      <c r="D45" s="280"/>
      <c r="E45" s="280"/>
      <c r="F45" s="280"/>
      <c r="G45" s="280"/>
      <c r="H45" s="280"/>
      <c r="I45" s="280"/>
      <c r="J45" s="280"/>
      <c r="K45" s="280"/>
      <c r="L45" s="280"/>
      <c r="M45" s="280"/>
      <c r="N45" s="280"/>
      <c r="O45" s="280"/>
      <c r="P45" s="280"/>
      <c r="Q45" s="280"/>
      <c r="R45" s="280"/>
      <c r="S45" s="280"/>
      <c r="T45" s="280"/>
      <c r="U45" s="280"/>
      <c r="V45" s="281"/>
    </row>
    <row r="46" spans="1:22" s="75" customFormat="1" ht="12">
      <c r="A46" s="303" t="s">
        <v>261</v>
      </c>
      <c r="B46" s="304"/>
      <c r="C46" s="304"/>
      <c r="D46" s="304"/>
      <c r="E46" s="304"/>
      <c r="F46" s="304"/>
      <c r="G46" s="304"/>
      <c r="H46" s="304"/>
      <c r="I46" s="304"/>
      <c r="J46" s="304"/>
      <c r="K46" s="304"/>
      <c r="L46" s="304"/>
      <c r="M46" s="304"/>
      <c r="N46" s="304"/>
      <c r="O46" s="304"/>
      <c r="P46" s="304"/>
      <c r="Q46" s="304"/>
      <c r="R46" s="304"/>
      <c r="S46" s="304"/>
      <c r="T46" s="304"/>
      <c r="U46" s="304"/>
      <c r="V46" s="305"/>
    </row>
    <row r="47" spans="1:22" s="75" customFormat="1" ht="12">
      <c r="A47" s="303"/>
      <c r="B47" s="304"/>
      <c r="C47" s="304"/>
      <c r="D47" s="304"/>
      <c r="E47" s="304"/>
      <c r="F47" s="304"/>
      <c r="G47" s="304"/>
      <c r="H47" s="304"/>
      <c r="I47" s="304"/>
      <c r="J47" s="304"/>
      <c r="K47" s="304"/>
      <c r="L47" s="304"/>
      <c r="M47" s="304"/>
      <c r="N47" s="304"/>
      <c r="O47" s="304"/>
      <c r="P47" s="304"/>
      <c r="Q47" s="304"/>
      <c r="R47" s="304"/>
      <c r="S47" s="304"/>
      <c r="T47" s="304"/>
      <c r="U47" s="304"/>
      <c r="V47" s="305"/>
    </row>
    <row r="48" spans="1:22" s="75" customFormat="1" ht="12">
      <c r="A48" s="303"/>
      <c r="B48" s="304"/>
      <c r="C48" s="304"/>
      <c r="D48" s="304"/>
      <c r="E48" s="304"/>
      <c r="F48" s="304"/>
      <c r="G48" s="304"/>
      <c r="H48" s="304"/>
      <c r="I48" s="304"/>
      <c r="J48" s="304"/>
      <c r="K48" s="304"/>
      <c r="L48" s="304"/>
      <c r="M48" s="304"/>
      <c r="N48" s="304"/>
      <c r="O48" s="304"/>
      <c r="P48" s="304"/>
      <c r="Q48" s="304"/>
      <c r="R48" s="304"/>
      <c r="S48" s="304"/>
      <c r="T48" s="304"/>
      <c r="U48" s="304"/>
      <c r="V48" s="305"/>
    </row>
    <row r="49" spans="1:22" s="75" customFormat="1" ht="12">
      <c r="A49" s="303"/>
      <c r="B49" s="304"/>
      <c r="C49" s="304"/>
      <c r="D49" s="304"/>
      <c r="E49" s="304"/>
      <c r="F49" s="304"/>
      <c r="G49" s="304"/>
      <c r="H49" s="304"/>
      <c r="I49" s="304"/>
      <c r="J49" s="304"/>
      <c r="K49" s="304"/>
      <c r="L49" s="304"/>
      <c r="M49" s="304"/>
      <c r="N49" s="304"/>
      <c r="O49" s="304"/>
      <c r="P49" s="304"/>
      <c r="Q49" s="304"/>
      <c r="R49" s="304"/>
      <c r="S49" s="304"/>
      <c r="T49" s="304"/>
      <c r="U49" s="304"/>
      <c r="V49" s="305"/>
    </row>
    <row r="50" spans="1:22" s="75" customFormat="1" ht="12">
      <c r="A50" s="303"/>
      <c r="B50" s="304"/>
      <c r="C50" s="304"/>
      <c r="D50" s="304"/>
      <c r="E50" s="304"/>
      <c r="F50" s="304"/>
      <c r="G50" s="304"/>
      <c r="H50" s="304"/>
      <c r="I50" s="304"/>
      <c r="J50" s="304"/>
      <c r="K50" s="304"/>
      <c r="L50" s="304"/>
      <c r="M50" s="304"/>
      <c r="N50" s="304"/>
      <c r="O50" s="304"/>
      <c r="P50" s="304"/>
      <c r="Q50" s="304"/>
      <c r="R50" s="304"/>
      <c r="S50" s="304"/>
      <c r="T50" s="304"/>
      <c r="U50" s="304"/>
      <c r="V50" s="305"/>
    </row>
    <row r="51" spans="1:22" s="75" customFormat="1" ht="12">
      <c r="A51" s="306"/>
      <c r="B51" s="307"/>
      <c r="C51" s="307"/>
      <c r="D51" s="307"/>
      <c r="E51" s="307"/>
      <c r="F51" s="307"/>
      <c r="G51" s="307"/>
      <c r="H51" s="307"/>
      <c r="I51" s="307"/>
      <c r="J51" s="307"/>
      <c r="K51" s="307"/>
      <c r="L51" s="307"/>
      <c r="M51" s="307"/>
      <c r="N51" s="307"/>
      <c r="O51" s="307"/>
      <c r="P51" s="307"/>
      <c r="Q51" s="307"/>
      <c r="R51" s="307"/>
      <c r="S51" s="307"/>
      <c r="T51" s="307"/>
      <c r="U51" s="307"/>
      <c r="V51" s="308"/>
    </row>
    <row r="52" spans="1:22" s="75" customFormat="1" ht="12">
      <c r="A52" s="241"/>
      <c r="B52" s="241"/>
      <c r="C52" s="241"/>
      <c r="D52" s="241"/>
      <c r="E52" s="241"/>
      <c r="F52" s="241"/>
      <c r="G52" s="241"/>
      <c r="H52" s="241"/>
      <c r="I52" s="241"/>
      <c r="J52" s="241"/>
      <c r="K52" s="241"/>
      <c r="L52" s="241"/>
      <c r="M52" s="241"/>
      <c r="N52" s="241"/>
      <c r="O52" s="241"/>
      <c r="P52" s="241"/>
      <c r="Q52" s="241"/>
      <c r="R52" s="241"/>
      <c r="S52" s="241"/>
      <c r="T52" s="241"/>
      <c r="U52" s="241"/>
      <c r="V52" s="241"/>
    </row>
    <row r="53" spans="1:22" s="75" customFormat="1" ht="12.75" customHeight="1">
      <c r="A53" s="75" t="s">
        <v>131</v>
      </c>
    </row>
    <row r="54" spans="1:22" s="75" customFormat="1" ht="12">
      <c r="A54" s="279" t="s">
        <v>132</v>
      </c>
      <c r="B54" s="280"/>
      <c r="C54" s="280"/>
      <c r="D54" s="280"/>
      <c r="E54" s="280"/>
      <c r="F54" s="280"/>
      <c r="G54" s="280"/>
      <c r="H54" s="280"/>
      <c r="I54" s="280"/>
      <c r="J54" s="280"/>
      <c r="K54" s="280"/>
      <c r="L54" s="280"/>
      <c r="M54" s="280"/>
      <c r="N54" s="280"/>
      <c r="O54" s="280"/>
      <c r="P54" s="280"/>
      <c r="Q54" s="280"/>
      <c r="R54" s="280"/>
      <c r="S54" s="280"/>
      <c r="T54" s="280"/>
      <c r="U54" s="280"/>
      <c r="V54" s="281"/>
    </row>
    <row r="55" spans="1:22" s="75" customFormat="1" ht="12">
      <c r="A55" s="270" t="s">
        <v>322</v>
      </c>
      <c r="B55" s="271"/>
      <c r="C55" s="271"/>
      <c r="D55" s="271"/>
      <c r="E55" s="271"/>
      <c r="F55" s="271"/>
      <c r="G55" s="271"/>
      <c r="H55" s="271"/>
      <c r="I55" s="271"/>
      <c r="J55" s="271"/>
      <c r="K55" s="271"/>
      <c r="L55" s="271"/>
      <c r="M55" s="271"/>
      <c r="N55" s="271"/>
      <c r="O55" s="271"/>
      <c r="P55" s="271"/>
      <c r="Q55" s="271"/>
      <c r="R55" s="271"/>
      <c r="S55" s="271"/>
      <c r="T55" s="271"/>
      <c r="U55" s="271"/>
      <c r="V55" s="272"/>
    </row>
    <row r="56" spans="1:22" s="75" customFormat="1" ht="12">
      <c r="A56" s="303" t="s">
        <v>303</v>
      </c>
      <c r="B56" s="304"/>
      <c r="C56" s="304"/>
      <c r="D56" s="304"/>
      <c r="E56" s="304"/>
      <c r="F56" s="304"/>
      <c r="G56" s="304"/>
      <c r="H56" s="304"/>
      <c r="I56" s="304"/>
      <c r="J56" s="304"/>
      <c r="K56" s="304"/>
      <c r="L56" s="304"/>
      <c r="M56" s="304"/>
      <c r="N56" s="304"/>
      <c r="O56" s="304"/>
      <c r="P56" s="304"/>
      <c r="Q56" s="304"/>
      <c r="R56" s="304"/>
      <c r="S56" s="304"/>
      <c r="T56" s="304"/>
      <c r="U56" s="304"/>
      <c r="V56" s="305"/>
    </row>
    <row r="57" spans="1:22" s="75" customFormat="1" ht="12">
      <c r="A57" s="303"/>
      <c r="B57" s="304"/>
      <c r="C57" s="304"/>
      <c r="D57" s="304"/>
      <c r="E57" s="304"/>
      <c r="F57" s="304"/>
      <c r="G57" s="304"/>
      <c r="H57" s="304"/>
      <c r="I57" s="304"/>
      <c r="J57" s="304"/>
      <c r="K57" s="304"/>
      <c r="L57" s="304"/>
      <c r="M57" s="304"/>
      <c r="N57" s="304"/>
      <c r="O57" s="304"/>
      <c r="P57" s="304"/>
      <c r="Q57" s="304"/>
      <c r="R57" s="304"/>
      <c r="S57" s="304"/>
      <c r="T57" s="304"/>
      <c r="U57" s="304"/>
      <c r="V57" s="305"/>
    </row>
    <row r="58" spans="1:22" s="75" customFormat="1" ht="12">
      <c r="A58" s="303"/>
      <c r="B58" s="304"/>
      <c r="C58" s="304"/>
      <c r="D58" s="304"/>
      <c r="E58" s="304"/>
      <c r="F58" s="304"/>
      <c r="G58" s="304"/>
      <c r="H58" s="304"/>
      <c r="I58" s="304"/>
      <c r="J58" s="304"/>
      <c r="K58" s="304"/>
      <c r="L58" s="304"/>
      <c r="M58" s="304"/>
      <c r="N58" s="304"/>
      <c r="O58" s="304"/>
      <c r="P58" s="304"/>
      <c r="Q58" s="304"/>
      <c r="R58" s="304"/>
      <c r="S58" s="304"/>
      <c r="T58" s="304"/>
      <c r="U58" s="304"/>
      <c r="V58" s="305"/>
    </row>
    <row r="59" spans="1:22" s="75" customFormat="1" ht="12">
      <c r="A59" s="303"/>
      <c r="B59" s="304"/>
      <c r="C59" s="304"/>
      <c r="D59" s="304"/>
      <c r="E59" s="304"/>
      <c r="F59" s="304"/>
      <c r="G59" s="304"/>
      <c r="H59" s="304"/>
      <c r="I59" s="304"/>
      <c r="J59" s="304"/>
      <c r="K59" s="304"/>
      <c r="L59" s="304"/>
      <c r="M59" s="304"/>
      <c r="N59" s="304"/>
      <c r="O59" s="304"/>
      <c r="P59" s="304"/>
      <c r="Q59" s="304"/>
      <c r="R59" s="304"/>
      <c r="S59" s="304"/>
      <c r="T59" s="304"/>
      <c r="U59" s="304"/>
      <c r="V59" s="305"/>
    </row>
    <row r="60" spans="1:22" s="75" customFormat="1" ht="12">
      <c r="A60" s="303"/>
      <c r="B60" s="304"/>
      <c r="C60" s="304"/>
      <c r="D60" s="304"/>
      <c r="E60" s="304"/>
      <c r="F60" s="304"/>
      <c r="G60" s="304"/>
      <c r="H60" s="304"/>
      <c r="I60" s="304"/>
      <c r="J60" s="304"/>
      <c r="K60" s="304"/>
      <c r="L60" s="304"/>
      <c r="M60" s="304"/>
      <c r="N60" s="304"/>
      <c r="O60" s="304"/>
      <c r="P60" s="304"/>
      <c r="Q60" s="304"/>
      <c r="R60" s="304"/>
      <c r="S60" s="304"/>
      <c r="T60" s="304"/>
      <c r="U60" s="304"/>
      <c r="V60" s="305"/>
    </row>
    <row r="61" spans="1:22" s="75" customFormat="1" ht="12">
      <c r="A61" s="306"/>
      <c r="B61" s="307"/>
      <c r="C61" s="307"/>
      <c r="D61" s="307"/>
      <c r="E61" s="307"/>
      <c r="F61" s="307"/>
      <c r="G61" s="307"/>
      <c r="H61" s="307"/>
      <c r="I61" s="307"/>
      <c r="J61" s="307"/>
      <c r="K61" s="307"/>
      <c r="L61" s="307"/>
      <c r="M61" s="307"/>
      <c r="N61" s="307"/>
      <c r="O61" s="307"/>
      <c r="P61" s="307"/>
      <c r="Q61" s="307"/>
      <c r="R61" s="307"/>
      <c r="S61" s="307"/>
      <c r="T61" s="307"/>
      <c r="U61" s="307"/>
      <c r="V61" s="308"/>
    </row>
    <row r="62" spans="1:22" s="75" customFormat="1" ht="12">
      <c r="A62" s="270" t="s">
        <v>111</v>
      </c>
      <c r="B62" s="271"/>
      <c r="C62" s="271"/>
      <c r="D62" s="271"/>
      <c r="E62" s="271"/>
      <c r="F62" s="271"/>
      <c r="G62" s="271"/>
      <c r="H62" s="271"/>
      <c r="I62" s="271"/>
      <c r="J62" s="271"/>
      <c r="K62" s="271"/>
      <c r="L62" s="271"/>
      <c r="M62" s="271"/>
      <c r="N62" s="271"/>
      <c r="O62" s="271"/>
      <c r="P62" s="271"/>
      <c r="Q62" s="271"/>
      <c r="R62" s="271"/>
      <c r="S62" s="271"/>
      <c r="T62" s="271"/>
      <c r="U62" s="271"/>
      <c r="V62" s="272"/>
    </row>
    <row r="63" spans="1:22" s="75" customFormat="1" ht="12">
      <c r="A63" s="303" t="s">
        <v>302</v>
      </c>
      <c r="B63" s="304"/>
      <c r="C63" s="304"/>
      <c r="D63" s="304"/>
      <c r="E63" s="304"/>
      <c r="F63" s="304"/>
      <c r="G63" s="304"/>
      <c r="H63" s="304"/>
      <c r="I63" s="304"/>
      <c r="J63" s="304"/>
      <c r="K63" s="304"/>
      <c r="L63" s="304"/>
      <c r="M63" s="304"/>
      <c r="N63" s="304"/>
      <c r="O63" s="304"/>
      <c r="P63" s="304"/>
      <c r="Q63" s="304"/>
      <c r="R63" s="304"/>
      <c r="S63" s="304"/>
      <c r="T63" s="304"/>
      <c r="U63" s="304"/>
      <c r="V63" s="305"/>
    </row>
    <row r="64" spans="1:22" s="75" customFormat="1" ht="12">
      <c r="A64" s="303"/>
      <c r="B64" s="304"/>
      <c r="C64" s="304"/>
      <c r="D64" s="304"/>
      <c r="E64" s="304"/>
      <c r="F64" s="304"/>
      <c r="G64" s="304"/>
      <c r="H64" s="304"/>
      <c r="I64" s="304"/>
      <c r="J64" s="304"/>
      <c r="K64" s="304"/>
      <c r="L64" s="304"/>
      <c r="M64" s="304"/>
      <c r="N64" s="304"/>
      <c r="O64" s="304"/>
      <c r="P64" s="304"/>
      <c r="Q64" s="304"/>
      <c r="R64" s="304"/>
      <c r="S64" s="304"/>
      <c r="T64" s="304"/>
      <c r="U64" s="304"/>
      <c r="V64" s="305"/>
    </row>
    <row r="65" spans="1:22" s="75" customFormat="1" ht="12">
      <c r="A65" s="303"/>
      <c r="B65" s="304"/>
      <c r="C65" s="304"/>
      <c r="D65" s="304"/>
      <c r="E65" s="304"/>
      <c r="F65" s="304"/>
      <c r="G65" s="304"/>
      <c r="H65" s="304"/>
      <c r="I65" s="304"/>
      <c r="J65" s="304"/>
      <c r="K65" s="304"/>
      <c r="L65" s="304"/>
      <c r="M65" s="304"/>
      <c r="N65" s="304"/>
      <c r="O65" s="304"/>
      <c r="P65" s="304"/>
      <c r="Q65" s="304"/>
      <c r="R65" s="304"/>
      <c r="S65" s="304"/>
      <c r="T65" s="304"/>
      <c r="U65" s="304"/>
      <c r="V65" s="305"/>
    </row>
    <row r="66" spans="1:22" s="75" customFormat="1" ht="12">
      <c r="A66" s="303"/>
      <c r="B66" s="304"/>
      <c r="C66" s="304"/>
      <c r="D66" s="304"/>
      <c r="E66" s="304"/>
      <c r="F66" s="304"/>
      <c r="G66" s="304"/>
      <c r="H66" s="304"/>
      <c r="I66" s="304"/>
      <c r="J66" s="304"/>
      <c r="K66" s="304"/>
      <c r="L66" s="304"/>
      <c r="M66" s="304"/>
      <c r="N66" s="304"/>
      <c r="O66" s="304"/>
      <c r="P66" s="304"/>
      <c r="Q66" s="304"/>
      <c r="R66" s="304"/>
      <c r="S66" s="304"/>
      <c r="T66" s="304"/>
      <c r="U66" s="304"/>
      <c r="V66" s="305"/>
    </row>
    <row r="67" spans="1:22" s="75" customFormat="1" ht="12">
      <c r="A67" s="303"/>
      <c r="B67" s="304"/>
      <c r="C67" s="304"/>
      <c r="D67" s="304"/>
      <c r="E67" s="304"/>
      <c r="F67" s="304"/>
      <c r="G67" s="304"/>
      <c r="H67" s="304"/>
      <c r="I67" s="304"/>
      <c r="J67" s="304"/>
      <c r="K67" s="304"/>
      <c r="L67" s="304"/>
      <c r="M67" s="304"/>
      <c r="N67" s="304"/>
      <c r="O67" s="304"/>
      <c r="P67" s="304"/>
      <c r="Q67" s="304"/>
      <c r="R67" s="304"/>
      <c r="S67" s="304"/>
      <c r="T67" s="304"/>
      <c r="U67" s="304"/>
      <c r="V67" s="305"/>
    </row>
    <row r="68" spans="1:22" s="75" customFormat="1" ht="12">
      <c r="A68" s="306"/>
      <c r="B68" s="307"/>
      <c r="C68" s="307"/>
      <c r="D68" s="307"/>
      <c r="E68" s="307"/>
      <c r="F68" s="307"/>
      <c r="G68" s="307"/>
      <c r="H68" s="307"/>
      <c r="I68" s="307"/>
      <c r="J68" s="307"/>
      <c r="K68" s="307"/>
      <c r="L68" s="307"/>
      <c r="M68" s="307"/>
      <c r="N68" s="307"/>
      <c r="O68" s="307"/>
      <c r="P68" s="307"/>
      <c r="Q68" s="307"/>
      <c r="R68" s="307"/>
      <c r="S68" s="307"/>
      <c r="T68" s="307"/>
      <c r="U68" s="307"/>
      <c r="V68" s="308"/>
    </row>
    <row r="69" spans="1:22" s="75" customFormat="1" ht="12">
      <c r="A69" s="279" t="s">
        <v>304</v>
      </c>
      <c r="B69" s="280"/>
      <c r="C69" s="280"/>
      <c r="D69" s="280"/>
      <c r="E69" s="280"/>
      <c r="F69" s="280"/>
      <c r="G69" s="280"/>
      <c r="H69" s="280"/>
      <c r="I69" s="280"/>
      <c r="J69" s="280"/>
      <c r="K69" s="280"/>
      <c r="L69" s="280"/>
      <c r="M69" s="280"/>
      <c r="N69" s="280"/>
      <c r="O69" s="280"/>
      <c r="P69" s="280"/>
      <c r="Q69" s="280"/>
      <c r="R69" s="280"/>
      <c r="S69" s="280"/>
      <c r="T69" s="280"/>
      <c r="U69" s="280"/>
      <c r="V69" s="281"/>
    </row>
    <row r="70" spans="1:22" s="75" customFormat="1" ht="12" customHeight="1">
      <c r="A70" s="303" t="s">
        <v>305</v>
      </c>
      <c r="B70" s="304"/>
      <c r="C70" s="304"/>
      <c r="D70" s="304"/>
      <c r="E70" s="304"/>
      <c r="F70" s="304"/>
      <c r="G70" s="304"/>
      <c r="H70" s="304"/>
      <c r="I70" s="304"/>
      <c r="J70" s="304"/>
      <c r="K70" s="304"/>
      <c r="L70" s="304"/>
      <c r="M70" s="304"/>
      <c r="N70" s="304"/>
      <c r="O70" s="304"/>
      <c r="P70" s="304"/>
      <c r="Q70" s="304"/>
      <c r="R70" s="304"/>
      <c r="S70" s="304"/>
      <c r="T70" s="304"/>
      <c r="U70" s="304"/>
      <c r="V70" s="305"/>
    </row>
    <row r="71" spans="1:22" s="75" customFormat="1" ht="12" customHeight="1">
      <c r="A71" s="303"/>
      <c r="B71" s="304"/>
      <c r="C71" s="304"/>
      <c r="D71" s="304"/>
      <c r="E71" s="304"/>
      <c r="F71" s="304"/>
      <c r="G71" s="304"/>
      <c r="H71" s="304"/>
      <c r="I71" s="304"/>
      <c r="J71" s="304"/>
      <c r="K71" s="304"/>
      <c r="L71" s="304"/>
      <c r="M71" s="304"/>
      <c r="N71" s="304"/>
      <c r="O71" s="304"/>
      <c r="P71" s="304"/>
      <c r="Q71" s="304"/>
      <c r="R71" s="304"/>
      <c r="S71" s="304"/>
      <c r="T71" s="304"/>
      <c r="U71" s="304"/>
      <c r="V71" s="305"/>
    </row>
    <row r="72" spans="1:22" s="75" customFormat="1" ht="12" customHeight="1">
      <c r="A72" s="303"/>
      <c r="B72" s="304"/>
      <c r="C72" s="304"/>
      <c r="D72" s="304"/>
      <c r="E72" s="304"/>
      <c r="F72" s="304"/>
      <c r="G72" s="304"/>
      <c r="H72" s="304"/>
      <c r="I72" s="304"/>
      <c r="J72" s="304"/>
      <c r="K72" s="304"/>
      <c r="L72" s="304"/>
      <c r="M72" s="304"/>
      <c r="N72" s="304"/>
      <c r="O72" s="304"/>
      <c r="P72" s="304"/>
      <c r="Q72" s="304"/>
      <c r="R72" s="304"/>
      <c r="S72" s="304"/>
      <c r="T72" s="304"/>
      <c r="U72" s="304"/>
      <c r="V72" s="305"/>
    </row>
    <row r="73" spans="1:22" s="75" customFormat="1" ht="12" customHeight="1">
      <c r="A73" s="303"/>
      <c r="B73" s="304"/>
      <c r="C73" s="304"/>
      <c r="D73" s="304"/>
      <c r="E73" s="304"/>
      <c r="F73" s="304"/>
      <c r="G73" s="304"/>
      <c r="H73" s="304"/>
      <c r="I73" s="304"/>
      <c r="J73" s="304"/>
      <c r="K73" s="304"/>
      <c r="L73" s="304"/>
      <c r="M73" s="304"/>
      <c r="N73" s="304"/>
      <c r="O73" s="304"/>
      <c r="P73" s="304"/>
      <c r="Q73" s="304"/>
      <c r="R73" s="304"/>
      <c r="S73" s="304"/>
      <c r="T73" s="304"/>
      <c r="U73" s="304"/>
      <c r="V73" s="305"/>
    </row>
    <row r="74" spans="1:22" s="75" customFormat="1" ht="12" customHeight="1">
      <c r="A74" s="242"/>
      <c r="B74" s="243"/>
      <c r="C74" s="243"/>
      <c r="D74" s="243"/>
      <c r="E74" s="243"/>
      <c r="F74" s="243"/>
      <c r="G74" s="243"/>
      <c r="H74" s="243"/>
      <c r="I74" s="243"/>
      <c r="J74" s="243"/>
      <c r="K74" s="243"/>
      <c r="L74" s="243"/>
      <c r="M74" s="243"/>
      <c r="N74" s="243"/>
      <c r="O74" s="243"/>
      <c r="P74" s="243"/>
      <c r="Q74" s="243"/>
      <c r="R74" s="243"/>
      <c r="S74" s="243"/>
      <c r="T74" s="243"/>
      <c r="U74" s="243"/>
      <c r="V74" s="244"/>
    </row>
    <row r="75" spans="1:22" s="75" customFormat="1" ht="12">
      <c r="A75" s="340" t="s">
        <v>306</v>
      </c>
      <c r="B75" s="341"/>
      <c r="C75" s="341"/>
      <c r="D75" s="341"/>
      <c r="E75" s="341"/>
      <c r="F75" s="341"/>
      <c r="G75" s="341"/>
      <c r="H75" s="341"/>
      <c r="I75" s="341"/>
      <c r="J75" s="341"/>
      <c r="K75" s="341"/>
      <c r="L75" s="341"/>
      <c r="M75" s="341"/>
      <c r="N75" s="341"/>
      <c r="O75" s="341"/>
      <c r="P75" s="341"/>
      <c r="Q75" s="341"/>
      <c r="R75" s="341"/>
      <c r="S75" s="341"/>
      <c r="T75" s="341"/>
      <c r="U75" s="341"/>
      <c r="V75" s="342"/>
    </row>
    <row r="76" spans="1:22" s="75" customFormat="1" ht="12">
      <c r="A76" s="343" t="s">
        <v>307</v>
      </c>
      <c r="B76" s="344"/>
      <c r="C76" s="344"/>
      <c r="D76" s="344"/>
      <c r="E76" s="347" t="s">
        <v>311</v>
      </c>
      <c r="F76" s="348"/>
      <c r="G76" s="348"/>
      <c r="H76" s="348"/>
      <c r="I76" s="348"/>
      <c r="J76" s="348"/>
      <c r="K76" s="348"/>
      <c r="L76" s="343" t="s">
        <v>308</v>
      </c>
      <c r="M76" s="344"/>
      <c r="N76" s="344"/>
      <c r="O76" s="351"/>
      <c r="P76" s="348" t="s">
        <v>312</v>
      </c>
      <c r="Q76" s="348"/>
      <c r="R76" s="348"/>
      <c r="S76" s="348"/>
      <c r="T76" s="348"/>
      <c r="U76" s="348"/>
      <c r="V76" s="353"/>
    </row>
    <row r="77" spans="1:22" s="75" customFormat="1" ht="12">
      <c r="A77" s="345"/>
      <c r="B77" s="346"/>
      <c r="C77" s="346"/>
      <c r="D77" s="346"/>
      <c r="E77" s="349"/>
      <c r="F77" s="350"/>
      <c r="G77" s="350"/>
      <c r="H77" s="350"/>
      <c r="I77" s="350"/>
      <c r="J77" s="350"/>
      <c r="K77" s="350"/>
      <c r="L77" s="345"/>
      <c r="M77" s="346"/>
      <c r="N77" s="346"/>
      <c r="O77" s="352"/>
      <c r="P77" s="350"/>
      <c r="Q77" s="350"/>
      <c r="R77" s="350"/>
      <c r="S77" s="350"/>
      <c r="T77" s="350"/>
      <c r="U77" s="350"/>
      <c r="V77" s="354"/>
    </row>
    <row r="78" spans="1:22" s="75" customFormat="1" ht="30" customHeight="1">
      <c r="A78" s="355" t="s">
        <v>309</v>
      </c>
      <c r="B78" s="356"/>
      <c r="C78" s="356"/>
      <c r="D78" s="356"/>
      <c r="E78" s="356"/>
      <c r="F78" s="356"/>
      <c r="G78" s="356"/>
      <c r="H78" s="356"/>
      <c r="I78" s="356"/>
      <c r="J78" s="356"/>
      <c r="K78" s="356"/>
      <c r="L78" s="356"/>
      <c r="M78" s="356"/>
      <c r="N78" s="356"/>
      <c r="O78" s="356"/>
      <c r="P78" s="356"/>
      <c r="Q78" s="356"/>
      <c r="R78" s="356"/>
      <c r="S78" s="356"/>
      <c r="T78" s="356"/>
      <c r="U78" s="356"/>
      <c r="V78" s="357"/>
    </row>
    <row r="79" spans="1:22" s="75" customFormat="1" ht="12">
      <c r="A79" s="303" t="s">
        <v>314</v>
      </c>
      <c r="B79" s="358"/>
      <c r="C79" s="358"/>
      <c r="D79" s="358"/>
      <c r="E79" s="358"/>
      <c r="F79" s="358"/>
      <c r="G79" s="358"/>
      <c r="H79" s="358"/>
      <c r="I79" s="358"/>
      <c r="J79" s="358"/>
      <c r="K79" s="358"/>
      <c r="L79" s="358"/>
      <c r="M79" s="358"/>
      <c r="N79" s="358"/>
      <c r="O79" s="358"/>
      <c r="P79" s="358"/>
      <c r="Q79" s="358"/>
      <c r="R79" s="358"/>
      <c r="S79" s="358"/>
      <c r="T79" s="358"/>
      <c r="U79" s="358"/>
      <c r="V79" s="305"/>
    </row>
    <row r="80" spans="1:22" s="75" customFormat="1" ht="12">
      <c r="A80" s="303"/>
      <c r="B80" s="358"/>
      <c r="C80" s="358"/>
      <c r="D80" s="358"/>
      <c r="E80" s="358"/>
      <c r="F80" s="358"/>
      <c r="G80" s="358"/>
      <c r="H80" s="358"/>
      <c r="I80" s="358"/>
      <c r="J80" s="358"/>
      <c r="K80" s="358"/>
      <c r="L80" s="358"/>
      <c r="M80" s="358"/>
      <c r="N80" s="358"/>
      <c r="O80" s="358"/>
      <c r="P80" s="358"/>
      <c r="Q80" s="358"/>
      <c r="R80" s="358"/>
      <c r="S80" s="358"/>
      <c r="T80" s="358"/>
      <c r="U80" s="358"/>
      <c r="V80" s="305"/>
    </row>
    <row r="81" spans="1:22" s="75" customFormat="1" ht="11.25" customHeight="1">
      <c r="A81" s="303"/>
      <c r="B81" s="358"/>
      <c r="C81" s="358"/>
      <c r="D81" s="358"/>
      <c r="E81" s="358"/>
      <c r="F81" s="358"/>
      <c r="G81" s="358"/>
      <c r="H81" s="358"/>
      <c r="I81" s="358"/>
      <c r="J81" s="358"/>
      <c r="K81" s="358"/>
      <c r="L81" s="358"/>
      <c r="M81" s="358"/>
      <c r="N81" s="358"/>
      <c r="O81" s="358"/>
      <c r="P81" s="358"/>
      <c r="Q81" s="358"/>
      <c r="R81" s="358"/>
      <c r="S81" s="358"/>
      <c r="T81" s="358"/>
      <c r="U81" s="358"/>
      <c r="V81" s="305"/>
    </row>
    <row r="82" spans="1:22" s="75" customFormat="1" ht="12">
      <c r="A82" s="303"/>
      <c r="B82" s="358"/>
      <c r="C82" s="358"/>
      <c r="D82" s="358"/>
      <c r="E82" s="358"/>
      <c r="F82" s="358"/>
      <c r="G82" s="358"/>
      <c r="H82" s="358"/>
      <c r="I82" s="358"/>
      <c r="J82" s="358"/>
      <c r="K82" s="358"/>
      <c r="L82" s="358"/>
      <c r="M82" s="358"/>
      <c r="N82" s="358"/>
      <c r="O82" s="358"/>
      <c r="P82" s="358"/>
      <c r="Q82" s="358"/>
      <c r="R82" s="358"/>
      <c r="S82" s="358"/>
      <c r="T82" s="358"/>
      <c r="U82" s="358"/>
      <c r="V82" s="305"/>
    </row>
    <row r="83" spans="1:22" s="75" customFormat="1" ht="11.25" customHeight="1">
      <c r="A83" s="303"/>
      <c r="B83" s="358"/>
      <c r="C83" s="358"/>
      <c r="D83" s="358"/>
      <c r="E83" s="358"/>
      <c r="F83" s="358"/>
      <c r="G83" s="358"/>
      <c r="H83" s="358"/>
      <c r="I83" s="358"/>
      <c r="J83" s="358"/>
      <c r="K83" s="358"/>
      <c r="L83" s="358"/>
      <c r="M83" s="358"/>
      <c r="N83" s="358"/>
      <c r="O83" s="358"/>
      <c r="P83" s="358"/>
      <c r="Q83" s="358"/>
      <c r="R83" s="358"/>
      <c r="S83" s="358"/>
      <c r="T83" s="358"/>
      <c r="U83" s="358"/>
      <c r="V83" s="305"/>
    </row>
    <row r="84" spans="1:22" s="75" customFormat="1" ht="12">
      <c r="A84" s="303"/>
      <c r="B84" s="358"/>
      <c r="C84" s="358"/>
      <c r="D84" s="358"/>
      <c r="E84" s="358"/>
      <c r="F84" s="358"/>
      <c r="G84" s="358"/>
      <c r="H84" s="358"/>
      <c r="I84" s="358"/>
      <c r="J84" s="358"/>
      <c r="K84" s="358"/>
      <c r="L84" s="358"/>
      <c r="M84" s="358"/>
      <c r="N84" s="358"/>
      <c r="O84" s="358"/>
      <c r="P84" s="358"/>
      <c r="Q84" s="358"/>
      <c r="R84" s="358"/>
      <c r="S84" s="358"/>
      <c r="T84" s="358"/>
      <c r="U84" s="358"/>
      <c r="V84" s="305"/>
    </row>
    <row r="85" spans="1:22" s="75" customFormat="1" ht="11.25" customHeight="1">
      <c r="A85" s="306"/>
      <c r="B85" s="307"/>
      <c r="C85" s="307"/>
      <c r="D85" s="307"/>
      <c r="E85" s="307"/>
      <c r="F85" s="307"/>
      <c r="G85" s="307"/>
      <c r="H85" s="307"/>
      <c r="I85" s="307"/>
      <c r="J85" s="307"/>
      <c r="K85" s="307"/>
      <c r="L85" s="307"/>
      <c r="M85" s="307"/>
      <c r="N85" s="307"/>
      <c r="O85" s="307"/>
      <c r="P85" s="307"/>
      <c r="Q85" s="307"/>
      <c r="R85" s="307"/>
      <c r="S85" s="307"/>
      <c r="T85" s="307"/>
      <c r="U85" s="307"/>
      <c r="V85" s="308"/>
    </row>
    <row r="86" spans="1:22" s="75" customFormat="1" ht="12">
      <c r="A86" s="279" t="s">
        <v>310</v>
      </c>
      <c r="B86" s="280"/>
      <c r="C86" s="280"/>
      <c r="D86" s="280"/>
      <c r="E86" s="280"/>
      <c r="F86" s="280"/>
      <c r="G86" s="280"/>
      <c r="H86" s="280"/>
      <c r="I86" s="280"/>
      <c r="J86" s="280"/>
      <c r="K86" s="280"/>
      <c r="L86" s="280"/>
      <c r="M86" s="280"/>
      <c r="N86" s="280"/>
      <c r="O86" s="280"/>
      <c r="P86" s="280"/>
      <c r="Q86" s="280"/>
      <c r="R86" s="280"/>
      <c r="S86" s="280"/>
      <c r="T86" s="280"/>
      <c r="U86" s="280"/>
      <c r="V86" s="281"/>
    </row>
    <row r="87" spans="1:22" s="75" customFormat="1" ht="11.25" customHeight="1">
      <c r="A87" s="303" t="s">
        <v>313</v>
      </c>
      <c r="B87" s="358"/>
      <c r="C87" s="358"/>
      <c r="D87" s="358"/>
      <c r="E87" s="358"/>
      <c r="F87" s="358"/>
      <c r="G87" s="358"/>
      <c r="H87" s="358"/>
      <c r="I87" s="358"/>
      <c r="J87" s="358"/>
      <c r="K87" s="358"/>
      <c r="L87" s="358"/>
      <c r="M87" s="358"/>
      <c r="N87" s="358"/>
      <c r="O87" s="358"/>
      <c r="P87" s="358"/>
      <c r="Q87" s="358"/>
      <c r="R87" s="358"/>
      <c r="S87" s="358"/>
      <c r="T87" s="358"/>
      <c r="U87" s="358"/>
      <c r="V87" s="305"/>
    </row>
    <row r="88" spans="1:22" s="75" customFormat="1" ht="16.5" customHeight="1">
      <c r="A88" s="303"/>
      <c r="B88" s="358"/>
      <c r="C88" s="358"/>
      <c r="D88" s="358"/>
      <c r="E88" s="358"/>
      <c r="F88" s="358"/>
      <c r="G88" s="358"/>
      <c r="H88" s="358"/>
      <c r="I88" s="358"/>
      <c r="J88" s="358"/>
      <c r="K88" s="358"/>
      <c r="L88" s="358"/>
      <c r="M88" s="358"/>
      <c r="N88" s="358"/>
      <c r="O88" s="358"/>
      <c r="P88" s="358"/>
      <c r="Q88" s="358"/>
      <c r="R88" s="358"/>
      <c r="S88" s="358"/>
      <c r="T88" s="358"/>
      <c r="U88" s="358"/>
      <c r="V88" s="305"/>
    </row>
    <row r="89" spans="1:22" s="75" customFormat="1" ht="12">
      <c r="A89" s="303"/>
      <c r="B89" s="358"/>
      <c r="C89" s="358"/>
      <c r="D89" s="358"/>
      <c r="E89" s="358"/>
      <c r="F89" s="358"/>
      <c r="G89" s="358"/>
      <c r="H89" s="358"/>
      <c r="I89" s="358"/>
      <c r="J89" s="358"/>
      <c r="K89" s="358"/>
      <c r="L89" s="358"/>
      <c r="M89" s="358"/>
      <c r="N89" s="358"/>
      <c r="O89" s="358"/>
      <c r="P89" s="358"/>
      <c r="Q89" s="358"/>
      <c r="R89" s="358"/>
      <c r="S89" s="358"/>
      <c r="T89" s="358"/>
      <c r="U89" s="358"/>
      <c r="V89" s="305"/>
    </row>
    <row r="90" spans="1:22" s="75" customFormat="1" ht="12">
      <c r="A90" s="303"/>
      <c r="B90" s="358"/>
      <c r="C90" s="358"/>
      <c r="D90" s="358"/>
      <c r="E90" s="358"/>
      <c r="F90" s="358"/>
      <c r="G90" s="358"/>
      <c r="H90" s="358"/>
      <c r="I90" s="358"/>
      <c r="J90" s="358"/>
      <c r="K90" s="358"/>
      <c r="L90" s="358"/>
      <c r="M90" s="358"/>
      <c r="N90" s="358"/>
      <c r="O90" s="358"/>
      <c r="P90" s="358"/>
      <c r="Q90" s="358"/>
      <c r="R90" s="358"/>
      <c r="S90" s="358"/>
      <c r="T90" s="358"/>
      <c r="U90" s="358"/>
      <c r="V90" s="305"/>
    </row>
    <row r="91" spans="1:22" s="75" customFormat="1" ht="12">
      <c r="A91" s="303"/>
      <c r="B91" s="358"/>
      <c r="C91" s="358"/>
      <c r="D91" s="358"/>
      <c r="E91" s="358"/>
      <c r="F91" s="358"/>
      <c r="G91" s="358"/>
      <c r="H91" s="358"/>
      <c r="I91" s="358"/>
      <c r="J91" s="358"/>
      <c r="K91" s="358"/>
      <c r="L91" s="358"/>
      <c r="M91" s="358"/>
      <c r="N91" s="358"/>
      <c r="O91" s="358"/>
      <c r="P91" s="358"/>
      <c r="Q91" s="358"/>
      <c r="R91" s="358"/>
      <c r="S91" s="358"/>
      <c r="T91" s="358"/>
      <c r="U91" s="358"/>
      <c r="V91" s="305"/>
    </row>
    <row r="92" spans="1:22" s="75" customFormat="1" ht="12">
      <c r="A92" s="303"/>
      <c r="B92" s="358"/>
      <c r="C92" s="358"/>
      <c r="D92" s="358"/>
      <c r="E92" s="358"/>
      <c r="F92" s="358"/>
      <c r="G92" s="358"/>
      <c r="H92" s="358"/>
      <c r="I92" s="358"/>
      <c r="J92" s="358"/>
      <c r="K92" s="358"/>
      <c r="L92" s="358"/>
      <c r="M92" s="358"/>
      <c r="N92" s="358"/>
      <c r="O92" s="358"/>
      <c r="P92" s="358"/>
      <c r="Q92" s="358"/>
      <c r="R92" s="358"/>
      <c r="S92" s="358"/>
      <c r="T92" s="358"/>
      <c r="U92" s="358"/>
      <c r="V92" s="305"/>
    </row>
    <row r="93" spans="1:22" s="75" customFormat="1" ht="12">
      <c r="A93" s="306"/>
      <c r="B93" s="307"/>
      <c r="C93" s="307"/>
      <c r="D93" s="307"/>
      <c r="E93" s="307"/>
      <c r="F93" s="307"/>
      <c r="G93" s="307"/>
      <c r="H93" s="307"/>
      <c r="I93" s="307"/>
      <c r="J93" s="307"/>
      <c r="K93" s="307"/>
      <c r="L93" s="307"/>
      <c r="M93" s="307"/>
      <c r="N93" s="307"/>
      <c r="O93" s="307"/>
      <c r="P93" s="307"/>
      <c r="Q93" s="307"/>
      <c r="R93" s="307"/>
      <c r="S93" s="307"/>
      <c r="T93" s="307"/>
      <c r="U93" s="307"/>
      <c r="V93" s="308"/>
    </row>
    <row r="94" spans="1:22" s="75" customFormat="1" ht="12">
      <c r="A94" s="335" t="s">
        <v>272</v>
      </c>
      <c r="B94" s="335"/>
      <c r="C94" s="335"/>
      <c r="D94" s="335"/>
      <c r="E94" s="312" t="s">
        <v>117</v>
      </c>
      <c r="F94" s="312"/>
      <c r="G94" s="312"/>
      <c r="H94" s="312"/>
      <c r="I94" s="312"/>
      <c r="J94" s="312"/>
      <c r="K94" s="336"/>
      <c r="L94" s="337" t="s">
        <v>116</v>
      </c>
      <c r="M94" s="312"/>
      <c r="N94" s="312"/>
      <c r="O94" s="336"/>
      <c r="P94" s="338" t="s">
        <v>257</v>
      </c>
      <c r="Q94" s="339"/>
      <c r="R94" s="339"/>
      <c r="S94" s="339"/>
      <c r="T94" s="339"/>
      <c r="U94" s="339"/>
      <c r="V94" s="339"/>
    </row>
    <row r="95" spans="1:22" s="75" customFormat="1" ht="12">
      <c r="A95" s="335"/>
      <c r="B95" s="335"/>
      <c r="C95" s="335"/>
      <c r="D95" s="335"/>
      <c r="E95" s="312"/>
      <c r="F95" s="312"/>
      <c r="G95" s="312"/>
      <c r="H95" s="312"/>
      <c r="I95" s="312"/>
      <c r="J95" s="312"/>
      <c r="K95" s="336"/>
      <c r="L95" s="337"/>
      <c r="M95" s="312"/>
      <c r="N95" s="312"/>
      <c r="O95" s="336"/>
      <c r="P95" s="338"/>
      <c r="Q95" s="339"/>
      <c r="R95" s="339"/>
      <c r="S95" s="339"/>
      <c r="T95" s="339"/>
      <c r="U95" s="339"/>
      <c r="V95" s="339"/>
    </row>
    <row r="96" spans="1:22" s="75" customFormat="1" ht="12">
      <c r="A96" s="359" t="s">
        <v>273</v>
      </c>
      <c r="B96" s="360"/>
      <c r="C96" s="360"/>
      <c r="D96" s="361"/>
      <c r="E96" s="312" t="s">
        <v>118</v>
      </c>
      <c r="F96" s="312"/>
      <c r="G96" s="368" t="s">
        <v>225</v>
      </c>
      <c r="H96" s="368"/>
      <c r="I96" s="368"/>
      <c r="J96" s="368"/>
      <c r="K96" s="368"/>
      <c r="L96" s="368"/>
      <c r="M96" s="368"/>
      <c r="N96" s="312" t="s">
        <v>120</v>
      </c>
      <c r="O96" s="312"/>
      <c r="P96" s="369" t="s">
        <v>226</v>
      </c>
      <c r="Q96" s="370"/>
      <c r="R96" s="370"/>
      <c r="S96" s="370"/>
      <c r="T96" s="370"/>
      <c r="U96" s="370"/>
      <c r="V96" s="371"/>
    </row>
    <row r="97" spans="1:22" s="75" customFormat="1" ht="12">
      <c r="A97" s="362"/>
      <c r="B97" s="363"/>
      <c r="C97" s="363"/>
      <c r="D97" s="364"/>
      <c r="E97" s="312"/>
      <c r="F97" s="312"/>
      <c r="G97" s="368"/>
      <c r="H97" s="368"/>
      <c r="I97" s="368"/>
      <c r="J97" s="368"/>
      <c r="K97" s="368"/>
      <c r="L97" s="368"/>
      <c r="M97" s="368"/>
      <c r="N97" s="312"/>
      <c r="O97" s="312"/>
      <c r="P97" s="372"/>
      <c r="Q97" s="373"/>
      <c r="R97" s="373"/>
      <c r="S97" s="373"/>
      <c r="T97" s="373"/>
      <c r="U97" s="373"/>
      <c r="V97" s="374"/>
    </row>
    <row r="98" spans="1:22" s="75" customFormat="1" ht="12">
      <c r="A98" s="362"/>
      <c r="B98" s="363"/>
      <c r="C98" s="363"/>
      <c r="D98" s="364"/>
      <c r="E98" s="312" t="s">
        <v>118</v>
      </c>
      <c r="F98" s="312"/>
      <c r="G98" s="368" t="s">
        <v>227</v>
      </c>
      <c r="H98" s="368"/>
      <c r="I98" s="368"/>
      <c r="J98" s="368"/>
      <c r="K98" s="368"/>
      <c r="L98" s="368"/>
      <c r="M98" s="368"/>
      <c r="N98" s="312" t="s">
        <v>120</v>
      </c>
      <c r="O98" s="312"/>
      <c r="P98" s="368" t="s">
        <v>228</v>
      </c>
      <c r="Q98" s="368"/>
      <c r="R98" s="368"/>
      <c r="S98" s="368"/>
      <c r="T98" s="368"/>
      <c r="U98" s="368"/>
      <c r="V98" s="368"/>
    </row>
    <row r="99" spans="1:22" s="75" customFormat="1" ht="12">
      <c r="A99" s="365"/>
      <c r="B99" s="366"/>
      <c r="C99" s="366"/>
      <c r="D99" s="367"/>
      <c r="E99" s="312"/>
      <c r="F99" s="312"/>
      <c r="G99" s="368"/>
      <c r="H99" s="368"/>
      <c r="I99" s="368"/>
      <c r="J99" s="368"/>
      <c r="K99" s="368"/>
      <c r="L99" s="368"/>
      <c r="M99" s="368"/>
      <c r="N99" s="312"/>
      <c r="O99" s="312"/>
      <c r="P99" s="368"/>
      <c r="Q99" s="368"/>
      <c r="R99" s="368"/>
      <c r="S99" s="368"/>
      <c r="T99" s="368"/>
      <c r="U99" s="368"/>
      <c r="V99" s="368"/>
    </row>
    <row r="100" spans="1:22" s="75" customFormat="1" ht="12">
      <c r="A100" s="279" t="s">
        <v>274</v>
      </c>
      <c r="B100" s="280"/>
      <c r="C100" s="280"/>
      <c r="D100" s="281"/>
      <c r="E100" s="312" t="s">
        <v>62</v>
      </c>
      <c r="F100" s="312"/>
      <c r="G100" s="368" t="s">
        <v>230</v>
      </c>
      <c r="H100" s="368"/>
      <c r="I100" s="368"/>
      <c r="J100" s="368"/>
      <c r="K100" s="368"/>
      <c r="L100" s="368"/>
      <c r="M100" s="368"/>
      <c r="N100" s="312" t="s">
        <v>121</v>
      </c>
      <c r="O100" s="312"/>
      <c r="P100" s="368" t="s">
        <v>229</v>
      </c>
      <c r="Q100" s="368"/>
      <c r="R100" s="368"/>
      <c r="S100" s="368"/>
      <c r="T100" s="368"/>
      <c r="U100" s="368"/>
      <c r="V100" s="368"/>
    </row>
    <row r="101" spans="1:22" s="75" customFormat="1" ht="12">
      <c r="A101" s="270"/>
      <c r="B101" s="271"/>
      <c r="C101" s="271"/>
      <c r="D101" s="272"/>
      <c r="E101" s="312"/>
      <c r="F101" s="312"/>
      <c r="G101" s="368"/>
      <c r="H101" s="368"/>
      <c r="I101" s="368"/>
      <c r="J101" s="368"/>
      <c r="K101" s="368"/>
      <c r="L101" s="368"/>
      <c r="M101" s="368"/>
      <c r="N101" s="312"/>
      <c r="O101" s="312"/>
      <c r="P101" s="368"/>
      <c r="Q101" s="368"/>
      <c r="R101" s="368"/>
      <c r="S101" s="368"/>
      <c r="T101" s="368"/>
      <c r="U101" s="368"/>
      <c r="V101" s="368"/>
    </row>
    <row r="102" spans="1:22" s="75" customFormat="1" ht="12">
      <c r="A102" s="270"/>
      <c r="B102" s="271"/>
      <c r="C102" s="271"/>
      <c r="D102" s="272"/>
      <c r="E102" s="312" t="s">
        <v>62</v>
      </c>
      <c r="F102" s="312"/>
      <c r="G102" s="368" t="s">
        <v>231</v>
      </c>
      <c r="H102" s="368"/>
      <c r="I102" s="368"/>
      <c r="J102" s="368"/>
      <c r="K102" s="368"/>
      <c r="L102" s="368"/>
      <c r="M102" s="368"/>
      <c r="N102" s="312" t="s">
        <v>121</v>
      </c>
      <c r="O102" s="312"/>
      <c r="P102" s="368" t="s">
        <v>229</v>
      </c>
      <c r="Q102" s="368"/>
      <c r="R102" s="368"/>
      <c r="S102" s="368"/>
      <c r="T102" s="368"/>
      <c r="U102" s="368"/>
      <c r="V102" s="368"/>
    </row>
    <row r="103" spans="1:22">
      <c r="A103" s="282"/>
      <c r="B103" s="283"/>
      <c r="C103" s="283"/>
      <c r="D103" s="284"/>
      <c r="E103" s="312"/>
      <c r="F103" s="312"/>
      <c r="G103" s="368"/>
      <c r="H103" s="368"/>
      <c r="I103" s="368"/>
      <c r="J103" s="368"/>
      <c r="K103" s="368"/>
      <c r="L103" s="368"/>
      <c r="M103" s="368"/>
      <c r="N103" s="312"/>
      <c r="O103" s="312"/>
      <c r="P103" s="368"/>
      <c r="Q103" s="368"/>
      <c r="R103" s="368"/>
      <c r="S103" s="368"/>
      <c r="T103" s="368"/>
      <c r="U103" s="368"/>
      <c r="V103" s="368"/>
    </row>
    <row r="104" spans="1:22">
      <c r="A104" s="279" t="s">
        <v>275</v>
      </c>
      <c r="B104" s="280"/>
      <c r="C104" s="280"/>
      <c r="D104" s="281"/>
      <c r="E104" s="386" t="s">
        <v>123</v>
      </c>
      <c r="F104" s="387"/>
      <c r="G104" s="388" t="s">
        <v>251</v>
      </c>
      <c r="H104" s="388"/>
      <c r="I104" s="388"/>
      <c r="J104" s="388"/>
      <c r="K104" s="388"/>
      <c r="L104" s="388"/>
      <c r="M104" s="375"/>
      <c r="N104" s="339" t="s">
        <v>123</v>
      </c>
      <c r="O104" s="389"/>
      <c r="P104" s="375" t="s">
        <v>249</v>
      </c>
      <c r="Q104" s="368"/>
      <c r="R104" s="368"/>
      <c r="S104" s="368"/>
      <c r="T104" s="368"/>
      <c r="U104" s="368"/>
      <c r="V104" s="368"/>
    </row>
    <row r="105" spans="1:22">
      <c r="A105" s="270"/>
      <c r="B105" s="271"/>
      <c r="C105" s="271"/>
      <c r="D105" s="272"/>
      <c r="E105" s="386"/>
      <c r="F105" s="387"/>
      <c r="G105" s="388"/>
      <c r="H105" s="388"/>
      <c r="I105" s="388"/>
      <c r="J105" s="388"/>
      <c r="K105" s="388"/>
      <c r="L105" s="388"/>
      <c r="M105" s="375"/>
      <c r="N105" s="339"/>
      <c r="O105" s="389"/>
      <c r="P105" s="375"/>
      <c r="Q105" s="368"/>
      <c r="R105" s="368"/>
      <c r="S105" s="368"/>
      <c r="T105" s="368"/>
      <c r="U105" s="368"/>
      <c r="V105" s="368"/>
    </row>
    <row r="106" spans="1:22">
      <c r="A106" s="270"/>
      <c r="B106" s="271"/>
      <c r="C106" s="271"/>
      <c r="D106" s="272"/>
      <c r="E106" s="386" t="s">
        <v>119</v>
      </c>
      <c r="F106" s="387"/>
      <c r="G106" s="388" t="s">
        <v>250</v>
      </c>
      <c r="H106" s="388"/>
      <c r="I106" s="388"/>
      <c r="J106" s="388"/>
      <c r="K106" s="388"/>
      <c r="L106" s="388"/>
      <c r="M106" s="375"/>
      <c r="N106" s="339" t="s">
        <v>119</v>
      </c>
      <c r="O106" s="389"/>
      <c r="P106" s="375" t="s">
        <v>122</v>
      </c>
      <c r="Q106" s="368"/>
      <c r="R106" s="368"/>
      <c r="S106" s="368"/>
      <c r="T106" s="368"/>
      <c r="U106" s="368"/>
      <c r="V106" s="368"/>
    </row>
    <row r="107" spans="1:22">
      <c r="A107" s="270"/>
      <c r="B107" s="271"/>
      <c r="C107" s="271"/>
      <c r="D107" s="272"/>
      <c r="E107" s="386"/>
      <c r="F107" s="387"/>
      <c r="G107" s="388"/>
      <c r="H107" s="388"/>
      <c r="I107" s="388"/>
      <c r="J107" s="388"/>
      <c r="K107" s="388"/>
      <c r="L107" s="388"/>
      <c r="M107" s="375"/>
      <c r="N107" s="339"/>
      <c r="O107" s="389"/>
      <c r="P107" s="375"/>
      <c r="Q107" s="368"/>
      <c r="R107" s="368"/>
      <c r="S107" s="368"/>
      <c r="T107" s="368"/>
      <c r="U107" s="368"/>
      <c r="V107" s="368"/>
    </row>
    <row r="108" spans="1:22">
      <c r="A108" s="291" t="s">
        <v>276</v>
      </c>
      <c r="B108" s="292"/>
      <c r="C108" s="292"/>
      <c r="D108" s="293"/>
      <c r="E108" s="291" t="s">
        <v>114</v>
      </c>
      <c r="F108" s="292"/>
      <c r="G108" s="292"/>
      <c r="H108" s="293"/>
      <c r="I108" s="312" t="s">
        <v>115</v>
      </c>
      <c r="J108" s="312"/>
      <c r="K108" s="312"/>
      <c r="L108" s="312"/>
      <c r="M108" s="312"/>
      <c r="N108" s="312"/>
      <c r="O108" s="312"/>
      <c r="P108" s="312" t="s">
        <v>113</v>
      </c>
      <c r="Q108" s="312"/>
      <c r="R108" s="312"/>
      <c r="S108" s="312"/>
      <c r="T108" s="312"/>
      <c r="U108" s="312"/>
      <c r="V108" s="312"/>
    </row>
    <row r="109" spans="1:22">
      <c r="A109" s="376"/>
      <c r="B109" s="377"/>
      <c r="C109" s="377"/>
      <c r="D109" s="378"/>
      <c r="E109" s="294"/>
      <c r="F109" s="295"/>
      <c r="G109" s="295"/>
      <c r="H109" s="296"/>
      <c r="I109" s="312"/>
      <c r="J109" s="312"/>
      <c r="K109" s="312"/>
      <c r="L109" s="312"/>
      <c r="M109" s="312"/>
      <c r="N109" s="312"/>
      <c r="O109" s="312"/>
      <c r="P109" s="312"/>
      <c r="Q109" s="312"/>
      <c r="R109" s="312"/>
      <c r="S109" s="312"/>
      <c r="T109" s="312"/>
      <c r="U109" s="312"/>
      <c r="V109" s="312"/>
    </row>
    <row r="110" spans="1:22">
      <c r="A110" s="376"/>
      <c r="B110" s="377"/>
      <c r="C110" s="377"/>
      <c r="D110" s="378"/>
      <c r="E110" s="380" t="s">
        <v>124</v>
      </c>
      <c r="F110" s="381"/>
      <c r="G110" s="381"/>
      <c r="H110" s="382"/>
      <c r="I110" s="368" t="s">
        <v>126</v>
      </c>
      <c r="J110" s="368"/>
      <c r="K110" s="368"/>
      <c r="L110" s="368"/>
      <c r="M110" s="368"/>
      <c r="N110" s="368"/>
      <c r="O110" s="368"/>
      <c r="P110" s="368" t="s">
        <v>232</v>
      </c>
      <c r="Q110" s="368"/>
      <c r="R110" s="368"/>
      <c r="S110" s="368"/>
      <c r="T110" s="368"/>
      <c r="U110" s="368"/>
      <c r="V110" s="368"/>
    </row>
    <row r="111" spans="1:22">
      <c r="A111" s="376"/>
      <c r="B111" s="377"/>
      <c r="C111" s="377"/>
      <c r="D111" s="378"/>
      <c r="E111" s="383"/>
      <c r="F111" s="384"/>
      <c r="G111" s="384"/>
      <c r="H111" s="385"/>
      <c r="I111" s="368"/>
      <c r="J111" s="368"/>
      <c r="K111" s="368"/>
      <c r="L111" s="368"/>
      <c r="M111" s="368"/>
      <c r="N111" s="368"/>
      <c r="O111" s="368"/>
      <c r="P111" s="368"/>
      <c r="Q111" s="368"/>
      <c r="R111" s="368"/>
      <c r="S111" s="368"/>
      <c r="T111" s="368"/>
      <c r="U111" s="368"/>
      <c r="V111" s="368"/>
    </row>
    <row r="112" spans="1:22">
      <c r="A112" s="376"/>
      <c r="B112" s="377"/>
      <c r="C112" s="377"/>
      <c r="D112" s="378"/>
      <c r="E112" s="380" t="s">
        <v>125</v>
      </c>
      <c r="F112" s="381"/>
      <c r="G112" s="381"/>
      <c r="H112" s="382"/>
      <c r="I112" s="368" t="s">
        <v>127</v>
      </c>
      <c r="J112" s="368"/>
      <c r="K112" s="368"/>
      <c r="L112" s="368"/>
      <c r="M112" s="368"/>
      <c r="N112" s="368"/>
      <c r="O112" s="368"/>
      <c r="P112" s="368" t="s">
        <v>233</v>
      </c>
      <c r="Q112" s="368"/>
      <c r="R112" s="368"/>
      <c r="S112" s="368"/>
      <c r="T112" s="368"/>
      <c r="U112" s="368"/>
      <c r="V112" s="368"/>
    </row>
    <row r="113" spans="1:22">
      <c r="A113" s="376"/>
      <c r="B113" s="377"/>
      <c r="C113" s="377"/>
      <c r="D113" s="378"/>
      <c r="E113" s="383"/>
      <c r="F113" s="384"/>
      <c r="G113" s="384"/>
      <c r="H113" s="385"/>
      <c r="I113" s="368"/>
      <c r="J113" s="368"/>
      <c r="K113" s="368"/>
      <c r="L113" s="368"/>
      <c r="M113" s="368"/>
      <c r="N113" s="368"/>
      <c r="O113" s="368"/>
      <c r="P113" s="368"/>
      <c r="Q113" s="368"/>
      <c r="R113" s="368"/>
      <c r="S113" s="368"/>
      <c r="T113" s="368"/>
      <c r="U113" s="368"/>
      <c r="V113" s="368"/>
    </row>
    <row r="114" spans="1:22" ht="12">
      <c r="A114" s="279" t="s">
        <v>277</v>
      </c>
      <c r="B114" s="280"/>
      <c r="C114" s="280"/>
      <c r="D114" s="281"/>
      <c r="E114" s="285" t="s">
        <v>252</v>
      </c>
      <c r="F114" s="286"/>
      <c r="G114" s="286"/>
      <c r="H114" s="287"/>
      <c r="I114" s="291" t="s">
        <v>136</v>
      </c>
      <c r="J114" s="292"/>
      <c r="K114" s="292"/>
      <c r="L114" s="293"/>
      <c r="M114" s="297" t="s">
        <v>137</v>
      </c>
      <c r="N114" s="298"/>
      <c r="O114" s="298"/>
      <c r="P114" s="298"/>
      <c r="Q114" s="299"/>
      <c r="R114" s="297" t="s">
        <v>138</v>
      </c>
      <c r="S114" s="298"/>
      <c r="T114" s="298"/>
      <c r="U114" s="298"/>
      <c r="V114" s="299"/>
    </row>
    <row r="115" spans="1:22" ht="12">
      <c r="A115" s="282"/>
      <c r="B115" s="283"/>
      <c r="C115" s="283"/>
      <c r="D115" s="284"/>
      <c r="E115" s="288"/>
      <c r="F115" s="289"/>
      <c r="G115" s="289"/>
      <c r="H115" s="290"/>
      <c r="I115" s="294"/>
      <c r="J115" s="295"/>
      <c r="K115" s="295"/>
      <c r="L115" s="296"/>
      <c r="M115" s="300" t="s">
        <v>253</v>
      </c>
      <c r="N115" s="301"/>
      <c r="O115" s="301"/>
      <c r="P115" s="301"/>
      <c r="Q115" s="302"/>
      <c r="R115" s="300" t="s">
        <v>234</v>
      </c>
      <c r="S115" s="301"/>
      <c r="T115" s="301"/>
      <c r="U115" s="301"/>
      <c r="V115" s="302"/>
    </row>
    <row r="116" spans="1:22">
      <c r="A116" s="379" t="s">
        <v>324</v>
      </c>
      <c r="B116" s="379"/>
      <c r="C116" s="379"/>
      <c r="D116" s="379"/>
      <c r="E116" s="379"/>
      <c r="F116" s="379"/>
      <c r="G116" s="379"/>
      <c r="H116" s="379"/>
      <c r="I116" s="379"/>
      <c r="J116" s="379"/>
      <c r="K116" s="379"/>
      <c r="L116" s="379"/>
      <c r="M116" s="379"/>
      <c r="N116" s="379"/>
      <c r="O116" s="379"/>
      <c r="P116" s="379"/>
      <c r="Q116" s="379"/>
      <c r="R116" s="379"/>
      <c r="S116" s="379"/>
      <c r="T116" s="379"/>
      <c r="U116" s="379"/>
      <c r="V116" s="379"/>
    </row>
    <row r="117" spans="1:22">
      <c r="A117" s="379"/>
      <c r="B117" s="379"/>
      <c r="C117" s="379"/>
      <c r="D117" s="379"/>
      <c r="E117" s="379"/>
      <c r="F117" s="379"/>
      <c r="G117" s="379"/>
      <c r="H117" s="379"/>
      <c r="I117" s="379"/>
      <c r="J117" s="379"/>
      <c r="K117" s="379"/>
      <c r="L117" s="379"/>
      <c r="M117" s="379"/>
      <c r="N117" s="379"/>
      <c r="O117" s="379"/>
      <c r="P117" s="379"/>
      <c r="Q117" s="379"/>
      <c r="R117" s="379"/>
      <c r="S117" s="379"/>
      <c r="T117" s="379"/>
      <c r="U117" s="379"/>
      <c r="V117" s="379"/>
    </row>
    <row r="118" spans="1:22">
      <c r="A118" s="273" t="s">
        <v>323</v>
      </c>
      <c r="B118" s="273"/>
      <c r="C118" s="273"/>
      <c r="D118" s="273"/>
      <c r="E118" s="273"/>
      <c r="F118" s="273"/>
      <c r="G118" s="273"/>
      <c r="H118" s="273"/>
      <c r="I118" s="273"/>
      <c r="J118" s="273"/>
      <c r="K118" s="273"/>
      <c r="L118" s="273"/>
      <c r="M118" s="273"/>
      <c r="N118" s="273"/>
      <c r="O118" s="273"/>
      <c r="P118" s="273"/>
      <c r="Q118" s="273"/>
      <c r="R118" s="273"/>
      <c r="S118" s="273"/>
      <c r="T118" s="273"/>
      <c r="U118" s="273"/>
      <c r="V118" s="273"/>
    </row>
    <row r="119" spans="1:22">
      <c r="A119" s="273"/>
      <c r="B119" s="273"/>
      <c r="C119" s="273"/>
      <c r="D119" s="273"/>
      <c r="E119" s="273"/>
      <c r="F119" s="273"/>
      <c r="G119" s="273"/>
      <c r="H119" s="273"/>
      <c r="I119" s="273"/>
      <c r="J119" s="273"/>
      <c r="K119" s="273"/>
      <c r="L119" s="273"/>
      <c r="M119" s="273"/>
      <c r="N119" s="273"/>
      <c r="O119" s="273"/>
      <c r="P119" s="273"/>
      <c r="Q119" s="273"/>
      <c r="R119" s="273"/>
      <c r="S119" s="273"/>
      <c r="T119" s="273"/>
      <c r="U119" s="273"/>
      <c r="V119" s="273"/>
    </row>
    <row r="120" spans="1:22">
      <c r="A120" s="245" t="s">
        <v>135</v>
      </c>
      <c r="B120" s="245"/>
      <c r="C120" s="245"/>
      <c r="D120" s="245"/>
      <c r="E120" s="245"/>
      <c r="F120" s="245"/>
      <c r="G120" s="245"/>
      <c r="H120" s="245"/>
      <c r="I120" s="245"/>
      <c r="J120" s="245"/>
      <c r="K120" s="245"/>
      <c r="L120" s="245"/>
      <c r="M120" s="245"/>
      <c r="N120" s="245"/>
      <c r="O120" s="245"/>
      <c r="P120" s="245"/>
      <c r="Q120" s="245"/>
      <c r="R120" s="245"/>
      <c r="S120" s="245"/>
      <c r="T120" s="246"/>
      <c r="U120" s="246"/>
      <c r="V120" s="246"/>
    </row>
    <row r="121" spans="1:22">
      <c r="A121" s="246" t="s">
        <v>214</v>
      </c>
      <c r="B121" s="246"/>
      <c r="C121" s="246"/>
      <c r="D121" s="246"/>
      <c r="E121" s="246"/>
      <c r="F121" s="246"/>
      <c r="G121" s="246"/>
      <c r="H121" s="246"/>
      <c r="I121" s="246"/>
      <c r="J121" s="246"/>
      <c r="K121" s="246"/>
      <c r="L121" s="246"/>
      <c r="M121" s="246"/>
      <c r="N121" s="246"/>
      <c r="O121" s="246"/>
      <c r="P121" s="246"/>
      <c r="Q121" s="246"/>
      <c r="R121" s="246"/>
      <c r="S121" s="246"/>
      <c r="T121" s="246"/>
      <c r="U121" s="246"/>
      <c r="V121" s="246"/>
    </row>
  </sheetData>
  <mergeCells count="105">
    <mergeCell ref="A108:D113"/>
    <mergeCell ref="A116:V117"/>
    <mergeCell ref="A22:V22"/>
    <mergeCell ref="A23:V27"/>
    <mergeCell ref="A39:V39"/>
    <mergeCell ref="A40:V44"/>
    <mergeCell ref="A45:V45"/>
    <mergeCell ref="E108:H109"/>
    <mergeCell ref="I108:O109"/>
    <mergeCell ref="P108:V109"/>
    <mergeCell ref="E110:H111"/>
    <mergeCell ref="I110:O111"/>
    <mergeCell ref="P110:V111"/>
    <mergeCell ref="E112:H113"/>
    <mergeCell ref="I112:O113"/>
    <mergeCell ref="P112:V113"/>
    <mergeCell ref="A104:D107"/>
    <mergeCell ref="E104:F105"/>
    <mergeCell ref="G104:M105"/>
    <mergeCell ref="N104:O105"/>
    <mergeCell ref="P104:V105"/>
    <mergeCell ref="E106:F107"/>
    <mergeCell ref="G106:M107"/>
    <mergeCell ref="N106:O107"/>
    <mergeCell ref="P106:V107"/>
    <mergeCell ref="A100:D103"/>
    <mergeCell ref="E100:F101"/>
    <mergeCell ref="G100:M101"/>
    <mergeCell ref="N100:O101"/>
    <mergeCell ref="P100:V101"/>
    <mergeCell ref="E102:F103"/>
    <mergeCell ref="G102:M103"/>
    <mergeCell ref="N102:O103"/>
    <mergeCell ref="P102:V103"/>
    <mergeCell ref="A96:D99"/>
    <mergeCell ref="E96:F97"/>
    <mergeCell ref="G96:M97"/>
    <mergeCell ref="N96:O97"/>
    <mergeCell ref="P96:V97"/>
    <mergeCell ref="E98:F99"/>
    <mergeCell ref="G98:M99"/>
    <mergeCell ref="N98:O99"/>
    <mergeCell ref="P98:V99"/>
    <mergeCell ref="A94:D95"/>
    <mergeCell ref="E94:K95"/>
    <mergeCell ref="L94:O95"/>
    <mergeCell ref="P94:V95"/>
    <mergeCell ref="A70:V73"/>
    <mergeCell ref="A75:V75"/>
    <mergeCell ref="A76:D77"/>
    <mergeCell ref="E76:K77"/>
    <mergeCell ref="L76:O77"/>
    <mergeCell ref="P76:V77"/>
    <mergeCell ref="A78:V78"/>
    <mergeCell ref="A79:V85"/>
    <mergeCell ref="A86:V86"/>
    <mergeCell ref="A87:V93"/>
    <mergeCell ref="A5:D5"/>
    <mergeCell ref="E5:K5"/>
    <mergeCell ref="L5:O5"/>
    <mergeCell ref="P5:V5"/>
    <mergeCell ref="A7:D7"/>
    <mergeCell ref="E7:K7"/>
    <mergeCell ref="L7:O7"/>
    <mergeCell ref="A8:D8"/>
    <mergeCell ref="L8:O8"/>
    <mergeCell ref="F6:H6"/>
    <mergeCell ref="I6:V6"/>
    <mergeCell ref="A6:D6"/>
    <mergeCell ref="B9:D9"/>
    <mergeCell ref="L9:O9"/>
    <mergeCell ref="P9:V9"/>
    <mergeCell ref="B11:D11"/>
    <mergeCell ref="E9:K9"/>
    <mergeCell ref="A15:V21"/>
    <mergeCell ref="A31:V32"/>
    <mergeCell ref="I11:V11"/>
    <mergeCell ref="B10:D10"/>
    <mergeCell ref="E10:K10"/>
    <mergeCell ref="F11:H11"/>
    <mergeCell ref="A14:V14"/>
    <mergeCell ref="A62:V62"/>
    <mergeCell ref="A118:V119"/>
    <mergeCell ref="P7:U7"/>
    <mergeCell ref="J8:K8"/>
    <mergeCell ref="E8:I8"/>
    <mergeCell ref="P8:R8"/>
    <mergeCell ref="S8:U8"/>
    <mergeCell ref="A114:D115"/>
    <mergeCell ref="E114:H115"/>
    <mergeCell ref="I114:L115"/>
    <mergeCell ref="R114:V114"/>
    <mergeCell ref="M114:Q114"/>
    <mergeCell ref="M115:Q115"/>
    <mergeCell ref="R115:V115"/>
    <mergeCell ref="A30:V30"/>
    <mergeCell ref="A33:V33"/>
    <mergeCell ref="A34:V38"/>
    <mergeCell ref="A54:V54"/>
    <mergeCell ref="A55:V55"/>
    <mergeCell ref="A56:V61"/>
    <mergeCell ref="A46:V51"/>
    <mergeCell ref="A63:V68"/>
    <mergeCell ref="A69:V69"/>
    <mergeCell ref="A9:A11"/>
  </mergeCells>
  <phoneticPr fontId="4"/>
  <pageMargins left="0.70866141732283472" right="0.70866141732283472" top="0.74803149606299213" bottom="0.74803149606299213" header="0.31496062992125984" footer="0.31496062992125984"/>
  <pageSetup paperSize="9" orientation="portrait" r:id="rId1"/>
  <rowBreaks count="1" manualBreakCount="1">
    <brk id="51" max="21"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2"/>
  <sheetViews>
    <sheetView showGridLines="0" topLeftCell="A19" zoomScale="85" zoomScaleNormal="85" workbookViewId="0">
      <selection activeCell="O36" sqref="O36"/>
    </sheetView>
  </sheetViews>
  <sheetFormatPr defaultColWidth="10.6640625" defaultRowHeight="12.75"/>
  <cols>
    <col min="1" max="1" width="3.83203125" style="164" customWidth="1"/>
    <col min="2" max="2" width="14.1640625" style="164" customWidth="1"/>
    <col min="3" max="10" width="13.83203125" style="164" customWidth="1"/>
    <col min="11" max="11" width="12.1640625" style="164" customWidth="1"/>
    <col min="12" max="16384" width="10.6640625" style="164"/>
  </cols>
  <sheetData>
    <row r="1" spans="1:10" ht="15" customHeight="1">
      <c r="A1" s="164" t="s">
        <v>167</v>
      </c>
      <c r="B1" s="165"/>
      <c r="C1" s="165"/>
      <c r="D1" s="165"/>
      <c r="E1" s="165"/>
      <c r="F1" s="165"/>
      <c r="G1" s="165"/>
      <c r="H1" s="165"/>
      <c r="I1" s="165"/>
      <c r="J1" s="166"/>
    </row>
    <row r="2" spans="1:10" ht="15" customHeight="1">
      <c r="B2" s="167"/>
      <c r="C2" s="167"/>
      <c r="D2" s="167"/>
      <c r="E2" s="167"/>
      <c r="F2" s="167"/>
      <c r="G2" s="167"/>
      <c r="H2" s="167"/>
      <c r="I2" s="167"/>
      <c r="J2" s="167"/>
    </row>
    <row r="3" spans="1:10" ht="15" customHeight="1" thickBot="1">
      <c r="A3" s="167" t="s">
        <v>216</v>
      </c>
      <c r="B3" s="168"/>
      <c r="C3" s="168"/>
      <c r="D3" s="169"/>
      <c r="E3" s="170"/>
      <c r="F3" s="170"/>
      <c r="G3" s="170"/>
      <c r="H3" s="170"/>
      <c r="I3" s="170"/>
      <c r="J3" s="171" t="s">
        <v>66</v>
      </c>
    </row>
    <row r="4" spans="1:10" ht="21" customHeight="1">
      <c r="A4" s="426"/>
      <c r="B4" s="426"/>
      <c r="C4" s="427" t="s">
        <v>84</v>
      </c>
      <c r="D4" s="427"/>
      <c r="E4" s="427"/>
      <c r="F4" s="427" t="s">
        <v>85</v>
      </c>
      <c r="G4" s="427"/>
      <c r="H4" s="428"/>
      <c r="I4" s="429" t="s">
        <v>211</v>
      </c>
      <c r="J4" s="430"/>
    </row>
    <row r="5" spans="1:10" s="176" customFormat="1" ht="18" customHeight="1">
      <c r="A5" s="431"/>
      <c r="B5" s="432"/>
      <c r="C5" s="172" t="s">
        <v>67</v>
      </c>
      <c r="D5" s="172" t="s">
        <v>68</v>
      </c>
      <c r="E5" s="172" t="s">
        <v>69</v>
      </c>
      <c r="F5" s="172" t="s">
        <v>67</v>
      </c>
      <c r="G5" s="172" t="s">
        <v>68</v>
      </c>
      <c r="H5" s="173" t="s">
        <v>69</v>
      </c>
      <c r="I5" s="174" t="s">
        <v>128</v>
      </c>
      <c r="J5" s="175" t="s">
        <v>129</v>
      </c>
    </row>
    <row r="6" spans="1:10" s="176" customFormat="1" ht="12" customHeight="1">
      <c r="A6" s="433"/>
      <c r="B6" s="434"/>
      <c r="C6" s="177" t="s">
        <v>279</v>
      </c>
      <c r="D6" s="177" t="s">
        <v>281</v>
      </c>
      <c r="E6" s="177" t="s">
        <v>283</v>
      </c>
      <c r="F6" s="178" t="str">
        <f>$C$6</f>
        <v>(R4年4月～</v>
      </c>
      <c r="G6" s="178" t="str">
        <f>$D$6</f>
        <v>(R5年4月～</v>
      </c>
      <c r="H6" s="179" t="str">
        <f>$E$6</f>
        <v>(R6年4月～</v>
      </c>
      <c r="I6" s="180" t="str">
        <f>$D$6</f>
        <v>(R5年4月～</v>
      </c>
      <c r="J6" s="181" t="str">
        <f>$E$6</f>
        <v>(R6年4月～</v>
      </c>
    </row>
    <row r="7" spans="1:10" s="176" customFormat="1" ht="12" customHeight="1">
      <c r="A7" s="435"/>
      <c r="B7" s="436"/>
      <c r="C7" s="182" t="s">
        <v>280</v>
      </c>
      <c r="D7" s="182" t="s">
        <v>282</v>
      </c>
      <c r="E7" s="182" t="s">
        <v>284</v>
      </c>
      <c r="F7" s="178" t="str">
        <f>$C$7</f>
        <v>R5年3月期)</v>
      </c>
      <c r="G7" s="178" t="str">
        <f>$D$7</f>
        <v>R6年3月期)</v>
      </c>
      <c r="H7" s="179" t="str">
        <f>$E$7</f>
        <v>R7年3月期)</v>
      </c>
      <c r="I7" s="180" t="str">
        <f>$D$7</f>
        <v>R6年3月期)</v>
      </c>
      <c r="J7" s="181" t="str">
        <f>$E$7</f>
        <v>R7年3月期)</v>
      </c>
    </row>
    <row r="8" spans="1:10" s="176" customFormat="1" ht="29.25" customHeight="1">
      <c r="A8" s="411" t="s">
        <v>70</v>
      </c>
      <c r="B8" s="412"/>
      <c r="C8" s="183">
        <f>F8</f>
        <v>426649</v>
      </c>
      <c r="D8" s="183">
        <f>G8+I8</f>
        <v>437200</v>
      </c>
      <c r="E8" s="183">
        <f>H8+J8</f>
        <v>438640</v>
      </c>
      <c r="F8" s="184">
        <v>426649</v>
      </c>
      <c r="G8" s="184">
        <v>430000</v>
      </c>
      <c r="H8" s="185">
        <v>430000</v>
      </c>
      <c r="I8" s="186">
        <v>7200</v>
      </c>
      <c r="J8" s="187">
        <v>8640</v>
      </c>
    </row>
    <row r="9" spans="1:10" s="176" customFormat="1" ht="29.25" customHeight="1">
      <c r="A9" s="409" t="s">
        <v>71</v>
      </c>
      <c r="B9" s="412"/>
      <c r="C9" s="183">
        <f>F9</f>
        <v>382238</v>
      </c>
      <c r="D9" s="183">
        <f>G9+I9</f>
        <v>385000</v>
      </c>
      <c r="E9" s="183">
        <f>H9+J9</f>
        <v>385300</v>
      </c>
      <c r="F9" s="188">
        <v>382238</v>
      </c>
      <c r="G9" s="188">
        <v>380000</v>
      </c>
      <c r="H9" s="189">
        <v>380000</v>
      </c>
      <c r="I9" s="190">
        <v>5000</v>
      </c>
      <c r="J9" s="191">
        <v>5300</v>
      </c>
    </row>
    <row r="10" spans="1:10" s="176" customFormat="1" ht="29.25" customHeight="1">
      <c r="A10" s="409" t="s">
        <v>72</v>
      </c>
      <c r="B10" s="412"/>
      <c r="C10" s="192">
        <f>C8-C9</f>
        <v>44411</v>
      </c>
      <c r="D10" s="192">
        <f t="shared" ref="D10:J10" si="0">D8-D9</f>
        <v>52200</v>
      </c>
      <c r="E10" s="192">
        <f t="shared" si="0"/>
        <v>53340</v>
      </c>
      <c r="F10" s="192">
        <f t="shared" si="0"/>
        <v>44411</v>
      </c>
      <c r="G10" s="192">
        <f t="shared" si="0"/>
        <v>50000</v>
      </c>
      <c r="H10" s="193">
        <f t="shared" si="0"/>
        <v>50000</v>
      </c>
      <c r="I10" s="194">
        <f t="shared" si="0"/>
        <v>2200</v>
      </c>
      <c r="J10" s="195">
        <f t="shared" si="0"/>
        <v>3340</v>
      </c>
    </row>
    <row r="11" spans="1:10" s="176" customFormat="1" ht="29.25" customHeight="1">
      <c r="A11" s="409" t="s">
        <v>73</v>
      </c>
      <c r="B11" s="437"/>
      <c r="C11" s="183">
        <f>F11</f>
        <v>40115</v>
      </c>
      <c r="D11" s="183">
        <f>G11+I11</f>
        <v>45620</v>
      </c>
      <c r="E11" s="183">
        <f>H11+J11</f>
        <v>45640</v>
      </c>
      <c r="F11" s="196">
        <v>40115</v>
      </c>
      <c r="G11" s="196">
        <v>45500</v>
      </c>
      <c r="H11" s="197">
        <v>45500</v>
      </c>
      <c r="I11" s="198">
        <v>120</v>
      </c>
      <c r="J11" s="199">
        <v>140</v>
      </c>
    </row>
    <row r="12" spans="1:10" s="176" customFormat="1" ht="29.25" customHeight="1">
      <c r="A12" s="409" t="s">
        <v>82</v>
      </c>
      <c r="B12" s="437"/>
      <c r="C12" s="200">
        <f t="shared" ref="C12:J12" si="1">SUM(C10-C11)</f>
        <v>4296</v>
      </c>
      <c r="D12" s="200">
        <f t="shared" si="1"/>
        <v>6580</v>
      </c>
      <c r="E12" s="200">
        <f t="shared" si="1"/>
        <v>7700</v>
      </c>
      <c r="F12" s="200">
        <f t="shared" si="1"/>
        <v>4296</v>
      </c>
      <c r="G12" s="200">
        <f t="shared" si="1"/>
        <v>4500</v>
      </c>
      <c r="H12" s="201">
        <f t="shared" si="1"/>
        <v>4500</v>
      </c>
      <c r="I12" s="202">
        <f t="shared" si="1"/>
        <v>2080</v>
      </c>
      <c r="J12" s="203">
        <f t="shared" si="1"/>
        <v>3200</v>
      </c>
    </row>
    <row r="13" spans="1:10" s="176" customFormat="1" ht="29.25" customHeight="1" thickBot="1">
      <c r="A13" s="438" t="s">
        <v>74</v>
      </c>
      <c r="B13" s="439"/>
      <c r="C13" s="183">
        <f>F13</f>
        <v>1000</v>
      </c>
      <c r="D13" s="183">
        <f>G13+I13</f>
        <v>1010</v>
      </c>
      <c r="E13" s="183">
        <f>H13+J13</f>
        <v>1010</v>
      </c>
      <c r="F13" s="204">
        <v>1000</v>
      </c>
      <c r="G13" s="204">
        <v>1000</v>
      </c>
      <c r="H13" s="205">
        <v>1000</v>
      </c>
      <c r="I13" s="206">
        <v>10</v>
      </c>
      <c r="J13" s="207">
        <v>10</v>
      </c>
    </row>
    <row r="14" spans="1:10" s="176" customFormat="1" ht="29.25" customHeight="1" thickBot="1">
      <c r="A14" s="413" t="s">
        <v>75</v>
      </c>
      <c r="B14" s="425"/>
      <c r="C14" s="208">
        <f>C12-C13</f>
        <v>3296</v>
      </c>
      <c r="D14" s="208">
        <f t="shared" ref="D14:J14" si="2">D12-D13</f>
        <v>5570</v>
      </c>
      <c r="E14" s="208">
        <f t="shared" si="2"/>
        <v>6690</v>
      </c>
      <c r="F14" s="208">
        <f t="shared" si="2"/>
        <v>3296</v>
      </c>
      <c r="G14" s="208">
        <f t="shared" si="2"/>
        <v>3500</v>
      </c>
      <c r="H14" s="209">
        <f t="shared" si="2"/>
        <v>3500</v>
      </c>
      <c r="I14" s="210">
        <f t="shared" si="2"/>
        <v>2070</v>
      </c>
      <c r="J14" s="211">
        <f t="shared" si="2"/>
        <v>3190</v>
      </c>
    </row>
    <row r="15" spans="1:10" s="176" customFormat="1" ht="29.25" customHeight="1">
      <c r="A15" s="407" t="s">
        <v>76</v>
      </c>
      <c r="B15" s="408"/>
      <c r="C15" s="183">
        <f>F15</f>
        <v>80525</v>
      </c>
      <c r="D15" s="183">
        <f t="shared" ref="D15:E18" si="3">G15+I15</f>
        <v>83000</v>
      </c>
      <c r="E15" s="183">
        <f t="shared" si="3"/>
        <v>83000</v>
      </c>
      <c r="F15" s="212">
        <v>80525</v>
      </c>
      <c r="G15" s="212">
        <v>80000</v>
      </c>
      <c r="H15" s="213">
        <v>80000</v>
      </c>
      <c r="I15" s="214">
        <v>3000</v>
      </c>
      <c r="J15" s="215">
        <v>3000</v>
      </c>
    </row>
    <row r="16" spans="1:10" s="176" customFormat="1" ht="29.25" customHeight="1">
      <c r="A16" s="409" t="s">
        <v>77</v>
      </c>
      <c r="B16" s="410"/>
      <c r="C16" s="183">
        <f>F16</f>
        <v>0</v>
      </c>
      <c r="D16" s="183">
        <f t="shared" si="3"/>
        <v>5000</v>
      </c>
      <c r="E16" s="183">
        <f t="shared" si="3"/>
        <v>0</v>
      </c>
      <c r="F16" s="196">
        <v>0</v>
      </c>
      <c r="G16" s="196">
        <v>0</v>
      </c>
      <c r="H16" s="197">
        <v>0</v>
      </c>
      <c r="I16" s="198">
        <v>5000</v>
      </c>
      <c r="J16" s="199">
        <v>0</v>
      </c>
    </row>
    <row r="17" spans="1:11" s="176" customFormat="1" ht="29.25" customHeight="1">
      <c r="A17" s="411" t="s">
        <v>78</v>
      </c>
      <c r="B17" s="412"/>
      <c r="C17" s="183">
        <f>F17</f>
        <v>50000</v>
      </c>
      <c r="D17" s="183">
        <f t="shared" si="3"/>
        <v>31500</v>
      </c>
      <c r="E17" s="183">
        <f t="shared" si="3"/>
        <v>31500</v>
      </c>
      <c r="F17" s="196">
        <v>50000</v>
      </c>
      <c r="G17" s="196">
        <v>30000</v>
      </c>
      <c r="H17" s="197">
        <v>30000</v>
      </c>
      <c r="I17" s="198">
        <v>1500</v>
      </c>
      <c r="J17" s="199">
        <v>1500</v>
      </c>
    </row>
    <row r="18" spans="1:11" s="176" customFormat="1" ht="29.25" customHeight="1" thickBot="1">
      <c r="A18" s="411" t="s">
        <v>86</v>
      </c>
      <c r="B18" s="412"/>
      <c r="C18" s="183">
        <f>F18</f>
        <v>22723</v>
      </c>
      <c r="D18" s="183">
        <f t="shared" si="3"/>
        <v>21500</v>
      </c>
      <c r="E18" s="183">
        <f t="shared" si="3"/>
        <v>20500</v>
      </c>
      <c r="F18" s="216">
        <v>22723</v>
      </c>
      <c r="G18" s="216">
        <v>21000</v>
      </c>
      <c r="H18" s="217">
        <v>20000</v>
      </c>
      <c r="I18" s="218">
        <v>500</v>
      </c>
      <c r="J18" s="219">
        <v>500</v>
      </c>
    </row>
    <row r="19" spans="1:11" s="176" customFormat="1" ht="29.25" customHeight="1" thickBot="1">
      <c r="A19" s="413" t="s">
        <v>79</v>
      </c>
      <c r="B19" s="414"/>
      <c r="C19" s="208">
        <f t="shared" ref="C19:J19" si="4">C12+C15+C18</f>
        <v>107544</v>
      </c>
      <c r="D19" s="208">
        <f t="shared" si="4"/>
        <v>111080</v>
      </c>
      <c r="E19" s="208">
        <f t="shared" si="4"/>
        <v>111200</v>
      </c>
      <c r="F19" s="208">
        <f t="shared" si="4"/>
        <v>107544</v>
      </c>
      <c r="G19" s="208">
        <f t="shared" si="4"/>
        <v>105500</v>
      </c>
      <c r="H19" s="209">
        <f t="shared" si="4"/>
        <v>104500</v>
      </c>
      <c r="I19" s="210">
        <f t="shared" si="4"/>
        <v>5580</v>
      </c>
      <c r="J19" s="211">
        <f t="shared" si="4"/>
        <v>6700</v>
      </c>
    </row>
    <row r="20" spans="1:11" s="176" customFormat="1" ht="29.25" customHeight="1" thickBot="1">
      <c r="A20" s="415" t="s">
        <v>80</v>
      </c>
      <c r="B20" s="416"/>
      <c r="C20" s="183">
        <f>F20</f>
        <v>15</v>
      </c>
      <c r="D20" s="183">
        <f>G20+I20</f>
        <v>15</v>
      </c>
      <c r="E20" s="183">
        <f>H20+J20</f>
        <v>15</v>
      </c>
      <c r="F20" s="220">
        <v>15</v>
      </c>
      <c r="G20" s="220">
        <v>14</v>
      </c>
      <c r="H20" s="221">
        <v>14</v>
      </c>
      <c r="I20" s="222">
        <v>1</v>
      </c>
      <c r="J20" s="223">
        <v>1</v>
      </c>
    </row>
    <row r="21" spans="1:11" s="176" customFormat="1" ht="29.25" customHeight="1" thickBot="1">
      <c r="A21" s="417" t="s">
        <v>81</v>
      </c>
      <c r="B21" s="418"/>
      <c r="C21" s="208">
        <f t="shared" ref="C21:J21" si="5">IF(C20=0,0,C19/C20)</f>
        <v>7169.6</v>
      </c>
      <c r="D21" s="208">
        <f t="shared" si="5"/>
        <v>7405.333333333333</v>
      </c>
      <c r="E21" s="208">
        <f t="shared" si="5"/>
        <v>7413.333333333333</v>
      </c>
      <c r="F21" s="208">
        <f t="shared" si="5"/>
        <v>7169.6</v>
      </c>
      <c r="G21" s="208">
        <f t="shared" si="5"/>
        <v>7535.7142857142853</v>
      </c>
      <c r="H21" s="209">
        <f t="shared" si="5"/>
        <v>7464.2857142857147</v>
      </c>
      <c r="I21" s="210">
        <f t="shared" si="5"/>
        <v>5580</v>
      </c>
      <c r="J21" s="211">
        <f t="shared" si="5"/>
        <v>6700</v>
      </c>
    </row>
    <row r="22" spans="1:11" s="176" customFormat="1" ht="29.25" customHeight="1">
      <c r="A22" s="419" t="s">
        <v>87</v>
      </c>
      <c r="B22" s="224" t="s">
        <v>88</v>
      </c>
      <c r="C22" s="183">
        <f>F22</f>
        <v>0</v>
      </c>
      <c r="D22" s="183">
        <f t="shared" ref="D22:E24" si="6">G22+I22</f>
        <v>5000</v>
      </c>
      <c r="E22" s="183">
        <f t="shared" si="6"/>
        <v>0</v>
      </c>
      <c r="F22" s="220">
        <v>0</v>
      </c>
      <c r="G22" s="220">
        <v>0</v>
      </c>
      <c r="H22" s="221">
        <v>0</v>
      </c>
      <c r="I22" s="222">
        <v>5000</v>
      </c>
      <c r="J22" s="223">
        <v>0</v>
      </c>
    </row>
    <row r="23" spans="1:11" s="176" customFormat="1" ht="29.25" customHeight="1">
      <c r="A23" s="420"/>
      <c r="B23" s="225" t="s">
        <v>89</v>
      </c>
      <c r="C23" s="183">
        <f>F23</f>
        <v>50000</v>
      </c>
      <c r="D23" s="183">
        <f t="shared" si="6"/>
        <v>31500</v>
      </c>
      <c r="E23" s="183">
        <f t="shared" si="6"/>
        <v>31500</v>
      </c>
      <c r="F23" s="196">
        <v>50000</v>
      </c>
      <c r="G23" s="196">
        <v>30000</v>
      </c>
      <c r="H23" s="197">
        <v>30000</v>
      </c>
      <c r="I23" s="198">
        <v>1500</v>
      </c>
      <c r="J23" s="199">
        <v>1500</v>
      </c>
    </row>
    <row r="24" spans="1:11" s="176" customFormat="1" ht="29.25" customHeight="1">
      <c r="A24" s="420"/>
      <c r="B24" s="226" t="s">
        <v>90</v>
      </c>
      <c r="C24" s="183">
        <f>F24</f>
        <v>0</v>
      </c>
      <c r="D24" s="183">
        <f t="shared" si="6"/>
        <v>0</v>
      </c>
      <c r="E24" s="183">
        <f t="shared" si="6"/>
        <v>0</v>
      </c>
      <c r="F24" s="196">
        <v>0</v>
      </c>
      <c r="G24" s="196">
        <v>0</v>
      </c>
      <c r="H24" s="197">
        <v>0</v>
      </c>
      <c r="I24" s="198">
        <v>0</v>
      </c>
      <c r="J24" s="199">
        <v>0</v>
      </c>
    </row>
    <row r="25" spans="1:11" s="176" customFormat="1" ht="29.25" customHeight="1" thickBot="1">
      <c r="A25" s="421"/>
      <c r="B25" s="227" t="s">
        <v>91</v>
      </c>
      <c r="C25" s="192">
        <f>SUM(C22:C24)</f>
        <v>50000</v>
      </c>
      <c r="D25" s="192">
        <f t="shared" ref="D25:J25" si="7">SUM(D22:D24)</f>
        <v>36500</v>
      </c>
      <c r="E25" s="192">
        <f t="shared" si="7"/>
        <v>31500</v>
      </c>
      <c r="F25" s="192">
        <f t="shared" si="7"/>
        <v>50000</v>
      </c>
      <c r="G25" s="192">
        <f t="shared" si="7"/>
        <v>30000</v>
      </c>
      <c r="H25" s="193">
        <f t="shared" si="7"/>
        <v>30000</v>
      </c>
      <c r="I25" s="228">
        <f t="shared" si="7"/>
        <v>6500</v>
      </c>
      <c r="J25" s="229">
        <f t="shared" si="7"/>
        <v>1500</v>
      </c>
      <c r="K25" s="230" t="str">
        <f>IF(SUM(F25:J25)&lt;&gt;SUM(F16:J17),"⑮合計は、⑨＋⑩の合計と同額に","　")</f>
        <v>　</v>
      </c>
    </row>
    <row r="26" spans="1:11" ht="15" customHeight="1"/>
    <row r="27" spans="1:11" ht="15" customHeight="1">
      <c r="A27" s="164" t="s">
        <v>213</v>
      </c>
      <c r="H27" s="231"/>
      <c r="I27" s="231"/>
      <c r="J27" s="75"/>
    </row>
    <row r="28" spans="1:11" s="233" customFormat="1" ht="27.75" customHeight="1">
      <c r="A28" s="232"/>
      <c r="B28" s="422" t="s">
        <v>217</v>
      </c>
      <c r="C28" s="423"/>
      <c r="D28" s="424"/>
      <c r="E28" s="395" t="s">
        <v>98</v>
      </c>
      <c r="F28" s="395"/>
      <c r="G28" s="395" t="s">
        <v>92</v>
      </c>
      <c r="H28" s="395"/>
      <c r="I28" s="395" t="s">
        <v>93</v>
      </c>
      <c r="J28" s="395"/>
    </row>
    <row r="29" spans="1:11" ht="27.75" customHeight="1">
      <c r="A29" s="234">
        <v>1</v>
      </c>
      <c r="B29" s="403" t="s">
        <v>99</v>
      </c>
      <c r="C29" s="404"/>
      <c r="D29" s="405"/>
      <c r="E29" s="406">
        <v>5000</v>
      </c>
      <c r="F29" s="406"/>
      <c r="G29" s="406">
        <v>1</v>
      </c>
      <c r="H29" s="406"/>
      <c r="I29" s="394">
        <f>E29*G29</f>
        <v>5000</v>
      </c>
      <c r="J29" s="394"/>
    </row>
    <row r="30" spans="1:11" ht="27.75" customHeight="1">
      <c r="A30" s="234">
        <v>2</v>
      </c>
      <c r="B30" s="398"/>
      <c r="C30" s="399"/>
      <c r="D30" s="400"/>
      <c r="E30" s="401"/>
      <c r="F30" s="401"/>
      <c r="G30" s="401"/>
      <c r="H30" s="401"/>
      <c r="I30" s="394">
        <f>E30*G30</f>
        <v>0</v>
      </c>
      <c r="J30" s="394"/>
    </row>
    <row r="31" spans="1:11" ht="27.75" customHeight="1">
      <c r="A31" s="234">
        <v>3</v>
      </c>
      <c r="B31" s="398"/>
      <c r="C31" s="399"/>
      <c r="D31" s="400"/>
      <c r="E31" s="401"/>
      <c r="F31" s="401"/>
      <c r="G31" s="401"/>
      <c r="H31" s="401"/>
      <c r="I31" s="394">
        <f>E31*G31</f>
        <v>0</v>
      </c>
      <c r="J31" s="394"/>
    </row>
    <row r="32" spans="1:11" ht="27.75" customHeight="1">
      <c r="A32" s="391" t="s">
        <v>83</v>
      </c>
      <c r="B32" s="391"/>
      <c r="C32" s="391"/>
      <c r="D32" s="391"/>
      <c r="E32" s="391"/>
      <c r="F32" s="391"/>
      <c r="G32" s="391"/>
      <c r="H32" s="391"/>
      <c r="I32" s="390">
        <f>SUM(I29:J31)</f>
        <v>5000</v>
      </c>
      <c r="J32" s="390"/>
      <c r="K32" s="235" t="str">
        <f>IF(I32&lt;&gt;SUM(I16:J16),"合計は上記⑨設備投資額の合計と同額に","　")</f>
        <v>　</v>
      </c>
    </row>
    <row r="33" spans="1:10" ht="15" customHeight="1">
      <c r="H33" s="236"/>
    </row>
    <row r="34" spans="1:10" ht="15" customHeight="1">
      <c r="A34" s="164" t="s">
        <v>212</v>
      </c>
    </row>
    <row r="35" spans="1:10" ht="27.75" customHeight="1">
      <c r="A35" s="396" t="s">
        <v>94</v>
      </c>
      <c r="B35" s="397"/>
      <c r="C35" s="395" t="s">
        <v>95</v>
      </c>
      <c r="D35" s="395"/>
      <c r="E35" s="402">
        <f>I8</f>
        <v>7200</v>
      </c>
      <c r="F35" s="395"/>
      <c r="G35" s="395" t="s">
        <v>96</v>
      </c>
      <c r="H35" s="395"/>
      <c r="I35" s="402">
        <f>J8</f>
        <v>8640</v>
      </c>
      <c r="J35" s="402"/>
    </row>
    <row r="36" spans="1:10" ht="36" customHeight="1">
      <c r="A36" s="396" t="s">
        <v>97</v>
      </c>
      <c r="B36" s="397"/>
      <c r="C36" s="392" t="s">
        <v>235</v>
      </c>
      <c r="D36" s="392"/>
      <c r="E36" s="392"/>
      <c r="F36" s="392"/>
      <c r="G36" s="392" t="s">
        <v>236</v>
      </c>
      <c r="H36" s="392"/>
      <c r="I36" s="392"/>
      <c r="J36" s="392"/>
    </row>
    <row r="37" spans="1:10" ht="15" customHeight="1"/>
    <row r="38" spans="1:10" ht="15" customHeight="1">
      <c r="A38" s="393" t="s">
        <v>130</v>
      </c>
      <c r="B38" s="393"/>
      <c r="C38" s="393"/>
      <c r="D38" s="393"/>
      <c r="E38" s="393"/>
      <c r="F38" s="393"/>
      <c r="G38" s="393"/>
      <c r="H38" s="393"/>
      <c r="I38" s="393"/>
      <c r="J38" s="393"/>
    </row>
    <row r="39" spans="1:10" ht="15" customHeight="1">
      <c r="A39" s="393"/>
      <c r="B39" s="393"/>
      <c r="C39" s="393"/>
      <c r="D39" s="393"/>
      <c r="E39" s="393"/>
      <c r="F39" s="393"/>
      <c r="G39" s="393"/>
      <c r="H39" s="393"/>
      <c r="I39" s="393"/>
      <c r="J39" s="393"/>
    </row>
    <row r="40" spans="1:10" ht="15" customHeight="1"/>
    <row r="41" spans="1:10" ht="15" customHeight="1"/>
    <row r="42" spans="1:10" ht="15" customHeight="1"/>
  </sheetData>
  <mergeCells count="47">
    <mergeCell ref="A14:B14"/>
    <mergeCell ref="A4:B4"/>
    <mergeCell ref="C4:E4"/>
    <mergeCell ref="F4:H4"/>
    <mergeCell ref="I4:J4"/>
    <mergeCell ref="A5:B7"/>
    <mergeCell ref="A8:B8"/>
    <mergeCell ref="A9:B9"/>
    <mergeCell ref="A10:B10"/>
    <mergeCell ref="A11:B11"/>
    <mergeCell ref="A12:B12"/>
    <mergeCell ref="A13:B13"/>
    <mergeCell ref="B30:D30"/>
    <mergeCell ref="E30:F30"/>
    <mergeCell ref="G30:H30"/>
    <mergeCell ref="A15:B15"/>
    <mergeCell ref="A16:B16"/>
    <mergeCell ref="A17:B17"/>
    <mergeCell ref="A18:B18"/>
    <mergeCell ref="A19:B19"/>
    <mergeCell ref="A20:B20"/>
    <mergeCell ref="A21:B21"/>
    <mergeCell ref="A22:A25"/>
    <mergeCell ref="B28:D28"/>
    <mergeCell ref="E28:F28"/>
    <mergeCell ref="G28:H28"/>
    <mergeCell ref="I30:J30"/>
    <mergeCell ref="I29:J29"/>
    <mergeCell ref="I28:J28"/>
    <mergeCell ref="A36:B36"/>
    <mergeCell ref="B31:D31"/>
    <mergeCell ref="E31:F31"/>
    <mergeCell ref="G31:H31"/>
    <mergeCell ref="A35:B35"/>
    <mergeCell ref="C35:D35"/>
    <mergeCell ref="E35:F35"/>
    <mergeCell ref="G35:H35"/>
    <mergeCell ref="I31:J31"/>
    <mergeCell ref="I35:J35"/>
    <mergeCell ref="B29:D29"/>
    <mergeCell ref="E29:F29"/>
    <mergeCell ref="G29:H29"/>
    <mergeCell ref="I32:J32"/>
    <mergeCell ref="A32:H32"/>
    <mergeCell ref="G36:J36"/>
    <mergeCell ref="C36:F36"/>
    <mergeCell ref="A38:J39"/>
  </mergeCells>
  <phoneticPr fontId="4"/>
  <dataValidations count="1">
    <dataValidation imeMode="on" allowBlank="1" showInputMessage="1" showErrorMessage="1" sqref="H33" xr:uid="{00000000-0002-0000-0200-000000000000}"/>
  </dataValidations>
  <pageMargins left="0.74803149606299213" right="0.74803149606299213" top="0.98425196850393704" bottom="0.98425196850393704" header="0.51181102362204722" footer="0.51181102362204722"/>
  <pageSetup paperSize="9" scale="81" orientation="portrait" r:id="rId1"/>
  <headerFooter alignWithMargins="0"/>
  <ignoredErrors>
    <ignoredError sqref="C8:E9 C15:E18 C20:E20 C22:E24 F6:J7" unlockedFormula="1"/>
    <ignoredError sqref="C10:E13 C14:E14 C19:E19 C21:E21" formula="1"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2"/>
  <sheetViews>
    <sheetView showGridLines="0" topLeftCell="A13" workbookViewId="0">
      <selection activeCell="A12" sqref="A12:A16"/>
    </sheetView>
  </sheetViews>
  <sheetFormatPr defaultColWidth="9.33203125" defaultRowHeight="11.25"/>
  <cols>
    <col min="1" max="1" width="8.5" style="16" customWidth="1"/>
    <col min="2" max="2" width="12.6640625" style="16" customWidth="1"/>
    <col min="3" max="5" width="19.6640625" style="16" customWidth="1"/>
    <col min="6" max="6" width="27.83203125" style="16" customWidth="1"/>
    <col min="7" max="51" width="4.5" style="16" customWidth="1"/>
    <col min="52" max="16384" width="9.33203125" style="16"/>
  </cols>
  <sheetData>
    <row r="1" spans="1:10" ht="12">
      <c r="A1" s="40" t="s">
        <v>168</v>
      </c>
      <c r="B1" s="40"/>
      <c r="C1" s="40"/>
      <c r="D1" s="40"/>
      <c r="E1" s="40"/>
      <c r="F1" s="40"/>
    </row>
    <row r="2" spans="1:10" ht="12">
      <c r="A2" s="40"/>
      <c r="B2" s="40"/>
      <c r="C2" s="40"/>
      <c r="D2" s="40"/>
      <c r="E2" s="40"/>
      <c r="F2" s="40"/>
    </row>
    <row r="3" spans="1:10" ht="12">
      <c r="A3" s="40" t="s">
        <v>169</v>
      </c>
      <c r="B3" s="40"/>
      <c r="C3" s="40"/>
      <c r="D3" s="40"/>
      <c r="E3" s="40"/>
      <c r="F3" s="40"/>
    </row>
    <row r="4" spans="1:10" ht="12">
      <c r="A4" s="40"/>
      <c r="B4" s="40"/>
      <c r="C4" s="40"/>
      <c r="D4" s="40"/>
      <c r="E4" s="40"/>
      <c r="F4" s="40"/>
    </row>
    <row r="5" spans="1:10" ht="17.25" customHeight="1" thickBot="1">
      <c r="A5" s="40"/>
      <c r="B5" s="40"/>
      <c r="C5" s="40"/>
      <c r="D5" s="40"/>
      <c r="E5" s="40"/>
      <c r="F5" s="41" t="s">
        <v>21</v>
      </c>
    </row>
    <row r="6" spans="1:10" ht="43.5" customHeight="1" thickBot="1">
      <c r="A6" s="42" t="s">
        <v>172</v>
      </c>
      <c r="B6" s="43" t="s">
        <v>13</v>
      </c>
      <c r="C6" s="44" t="s">
        <v>173</v>
      </c>
      <c r="D6" s="44" t="s">
        <v>14</v>
      </c>
      <c r="E6" s="44" t="s">
        <v>15</v>
      </c>
      <c r="F6" s="45" t="s">
        <v>170</v>
      </c>
    </row>
    <row r="7" spans="1:10" ht="25.5" customHeight="1">
      <c r="A7" s="440" t="s">
        <v>320</v>
      </c>
      <c r="B7" s="46" t="s">
        <v>1</v>
      </c>
      <c r="C7" s="47">
        <f>'別紙１－４－１'!G9</f>
        <v>33000</v>
      </c>
      <c r="D7" s="47">
        <f>'別紙１－４－１'!H9</f>
        <v>30000</v>
      </c>
      <c r="E7" s="47">
        <f>'別紙１－４－１'!I9</f>
        <v>20000</v>
      </c>
      <c r="F7" s="17" t="s">
        <v>237</v>
      </c>
    </row>
    <row r="8" spans="1:10" ht="25.5" customHeight="1">
      <c r="A8" s="441"/>
      <c r="B8" s="48" t="s">
        <v>2</v>
      </c>
      <c r="C8" s="49">
        <f>'別紙１－４－１'!G14</f>
        <v>4000</v>
      </c>
      <c r="D8" s="49">
        <f>'別紙１－４－１'!H14</f>
        <v>3636</v>
      </c>
      <c r="E8" s="49">
        <f>'別紙１－４－１'!I14</f>
        <v>2000</v>
      </c>
      <c r="F8" s="18"/>
    </row>
    <row r="9" spans="1:10" ht="25.5" customHeight="1">
      <c r="A9" s="441"/>
      <c r="B9" s="48" t="s">
        <v>27</v>
      </c>
      <c r="C9" s="49">
        <f>'別紙１－４－１'!G27</f>
        <v>112200</v>
      </c>
      <c r="D9" s="49">
        <f>'別紙１－４－１'!H27</f>
        <v>102000</v>
      </c>
      <c r="E9" s="49">
        <f>'別紙１－４－１'!I27</f>
        <v>67000</v>
      </c>
      <c r="F9" s="18"/>
    </row>
    <row r="10" spans="1:10" ht="25.5" customHeight="1" thickBot="1">
      <c r="A10" s="441"/>
      <c r="B10" s="48" t="s">
        <v>3</v>
      </c>
      <c r="C10" s="50">
        <f>'別紙１－４－１'!G36</f>
        <v>174000</v>
      </c>
      <c r="D10" s="50">
        <f>'別紙１－４－１'!H36</f>
        <v>158181</v>
      </c>
      <c r="E10" s="50">
        <f>'別紙１－４－１'!I36</f>
        <v>105000</v>
      </c>
      <c r="F10" s="19" t="s">
        <v>269</v>
      </c>
    </row>
    <row r="11" spans="1:10" ht="25.5" customHeight="1" thickBot="1">
      <c r="A11" s="442"/>
      <c r="B11" s="51" t="s">
        <v>12</v>
      </c>
      <c r="C11" s="52">
        <f>SUM(C7:C10)</f>
        <v>323200</v>
      </c>
      <c r="D11" s="52">
        <f>SUM(D7:D10)</f>
        <v>293817</v>
      </c>
      <c r="E11" s="52">
        <f>'別紙１－４－１'!I37</f>
        <v>194000</v>
      </c>
      <c r="F11" s="53"/>
    </row>
    <row r="12" spans="1:10" ht="25.5" customHeight="1">
      <c r="A12" s="440" t="s">
        <v>171</v>
      </c>
      <c r="B12" s="46" t="s">
        <v>1</v>
      </c>
      <c r="C12" s="47">
        <f>'別紙１－４－２'!G9</f>
        <v>0</v>
      </c>
      <c r="D12" s="47">
        <f>'別紙１－４－２'!H9</f>
        <v>0</v>
      </c>
      <c r="E12" s="47">
        <f>'別紙１－４－２'!I9</f>
        <v>0</v>
      </c>
      <c r="F12" s="54"/>
    </row>
    <row r="13" spans="1:10" ht="25.5" customHeight="1">
      <c r="A13" s="441"/>
      <c r="B13" s="48" t="s">
        <v>2</v>
      </c>
      <c r="C13" s="49">
        <f>'別紙１－４－２'!G14</f>
        <v>97000</v>
      </c>
      <c r="D13" s="49">
        <f>'別紙１－４－２'!H14</f>
        <v>88181</v>
      </c>
      <c r="E13" s="49">
        <f>'別紙１－４－２'!I14</f>
        <v>58000</v>
      </c>
      <c r="F13" s="55"/>
    </row>
    <row r="14" spans="1:10" ht="25.5" customHeight="1">
      <c r="A14" s="441"/>
      <c r="B14" s="48" t="s">
        <v>26</v>
      </c>
      <c r="C14" s="49">
        <f>'別紙１－４－２'!G30</f>
        <v>268000</v>
      </c>
      <c r="D14" s="49">
        <f>'別紙１－４－２'!H30</f>
        <v>243636</v>
      </c>
      <c r="E14" s="49">
        <f>'別紙１－４－２'!I30</f>
        <v>162000</v>
      </c>
      <c r="F14" s="18" t="s">
        <v>267</v>
      </c>
    </row>
    <row r="15" spans="1:10" ht="25.5" customHeight="1" thickBot="1">
      <c r="A15" s="441"/>
      <c r="B15" s="48" t="s">
        <v>3</v>
      </c>
      <c r="C15" s="50">
        <f>'別紙１－４－２'!G37</f>
        <v>0</v>
      </c>
      <c r="D15" s="50">
        <f>'別紙１－４－２'!H37</f>
        <v>0</v>
      </c>
      <c r="E15" s="50">
        <f>'別紙１－４－２'!I37</f>
        <v>0</v>
      </c>
      <c r="F15" s="56"/>
    </row>
    <row r="16" spans="1:10" ht="25.5" customHeight="1" thickBot="1">
      <c r="A16" s="442"/>
      <c r="B16" s="51" t="s">
        <v>12</v>
      </c>
      <c r="C16" s="57">
        <f>SUM(C12:C15)</f>
        <v>365000</v>
      </c>
      <c r="D16" s="57">
        <f>SUM(D12:D15)</f>
        <v>331817</v>
      </c>
      <c r="E16" s="57">
        <f>'別紙１－４－２'!I38</f>
        <v>220000</v>
      </c>
      <c r="F16" s="53"/>
    </row>
    <row r="17" spans="1:6" ht="25.5" customHeight="1" thickBot="1">
      <c r="A17" s="39"/>
      <c r="B17" s="58" t="s">
        <v>16</v>
      </c>
      <c r="C17" s="59">
        <f>C11+C16</f>
        <v>688200</v>
      </c>
      <c r="D17" s="59">
        <f>D11+D16</f>
        <v>625634</v>
      </c>
      <c r="E17" s="60">
        <f>ROUNDDOWN(E11+E16,-3)</f>
        <v>414000</v>
      </c>
      <c r="F17" s="53"/>
    </row>
    <row r="18" spans="1:6" ht="25.5" hidden="1" customHeight="1">
      <c r="A18" s="40"/>
      <c r="B18" s="61"/>
      <c r="C18" s="40"/>
      <c r="D18" s="40"/>
      <c r="E18" s="62" t="s">
        <v>174</v>
      </c>
      <c r="F18" s="63"/>
    </row>
    <row r="19" spans="1:6" ht="25.5" hidden="1" customHeight="1">
      <c r="A19" s="447" t="s">
        <v>290</v>
      </c>
      <c r="B19" s="448"/>
      <c r="C19" s="445" t="s">
        <v>31</v>
      </c>
      <c r="D19" s="446"/>
      <c r="E19" s="64"/>
      <c r="F19" s="65" t="s">
        <v>33</v>
      </c>
    </row>
    <row r="20" spans="1:6" ht="25.5" hidden="1" customHeight="1">
      <c r="A20" s="449"/>
      <c r="B20" s="450"/>
      <c r="C20" s="443" t="s">
        <v>32</v>
      </c>
      <c r="D20" s="444"/>
      <c r="E20" s="20">
        <v>431000</v>
      </c>
      <c r="F20" s="66"/>
    </row>
    <row r="21" spans="1:6" ht="25.5" hidden="1" customHeight="1">
      <c r="A21" s="449"/>
      <c r="B21" s="450"/>
      <c r="C21" s="443" t="s">
        <v>34</v>
      </c>
      <c r="D21" s="444"/>
      <c r="E21" s="20">
        <v>0</v>
      </c>
      <c r="F21" s="66"/>
    </row>
    <row r="22" spans="1:6" ht="25.5" hidden="1" customHeight="1">
      <c r="A22" s="451"/>
      <c r="B22" s="452"/>
      <c r="C22" s="443" t="s">
        <v>35</v>
      </c>
      <c r="D22" s="444"/>
      <c r="E22" s="20">
        <v>0</v>
      </c>
      <c r="F22" s="66"/>
    </row>
  </sheetData>
  <mergeCells count="7">
    <mergeCell ref="A7:A11"/>
    <mergeCell ref="A12:A16"/>
    <mergeCell ref="C22:D22"/>
    <mergeCell ref="C21:D21"/>
    <mergeCell ref="C20:D20"/>
    <mergeCell ref="C19:D19"/>
    <mergeCell ref="A19:B22"/>
  </mergeCells>
  <phoneticPr fontId="4"/>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0"/>
  <sheetViews>
    <sheetView showGridLines="0" zoomScaleNormal="100" zoomScaleSheetLayoutView="100" workbookViewId="0">
      <selection activeCell="C2" sqref="C2"/>
    </sheetView>
  </sheetViews>
  <sheetFormatPr defaultColWidth="9.33203125" defaultRowHeight="11.25"/>
  <cols>
    <col min="1" max="1" width="3.83203125" style="15" customWidth="1"/>
    <col min="2" max="2" width="13.83203125" style="15" customWidth="1"/>
    <col min="3" max="3" width="23.1640625" style="15" customWidth="1"/>
    <col min="4" max="5" width="6" style="15" customWidth="1"/>
    <col min="6" max="9" width="13.83203125" style="15" customWidth="1"/>
    <col min="10" max="10" width="1.6640625" style="15" customWidth="1"/>
    <col min="11" max="11" width="4.5" style="15" customWidth="1"/>
    <col min="12" max="12" width="7" style="15" bestFit="1" customWidth="1"/>
    <col min="13" max="52" width="4.5" style="15" customWidth="1"/>
    <col min="53" max="16384" width="9.33203125" style="15"/>
  </cols>
  <sheetData>
    <row r="1" spans="1:10" s="75" customFormat="1" ht="12">
      <c r="A1" s="75" t="s">
        <v>175</v>
      </c>
      <c r="C1" s="38" t="s">
        <v>321</v>
      </c>
    </row>
    <row r="2" spans="1:10" s="75" customFormat="1" ht="3.75" customHeight="1"/>
    <row r="3" spans="1:10" s="75" customFormat="1" ht="23.25" customHeight="1">
      <c r="A3" s="312" t="s">
        <v>176</v>
      </c>
      <c r="B3" s="312"/>
      <c r="C3" s="312"/>
      <c r="D3" s="470" t="str">
        <f>'計画書表紙　様式１'!J32</f>
        <v>新商品○○の改良と販路開拓</v>
      </c>
      <c r="E3" s="471"/>
      <c r="F3" s="471"/>
      <c r="G3" s="471"/>
      <c r="H3" s="471"/>
      <c r="I3" s="472"/>
    </row>
    <row r="4" spans="1:10" s="75" customFormat="1" ht="20.25" customHeight="1">
      <c r="A4" s="312" t="s">
        <v>190</v>
      </c>
      <c r="B4" s="312"/>
      <c r="C4" s="312"/>
      <c r="D4" s="312"/>
      <c r="E4" s="312"/>
      <c r="F4" s="312"/>
      <c r="G4" s="312"/>
      <c r="H4" s="312"/>
      <c r="I4" s="312"/>
    </row>
    <row r="5" spans="1:10" s="75" customFormat="1" ht="12">
      <c r="A5" s="480" t="s">
        <v>177</v>
      </c>
      <c r="B5" s="482" t="s">
        <v>210</v>
      </c>
      <c r="C5" s="475" t="s">
        <v>178</v>
      </c>
      <c r="D5" s="477" t="s">
        <v>179</v>
      </c>
      <c r="E5" s="475"/>
      <c r="F5" s="478" t="s">
        <v>180</v>
      </c>
      <c r="G5" s="76" t="s">
        <v>181</v>
      </c>
      <c r="H5" s="76" t="s">
        <v>183</v>
      </c>
      <c r="I5" s="76" t="s">
        <v>185</v>
      </c>
    </row>
    <row r="6" spans="1:10" s="75" customFormat="1" ht="12.75" thickBot="1">
      <c r="A6" s="481"/>
      <c r="B6" s="483"/>
      <c r="C6" s="476"/>
      <c r="D6" s="76" t="s">
        <v>187</v>
      </c>
      <c r="E6" s="77" t="s">
        <v>188</v>
      </c>
      <c r="F6" s="479"/>
      <c r="G6" s="78" t="s">
        <v>182</v>
      </c>
      <c r="H6" s="78" t="s">
        <v>184</v>
      </c>
      <c r="I6" s="78" t="s">
        <v>186</v>
      </c>
    </row>
    <row r="7" spans="1:10" s="75" customFormat="1" ht="19.5" customHeight="1">
      <c r="A7" s="473" t="s">
        <v>22</v>
      </c>
      <c r="B7" s="79" t="s">
        <v>5</v>
      </c>
      <c r="C7" s="484" t="s">
        <v>238</v>
      </c>
      <c r="D7" s="80">
        <v>1</v>
      </c>
      <c r="E7" s="81" t="s">
        <v>239</v>
      </c>
      <c r="F7" s="82">
        <v>33000</v>
      </c>
      <c r="G7" s="83">
        <f>IF(D7*F7=0,"",D7*F7)</f>
        <v>33000</v>
      </c>
      <c r="H7" s="84">
        <f>IF(ISERROR(G7/1.1),"",(ROUNDDOWN(G7/1.1,0)))</f>
        <v>30000</v>
      </c>
      <c r="I7" s="85">
        <f>INT(H7*2/3)</f>
        <v>20000</v>
      </c>
      <c r="J7" s="86" t="str">
        <f t="shared" ref="J7:J37" si="0">IF(ISERROR(2/3*H7),"",IF(I7&gt;(2/3*H7),"誤り！　補助対象経費×2/3≧補助金申請額",""))</f>
        <v/>
      </c>
    </row>
    <row r="8" spans="1:10" s="75" customFormat="1" ht="19.5" customHeight="1" thickBot="1">
      <c r="A8" s="474"/>
      <c r="B8" s="87"/>
      <c r="C8" s="486"/>
      <c r="D8" s="88"/>
      <c r="E8" s="89"/>
      <c r="F8" s="90"/>
      <c r="G8" s="91" t="str">
        <f>IF(D8*F8=0,"",D8*F8)</f>
        <v/>
      </c>
      <c r="H8" s="92" t="str">
        <f>IF(ISERROR(G8/1.1),"",(ROUNDUP(G8/1.1,0)))</f>
        <v/>
      </c>
      <c r="I8" s="93"/>
      <c r="J8" s="86" t="str">
        <f t="shared" si="0"/>
        <v/>
      </c>
    </row>
    <row r="9" spans="1:10" s="75" customFormat="1" ht="23.25" customHeight="1" thickBot="1">
      <c r="A9" s="458"/>
      <c r="B9" s="459" t="s">
        <v>6</v>
      </c>
      <c r="C9" s="460"/>
      <c r="D9" s="460"/>
      <c r="E9" s="460"/>
      <c r="F9" s="461"/>
      <c r="G9" s="94">
        <f>SUM(G7:G8)</f>
        <v>33000</v>
      </c>
      <c r="H9" s="95">
        <f>IF(ISERROR(G9/1.1),"",(ROUNDDOWN(G9/1.1,0)))</f>
        <v>30000</v>
      </c>
      <c r="I9" s="96">
        <f>INT(H9*2/3)</f>
        <v>20000</v>
      </c>
      <c r="J9" s="86" t="str">
        <f t="shared" si="0"/>
        <v/>
      </c>
    </row>
    <row r="10" spans="1:10" s="75" customFormat="1" ht="19.5" customHeight="1">
      <c r="A10" s="473" t="s">
        <v>7</v>
      </c>
      <c r="B10" s="79" t="s">
        <v>20</v>
      </c>
      <c r="C10" s="484" t="s">
        <v>294</v>
      </c>
      <c r="D10" s="80">
        <v>1</v>
      </c>
      <c r="E10" s="81" t="s">
        <v>239</v>
      </c>
      <c r="F10" s="82">
        <v>4000</v>
      </c>
      <c r="G10" s="97">
        <f>IF(D10*F10=0,"",D10*F10)</f>
        <v>4000</v>
      </c>
      <c r="H10" s="98">
        <f>IF(ISERROR(G10/1.1),"",(ROUNDDOWN(G10/1.1,0)))</f>
        <v>3636</v>
      </c>
      <c r="I10" s="85">
        <f>INT(H10*2/3)</f>
        <v>2424</v>
      </c>
      <c r="J10" s="86" t="str">
        <f t="shared" si="0"/>
        <v/>
      </c>
    </row>
    <row r="11" spans="1:10" s="75" customFormat="1" ht="19.5" customHeight="1">
      <c r="A11" s="474"/>
      <c r="B11" s="99"/>
      <c r="C11" s="485"/>
      <c r="D11" s="100"/>
      <c r="E11" s="101"/>
      <c r="F11" s="102"/>
      <c r="G11" s="103" t="str">
        <f>IF(D11*F11=0,"",D11*F11)</f>
        <v/>
      </c>
      <c r="H11" s="103" t="str">
        <f>IF(ISERROR(G11/1.1),"",(ROUNDUP(G11/1.1,0)))</f>
        <v/>
      </c>
      <c r="I11" s="104"/>
      <c r="J11" s="86" t="str">
        <f t="shared" si="0"/>
        <v/>
      </c>
    </row>
    <row r="12" spans="1:10" s="75" customFormat="1" ht="19.5" customHeight="1">
      <c r="A12" s="474"/>
      <c r="B12" s="105" t="s">
        <v>28</v>
      </c>
      <c r="C12" s="106"/>
      <c r="D12" s="107"/>
      <c r="E12" s="108"/>
      <c r="F12" s="109"/>
      <c r="G12" s="91" t="str">
        <f>IF(D12*F12=0,"",D12*F12)</f>
        <v/>
      </c>
      <c r="H12" s="110" t="str">
        <f>IF(ISERROR(G12/1.1),"",(ROUNDUP(G12/1.1,0)))</f>
        <v/>
      </c>
      <c r="I12" s="93"/>
      <c r="J12" s="86" t="str">
        <f t="shared" si="0"/>
        <v/>
      </c>
    </row>
    <row r="13" spans="1:10" s="75" customFormat="1" ht="19.5" customHeight="1" thickBot="1">
      <c r="A13" s="474"/>
      <c r="B13" s="87"/>
      <c r="C13" s="106"/>
      <c r="D13" s="107"/>
      <c r="E13" s="108"/>
      <c r="F13" s="109"/>
      <c r="G13" s="91" t="str">
        <f>IF(D13*F13=0,"",D13*F13)</f>
        <v/>
      </c>
      <c r="H13" s="92" t="str">
        <f>IF(ISERROR(G13/1.1),"",(ROUNDUP(G13/1.1,0)))</f>
        <v/>
      </c>
      <c r="I13" s="111"/>
      <c r="J13" s="86" t="str">
        <f t="shared" si="0"/>
        <v/>
      </c>
    </row>
    <row r="14" spans="1:10" s="75" customFormat="1" ht="23.25" customHeight="1" thickBot="1">
      <c r="A14" s="458"/>
      <c r="B14" s="459" t="s">
        <v>6</v>
      </c>
      <c r="C14" s="460"/>
      <c r="D14" s="460"/>
      <c r="E14" s="460"/>
      <c r="F14" s="461"/>
      <c r="G14" s="94">
        <f>SUM(G10:G13)</f>
        <v>4000</v>
      </c>
      <c r="H14" s="95">
        <f>IF(ISERROR(G14/1.1),"",(ROUNDDOWN(G14/1.1,0)))</f>
        <v>3636</v>
      </c>
      <c r="I14" s="112">
        <f>ROUNDDOWN(SUM(I10:I13),-3)</f>
        <v>2000</v>
      </c>
      <c r="J14" s="86" t="str">
        <f t="shared" si="0"/>
        <v/>
      </c>
    </row>
    <row r="15" spans="1:10" s="75" customFormat="1" ht="19.5" customHeight="1">
      <c r="A15" s="456" t="s">
        <v>23</v>
      </c>
      <c r="B15" s="113" t="s">
        <v>18</v>
      </c>
      <c r="C15" s="114" t="s">
        <v>240</v>
      </c>
      <c r="D15" s="80">
        <v>10</v>
      </c>
      <c r="E15" s="81" t="s">
        <v>241</v>
      </c>
      <c r="F15" s="82">
        <v>2200</v>
      </c>
      <c r="G15" s="97">
        <f t="shared" ref="G15:G25" si="1">IF(D15*F15=0,"",D15*F15)</f>
        <v>22000</v>
      </c>
      <c r="H15" s="98">
        <f>IF(ISERROR(G15/1.1),"",(ROUNDDOWN(G15/1.1,0)))</f>
        <v>20000</v>
      </c>
      <c r="I15" s="85">
        <f>INT(H15*2/3)</f>
        <v>13333</v>
      </c>
      <c r="J15" s="86" t="str">
        <f t="shared" si="0"/>
        <v/>
      </c>
    </row>
    <row r="16" spans="1:10" s="75" customFormat="1" ht="19.5" customHeight="1">
      <c r="A16" s="457"/>
      <c r="B16" s="115"/>
      <c r="C16" s="116"/>
      <c r="D16" s="117"/>
      <c r="E16" s="118"/>
      <c r="F16" s="119"/>
      <c r="G16" s="120" t="str">
        <f t="shared" si="1"/>
        <v/>
      </c>
      <c r="H16" s="103" t="str">
        <f t="shared" ref="H16:H26" si="2">IF(ISERROR(G16/1.1),"",(ROUNDUP(G16/1.1,0)))</f>
        <v/>
      </c>
      <c r="I16" s="104"/>
      <c r="J16" s="86" t="str">
        <f t="shared" si="0"/>
        <v/>
      </c>
    </row>
    <row r="17" spans="1:10" s="75" customFormat="1" ht="19.5" customHeight="1">
      <c r="A17" s="457"/>
      <c r="B17" s="468" t="s">
        <v>36</v>
      </c>
      <c r="C17" s="462" t="s">
        <v>260</v>
      </c>
      <c r="D17" s="88">
        <v>1</v>
      </c>
      <c r="E17" s="89" t="s">
        <v>242</v>
      </c>
      <c r="F17" s="90">
        <v>90200</v>
      </c>
      <c r="G17" s="91">
        <f t="shared" si="1"/>
        <v>90200</v>
      </c>
      <c r="H17" s="110">
        <f>IF(ISERROR(G17/1.1),"",(ROUNDDOWN(G17/1.1,0)))</f>
        <v>82000</v>
      </c>
      <c r="I17" s="121">
        <f>INT(H17*2/3)</f>
        <v>54666</v>
      </c>
      <c r="J17" s="86" t="str">
        <f t="shared" si="0"/>
        <v/>
      </c>
    </row>
    <row r="18" spans="1:10" s="75" customFormat="1" ht="19.5" customHeight="1">
      <c r="A18" s="457"/>
      <c r="B18" s="469"/>
      <c r="C18" s="463"/>
      <c r="D18" s="117"/>
      <c r="E18" s="118"/>
      <c r="F18" s="119"/>
      <c r="G18" s="120" t="str">
        <f t="shared" si="1"/>
        <v/>
      </c>
      <c r="H18" s="103" t="str">
        <f t="shared" si="2"/>
        <v/>
      </c>
      <c r="I18" s="104"/>
      <c r="J18" s="86" t="str">
        <f t="shared" si="0"/>
        <v/>
      </c>
    </row>
    <row r="19" spans="1:10" s="75" customFormat="1" ht="19.5" customHeight="1">
      <c r="A19" s="457"/>
      <c r="B19" s="122" t="s">
        <v>8</v>
      </c>
      <c r="C19" s="106"/>
      <c r="D19" s="107"/>
      <c r="E19" s="108"/>
      <c r="F19" s="109"/>
      <c r="G19" s="91" t="str">
        <f t="shared" si="1"/>
        <v/>
      </c>
      <c r="H19" s="110" t="str">
        <f t="shared" si="2"/>
        <v/>
      </c>
      <c r="I19" s="93"/>
      <c r="J19" s="86" t="str">
        <f t="shared" si="0"/>
        <v/>
      </c>
    </row>
    <row r="20" spans="1:10" s="75" customFormat="1" ht="19.5" customHeight="1">
      <c r="A20" s="457"/>
      <c r="B20" s="115"/>
      <c r="C20" s="116"/>
      <c r="D20" s="117"/>
      <c r="E20" s="118"/>
      <c r="F20" s="119"/>
      <c r="G20" s="120" t="str">
        <f t="shared" si="1"/>
        <v/>
      </c>
      <c r="H20" s="103" t="str">
        <f t="shared" si="2"/>
        <v/>
      </c>
      <c r="I20" s="104"/>
      <c r="J20" s="86" t="str">
        <f t="shared" si="0"/>
        <v/>
      </c>
    </row>
    <row r="21" spans="1:10" s="75" customFormat="1" ht="19.5" customHeight="1">
      <c r="A21" s="457"/>
      <c r="B21" s="122" t="s">
        <v>9</v>
      </c>
      <c r="C21" s="106"/>
      <c r="D21" s="107"/>
      <c r="E21" s="108"/>
      <c r="F21" s="109"/>
      <c r="G21" s="91" t="str">
        <f t="shared" si="1"/>
        <v/>
      </c>
      <c r="H21" s="110" t="str">
        <f t="shared" si="2"/>
        <v/>
      </c>
      <c r="I21" s="93"/>
      <c r="J21" s="86" t="str">
        <f t="shared" si="0"/>
        <v/>
      </c>
    </row>
    <row r="22" spans="1:10" s="75" customFormat="1" ht="19.5" customHeight="1">
      <c r="A22" s="457"/>
      <c r="B22" s="115"/>
      <c r="C22" s="116"/>
      <c r="D22" s="117"/>
      <c r="E22" s="118"/>
      <c r="F22" s="119"/>
      <c r="G22" s="120" t="str">
        <f t="shared" si="1"/>
        <v/>
      </c>
      <c r="H22" s="103" t="str">
        <f t="shared" si="2"/>
        <v/>
      </c>
      <c r="I22" s="104"/>
      <c r="J22" s="86" t="str">
        <f t="shared" si="0"/>
        <v/>
      </c>
    </row>
    <row r="23" spans="1:10" s="75" customFormat="1" ht="19.5" customHeight="1">
      <c r="A23" s="457"/>
      <c r="B23" s="122" t="s">
        <v>17</v>
      </c>
      <c r="C23" s="106"/>
      <c r="D23" s="107"/>
      <c r="E23" s="108"/>
      <c r="F23" s="109"/>
      <c r="G23" s="91" t="str">
        <f t="shared" si="1"/>
        <v/>
      </c>
      <c r="H23" s="110" t="str">
        <f t="shared" si="2"/>
        <v/>
      </c>
      <c r="I23" s="93"/>
      <c r="J23" s="86" t="str">
        <f t="shared" si="0"/>
        <v/>
      </c>
    </row>
    <row r="24" spans="1:10" s="75" customFormat="1" ht="19.5" customHeight="1">
      <c r="A24" s="457"/>
      <c r="B24" s="115"/>
      <c r="C24" s="116"/>
      <c r="D24" s="117"/>
      <c r="E24" s="118"/>
      <c r="F24" s="119"/>
      <c r="G24" s="120" t="str">
        <f t="shared" si="1"/>
        <v/>
      </c>
      <c r="H24" s="103" t="str">
        <f t="shared" si="2"/>
        <v/>
      </c>
      <c r="I24" s="104"/>
      <c r="J24" s="86" t="str">
        <f t="shared" si="0"/>
        <v/>
      </c>
    </row>
    <row r="25" spans="1:10" s="75" customFormat="1" ht="19.5" customHeight="1">
      <c r="A25" s="457"/>
      <c r="B25" s="122" t="s">
        <v>29</v>
      </c>
      <c r="C25" s="106"/>
      <c r="D25" s="107"/>
      <c r="E25" s="108"/>
      <c r="F25" s="109"/>
      <c r="G25" s="91" t="str">
        <f t="shared" si="1"/>
        <v/>
      </c>
      <c r="H25" s="110" t="str">
        <f t="shared" si="2"/>
        <v/>
      </c>
      <c r="I25" s="93"/>
      <c r="J25" s="86" t="str">
        <f t="shared" si="0"/>
        <v/>
      </c>
    </row>
    <row r="26" spans="1:10" s="75" customFormat="1" ht="19.5" customHeight="1" thickBot="1">
      <c r="A26" s="457"/>
      <c r="B26" s="122"/>
      <c r="C26" s="106"/>
      <c r="D26" s="107"/>
      <c r="E26" s="108"/>
      <c r="F26" s="109"/>
      <c r="G26" s="91" t="str">
        <f>IF(D26*F26=0,"",D26*F26)</f>
        <v/>
      </c>
      <c r="H26" s="92" t="str">
        <f t="shared" si="2"/>
        <v/>
      </c>
      <c r="I26" s="93"/>
      <c r="J26" s="86" t="str">
        <f t="shared" si="0"/>
        <v/>
      </c>
    </row>
    <row r="27" spans="1:10" s="75" customFormat="1" ht="23.25" customHeight="1" thickBot="1">
      <c r="A27" s="458"/>
      <c r="B27" s="459" t="s">
        <v>4</v>
      </c>
      <c r="C27" s="460"/>
      <c r="D27" s="460"/>
      <c r="E27" s="460"/>
      <c r="F27" s="461"/>
      <c r="G27" s="94">
        <f>SUM(G15:G26)</f>
        <v>112200</v>
      </c>
      <c r="H27" s="95">
        <f>IF(ISERROR(G27/1.1),"",(ROUNDDOWN(G27/1.1,0)))</f>
        <v>102000</v>
      </c>
      <c r="I27" s="96">
        <f>ROUNDDOWN(SUM(I15:I26),-3)</f>
        <v>67000</v>
      </c>
      <c r="J27" s="86" t="str">
        <f t="shared" si="0"/>
        <v/>
      </c>
    </row>
    <row r="28" spans="1:10" s="75" customFormat="1" ht="19.5" customHeight="1">
      <c r="A28" s="456" t="s">
        <v>3</v>
      </c>
      <c r="B28" s="464" t="s">
        <v>24</v>
      </c>
      <c r="C28" s="123"/>
      <c r="D28" s="124"/>
      <c r="E28" s="125"/>
      <c r="F28" s="126"/>
      <c r="G28" s="97" t="str">
        <f t="shared" ref="G28:G35" si="3">IF(D28*F28=0,"",D28*F28)</f>
        <v/>
      </c>
      <c r="H28" s="98" t="str">
        <f t="shared" ref="H28:H35" si="4">IF(ISERROR(G28/1.1),"",(ROUNDUP(G28/1.1,0)))</f>
        <v/>
      </c>
      <c r="I28" s="127"/>
      <c r="J28" s="86" t="str">
        <f t="shared" si="0"/>
        <v/>
      </c>
    </row>
    <row r="29" spans="1:10" s="75" customFormat="1" ht="19.5" customHeight="1">
      <c r="A29" s="457"/>
      <c r="B29" s="465"/>
      <c r="C29" s="116"/>
      <c r="D29" s="117"/>
      <c r="E29" s="118"/>
      <c r="F29" s="119"/>
      <c r="G29" s="91" t="str">
        <f t="shared" si="3"/>
        <v/>
      </c>
      <c r="H29" s="110" t="str">
        <f t="shared" si="4"/>
        <v/>
      </c>
      <c r="I29" s="93"/>
      <c r="J29" s="86" t="str">
        <f t="shared" si="0"/>
        <v/>
      </c>
    </row>
    <row r="30" spans="1:10" s="75" customFormat="1" ht="19.5" customHeight="1">
      <c r="A30" s="457"/>
      <c r="B30" s="466" t="s">
        <v>25</v>
      </c>
      <c r="C30" s="128" t="s">
        <v>243</v>
      </c>
      <c r="D30" s="88">
        <v>1</v>
      </c>
      <c r="E30" s="89" t="s">
        <v>239</v>
      </c>
      <c r="F30" s="90">
        <v>110000</v>
      </c>
      <c r="G30" s="129">
        <f t="shared" si="3"/>
        <v>110000</v>
      </c>
      <c r="H30" s="130">
        <f>IF(ISERROR(G30/1.1),"",(ROUNDDOWN(G30/1.1,0)))</f>
        <v>100000</v>
      </c>
      <c r="I30" s="131">
        <f>INT(H30*2/3)</f>
        <v>66666</v>
      </c>
      <c r="J30" s="86" t="str">
        <f t="shared" si="0"/>
        <v/>
      </c>
    </row>
    <row r="31" spans="1:10" s="75" customFormat="1" ht="19.5" customHeight="1">
      <c r="A31" s="457"/>
      <c r="B31" s="465"/>
      <c r="C31" s="116"/>
      <c r="D31" s="117"/>
      <c r="E31" s="118"/>
      <c r="F31" s="119"/>
      <c r="G31" s="120" t="str">
        <f t="shared" si="3"/>
        <v/>
      </c>
      <c r="H31" s="103" t="str">
        <f t="shared" si="4"/>
        <v/>
      </c>
      <c r="I31" s="104"/>
      <c r="J31" s="86" t="str">
        <f t="shared" si="0"/>
        <v/>
      </c>
    </row>
    <row r="32" spans="1:10" s="75" customFormat="1" ht="19.5" customHeight="1">
      <c r="A32" s="457"/>
      <c r="B32" s="466" t="s">
        <v>189</v>
      </c>
      <c r="C32" s="106"/>
      <c r="D32" s="107"/>
      <c r="E32" s="108"/>
      <c r="F32" s="109"/>
      <c r="G32" s="91" t="str">
        <f t="shared" si="3"/>
        <v/>
      </c>
      <c r="H32" s="110" t="str">
        <f t="shared" si="4"/>
        <v/>
      </c>
      <c r="I32" s="93"/>
      <c r="J32" s="86" t="str">
        <f t="shared" si="0"/>
        <v/>
      </c>
    </row>
    <row r="33" spans="1:10" s="75" customFormat="1" ht="19.5" customHeight="1">
      <c r="A33" s="457"/>
      <c r="B33" s="465"/>
      <c r="C33" s="116"/>
      <c r="D33" s="117"/>
      <c r="E33" s="118"/>
      <c r="F33" s="119"/>
      <c r="G33" s="91" t="str">
        <f t="shared" si="3"/>
        <v/>
      </c>
      <c r="H33" s="110" t="str">
        <f t="shared" si="4"/>
        <v/>
      </c>
      <c r="I33" s="93"/>
      <c r="J33" s="86" t="str">
        <f t="shared" si="0"/>
        <v/>
      </c>
    </row>
    <row r="34" spans="1:10" s="75" customFormat="1" ht="19.5" customHeight="1">
      <c r="A34" s="457"/>
      <c r="B34" s="466" t="s">
        <v>30</v>
      </c>
      <c r="C34" s="128" t="s">
        <v>244</v>
      </c>
      <c r="D34" s="88">
        <v>2</v>
      </c>
      <c r="E34" s="89" t="s">
        <v>239</v>
      </c>
      <c r="F34" s="90">
        <v>32000</v>
      </c>
      <c r="G34" s="129">
        <f t="shared" si="3"/>
        <v>64000</v>
      </c>
      <c r="H34" s="130">
        <f>IF(ISERROR(G34/1.1),"",(ROUNDDOWN(G34/1.1,0)))</f>
        <v>58181</v>
      </c>
      <c r="I34" s="131">
        <f>INT(H34*2/3)</f>
        <v>38787</v>
      </c>
      <c r="J34" s="86" t="str">
        <f t="shared" si="0"/>
        <v/>
      </c>
    </row>
    <row r="35" spans="1:10" s="75" customFormat="1" ht="19.5" customHeight="1" thickBot="1">
      <c r="A35" s="457"/>
      <c r="B35" s="467"/>
      <c r="C35" s="106"/>
      <c r="D35" s="107"/>
      <c r="E35" s="108"/>
      <c r="F35" s="109"/>
      <c r="G35" s="91" t="str">
        <f t="shared" si="3"/>
        <v/>
      </c>
      <c r="H35" s="92" t="str">
        <f t="shared" si="4"/>
        <v/>
      </c>
      <c r="I35" s="93"/>
      <c r="J35" s="86" t="str">
        <f t="shared" si="0"/>
        <v/>
      </c>
    </row>
    <row r="36" spans="1:10" s="75" customFormat="1" ht="23.25" customHeight="1" thickBot="1">
      <c r="A36" s="458"/>
      <c r="B36" s="453" t="s">
        <v>6</v>
      </c>
      <c r="C36" s="454"/>
      <c r="D36" s="454"/>
      <c r="E36" s="454"/>
      <c r="F36" s="455"/>
      <c r="G36" s="94">
        <f>SUM(G28:G35)</f>
        <v>174000</v>
      </c>
      <c r="H36" s="95">
        <f>IF(ISERROR(G36/1.1),"",(ROUNDDOWN(G36/1.1,0)))</f>
        <v>158181</v>
      </c>
      <c r="I36" s="96">
        <f>ROUNDDOWN(SUM(I28:I35),-3)</f>
        <v>105000</v>
      </c>
      <c r="J36" s="86" t="str">
        <f t="shared" si="0"/>
        <v/>
      </c>
    </row>
    <row r="37" spans="1:10" s="75" customFormat="1" ht="23.25" customHeight="1" thickBot="1">
      <c r="A37" s="453" t="s">
        <v>191</v>
      </c>
      <c r="B37" s="454"/>
      <c r="C37" s="454"/>
      <c r="D37" s="454"/>
      <c r="E37" s="454"/>
      <c r="F37" s="455"/>
      <c r="G37" s="94">
        <f>G9+G14+G27+G36</f>
        <v>323200</v>
      </c>
      <c r="H37" s="94">
        <f>H9+H14+H27+H36</f>
        <v>293817</v>
      </c>
      <c r="I37" s="96">
        <f>ROUNDDOWN(I9+I14+I27+I36,-3)</f>
        <v>194000</v>
      </c>
      <c r="J37" s="86" t="str">
        <f t="shared" si="0"/>
        <v/>
      </c>
    </row>
    <row r="38" spans="1:10" s="75" customFormat="1" ht="12"/>
    <row r="39" spans="1:10" s="75" customFormat="1" ht="12"/>
    <row r="40" spans="1:10" s="75" customFormat="1" ht="12">
      <c r="A40" s="75" t="s">
        <v>293</v>
      </c>
    </row>
  </sheetData>
  <mergeCells count="25">
    <mergeCell ref="A3:C3"/>
    <mergeCell ref="A4:I4"/>
    <mergeCell ref="D3:I3"/>
    <mergeCell ref="B9:F9"/>
    <mergeCell ref="B14:F14"/>
    <mergeCell ref="A7:A9"/>
    <mergeCell ref="A10:A14"/>
    <mergeCell ref="C5:C6"/>
    <mergeCell ref="D5:E5"/>
    <mergeCell ref="F5:F6"/>
    <mergeCell ref="A5:A6"/>
    <mergeCell ref="B5:B6"/>
    <mergeCell ref="C10:C11"/>
    <mergeCell ref="C7:C8"/>
    <mergeCell ref="B36:F36"/>
    <mergeCell ref="A37:F37"/>
    <mergeCell ref="A28:A36"/>
    <mergeCell ref="A15:A27"/>
    <mergeCell ref="B27:F27"/>
    <mergeCell ref="C17:C18"/>
    <mergeCell ref="B28:B29"/>
    <mergeCell ref="B30:B31"/>
    <mergeCell ref="B32:B33"/>
    <mergeCell ref="B34:B35"/>
    <mergeCell ref="B17:B18"/>
  </mergeCells>
  <phoneticPr fontId="4"/>
  <pageMargins left="0.70866141732283472" right="0.51181102362204722" top="0.35433070866141736" bottom="0.35433070866141736" header="0.31496062992125984" footer="0.31496062992125984"/>
  <pageSetup paperSize="9" orientation="portrait" r:id="rId1"/>
  <ignoredErrors>
    <ignoredError sqref="G9 G7 G14 G27 G8" 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1"/>
  <sheetViews>
    <sheetView showGridLines="0" zoomScaleNormal="100" zoomScaleSheetLayoutView="100" workbookViewId="0">
      <selection activeCell="C15" sqref="C15:I20"/>
    </sheetView>
  </sheetViews>
  <sheetFormatPr defaultColWidth="9.33203125" defaultRowHeight="12"/>
  <cols>
    <col min="1" max="1" width="3.83203125" style="37" customWidth="1"/>
    <col min="2" max="2" width="13.83203125" style="37" customWidth="1"/>
    <col min="3" max="3" width="23.1640625" style="37" customWidth="1"/>
    <col min="4" max="5" width="6" style="37" customWidth="1"/>
    <col min="6" max="9" width="13.83203125" style="37" customWidth="1"/>
    <col min="10" max="10" width="2" style="37" customWidth="1"/>
    <col min="11" max="12" width="4.5" style="37" customWidth="1"/>
    <col min="13" max="13" width="4.6640625" style="37" customWidth="1"/>
    <col min="14" max="52" width="4.5" style="37" customWidth="1"/>
    <col min="53" max="16384" width="9.33203125" style="37"/>
  </cols>
  <sheetData>
    <row r="1" spans="1:10" s="75" customFormat="1">
      <c r="A1" s="75" t="s">
        <v>192</v>
      </c>
      <c r="C1" s="38" t="s">
        <v>209</v>
      </c>
    </row>
    <row r="2" spans="1:10" s="75" customFormat="1" ht="3.75" customHeight="1"/>
    <row r="3" spans="1:10" s="75" customFormat="1" ht="23.25" customHeight="1">
      <c r="A3" s="312" t="s">
        <v>176</v>
      </c>
      <c r="B3" s="312"/>
      <c r="C3" s="312"/>
      <c r="D3" s="470" t="str">
        <f>'計画書表紙　様式１'!J32</f>
        <v>新商品○○の改良と販路開拓</v>
      </c>
      <c r="E3" s="471"/>
      <c r="F3" s="471"/>
      <c r="G3" s="471"/>
      <c r="H3" s="471"/>
      <c r="I3" s="472"/>
    </row>
    <row r="4" spans="1:10" s="75" customFormat="1" ht="19.5" customHeight="1">
      <c r="A4" s="312" t="s">
        <v>190</v>
      </c>
      <c r="B4" s="312"/>
      <c r="C4" s="312"/>
      <c r="D4" s="312"/>
      <c r="E4" s="312"/>
      <c r="F4" s="312"/>
      <c r="G4" s="312"/>
      <c r="H4" s="312"/>
      <c r="I4" s="312"/>
    </row>
    <row r="5" spans="1:10" s="75" customFormat="1" ht="11.25" customHeight="1">
      <c r="A5" s="480" t="s">
        <v>13</v>
      </c>
      <c r="B5" s="482" t="s">
        <v>210</v>
      </c>
      <c r="C5" s="475" t="s">
        <v>178</v>
      </c>
      <c r="D5" s="477" t="s">
        <v>179</v>
      </c>
      <c r="E5" s="475"/>
      <c r="F5" s="478" t="s">
        <v>180</v>
      </c>
      <c r="G5" s="76" t="s">
        <v>181</v>
      </c>
      <c r="H5" s="76" t="s">
        <v>183</v>
      </c>
      <c r="I5" s="76" t="s">
        <v>185</v>
      </c>
    </row>
    <row r="6" spans="1:10" s="75" customFormat="1" ht="12.75" thickBot="1">
      <c r="A6" s="481"/>
      <c r="B6" s="483"/>
      <c r="C6" s="476"/>
      <c r="D6" s="76" t="s">
        <v>187</v>
      </c>
      <c r="E6" s="77" t="s">
        <v>188</v>
      </c>
      <c r="F6" s="479"/>
      <c r="G6" s="78" t="s">
        <v>182</v>
      </c>
      <c r="H6" s="78" t="s">
        <v>184</v>
      </c>
      <c r="I6" s="78" t="s">
        <v>186</v>
      </c>
    </row>
    <row r="7" spans="1:10" s="75" customFormat="1" ht="19.5" customHeight="1">
      <c r="A7" s="473" t="s">
        <v>22</v>
      </c>
      <c r="B7" s="79" t="s">
        <v>5</v>
      </c>
      <c r="C7" s="123"/>
      <c r="D7" s="124"/>
      <c r="E7" s="125"/>
      <c r="F7" s="126"/>
      <c r="G7" s="83" t="str">
        <f>IF(D7*F7=0,"",D7*F7)</f>
        <v/>
      </c>
      <c r="H7" s="84" t="str">
        <f>IF(ISERROR(G7/1.1),"",(ROUNDUP(G7/1.1,0)))</f>
        <v/>
      </c>
      <c r="I7" s="127"/>
      <c r="J7" s="86" t="str">
        <f>IF(ISERROR(2/3*H7),"",IF(I7&gt;(2/3*H7),"誤り！　補助対象経費×2/3≧補助金申請額",""))</f>
        <v/>
      </c>
    </row>
    <row r="8" spans="1:10" s="75" customFormat="1" ht="19.5" customHeight="1" thickBot="1">
      <c r="A8" s="474"/>
      <c r="B8" s="87"/>
      <c r="C8" s="106"/>
      <c r="D8" s="107"/>
      <c r="E8" s="108"/>
      <c r="F8" s="109"/>
      <c r="G8" s="91" t="str">
        <f>IF(D8*F8=0,"",D8*F8)</f>
        <v/>
      </c>
      <c r="H8" s="110" t="str">
        <f>IF(ISERROR(G8/1.1),"",(ROUNDUP(G8/1.1,0)))</f>
        <v/>
      </c>
      <c r="I8" s="93"/>
      <c r="J8" s="86" t="str">
        <f t="shared" ref="J8:J36" si="0">IF(ISERROR(2/3*H8),"",IF(I8&gt;(2/3*H8),"誤り！　補助対象経費×2/3≧補助金申請額",""))</f>
        <v/>
      </c>
    </row>
    <row r="9" spans="1:10" s="75" customFormat="1" ht="23.25" customHeight="1" thickBot="1">
      <c r="A9" s="458"/>
      <c r="B9" s="459" t="s">
        <v>6</v>
      </c>
      <c r="C9" s="460"/>
      <c r="D9" s="460"/>
      <c r="E9" s="460"/>
      <c r="F9" s="461"/>
      <c r="G9" s="94">
        <f>SUM(G7:G8)</f>
        <v>0</v>
      </c>
      <c r="H9" s="132">
        <f>SUM(H7:H8)</f>
        <v>0</v>
      </c>
      <c r="I9" s="96">
        <f>SUM(I7:I8)</f>
        <v>0</v>
      </c>
      <c r="J9" s="86" t="str">
        <f t="shared" si="0"/>
        <v/>
      </c>
    </row>
    <row r="10" spans="1:10" s="75" customFormat="1" ht="19.5" customHeight="1">
      <c r="A10" s="473" t="s">
        <v>7</v>
      </c>
      <c r="B10" s="79" t="s">
        <v>20</v>
      </c>
      <c r="C10" s="123"/>
      <c r="D10" s="124"/>
      <c r="E10" s="125"/>
      <c r="F10" s="126"/>
      <c r="G10" s="97" t="str">
        <f>IF(D10*F10=0,"",D10*F10)</f>
        <v/>
      </c>
      <c r="H10" s="98" t="str">
        <f>IF(ISERROR(G10/1.1),"",(ROUNDUP(G10/1.1,0)))</f>
        <v/>
      </c>
      <c r="I10" s="127"/>
      <c r="J10" s="86" t="str">
        <f t="shared" si="0"/>
        <v/>
      </c>
    </row>
    <row r="11" spans="1:10" s="75" customFormat="1" ht="19.5" customHeight="1">
      <c r="A11" s="474"/>
      <c r="B11" s="99"/>
      <c r="C11" s="133"/>
      <c r="D11" s="117"/>
      <c r="E11" s="134"/>
      <c r="F11" s="119"/>
      <c r="G11" s="103" t="str">
        <f>IF(D11*F11=0,"",D11*F11)</f>
        <v/>
      </c>
      <c r="H11" s="103" t="str">
        <f>IF(ISERROR(G11/1.1),"",(ROUNDUP(G11/1.1,0)))</f>
        <v/>
      </c>
      <c r="I11" s="104"/>
      <c r="J11" s="86" t="str">
        <f t="shared" si="0"/>
        <v/>
      </c>
    </row>
    <row r="12" spans="1:10" s="75" customFormat="1" ht="19.5" customHeight="1">
      <c r="A12" s="474"/>
      <c r="B12" s="105" t="s">
        <v>28</v>
      </c>
      <c r="C12" s="487" t="s">
        <v>295</v>
      </c>
      <c r="D12" s="88">
        <v>2</v>
      </c>
      <c r="E12" s="89" t="s">
        <v>245</v>
      </c>
      <c r="F12" s="90">
        <v>48500</v>
      </c>
      <c r="G12" s="91">
        <f>IF(D12*F12=0,"",D12*F12)</f>
        <v>97000</v>
      </c>
      <c r="H12" s="110">
        <f>IF(ISERROR(G12/1.1),"",(ROUNDDOWN(G12/1.1,0)))</f>
        <v>88181</v>
      </c>
      <c r="I12" s="121">
        <f>INT(H12*2/3)</f>
        <v>58787</v>
      </c>
      <c r="J12" s="86" t="str">
        <f t="shared" si="0"/>
        <v/>
      </c>
    </row>
    <row r="13" spans="1:10" s="75" customFormat="1" ht="19.5" customHeight="1" thickBot="1">
      <c r="A13" s="474"/>
      <c r="B13" s="87"/>
      <c r="C13" s="486"/>
      <c r="D13" s="88"/>
      <c r="E13" s="89"/>
      <c r="F13" s="90"/>
      <c r="G13" s="91" t="str">
        <f>IF(D13*F13=0,"",D13*F13)</f>
        <v/>
      </c>
      <c r="H13" s="92" t="str">
        <f>IF(ISERROR(G13/1.1),"",(ROUNDUP(G13/1.1,0)))</f>
        <v/>
      </c>
      <c r="I13" s="93"/>
      <c r="J13" s="86" t="str">
        <f t="shared" si="0"/>
        <v/>
      </c>
    </row>
    <row r="14" spans="1:10" s="75" customFormat="1" ht="23.25" customHeight="1" thickBot="1">
      <c r="A14" s="458"/>
      <c r="B14" s="459" t="s">
        <v>6</v>
      </c>
      <c r="C14" s="460"/>
      <c r="D14" s="460"/>
      <c r="E14" s="460"/>
      <c r="F14" s="461"/>
      <c r="G14" s="94">
        <f>SUM(G10:G13)</f>
        <v>97000</v>
      </c>
      <c r="H14" s="95">
        <f>IF(ISERROR(G14/1.1),"",(ROUNDDOWN(G14/1.1,0)))</f>
        <v>88181</v>
      </c>
      <c r="I14" s="96">
        <f>ROUNDDOWN(SUM(I10:I13),-3)</f>
        <v>58000</v>
      </c>
      <c r="J14" s="86" t="str">
        <f t="shared" si="0"/>
        <v/>
      </c>
    </row>
    <row r="15" spans="1:10" s="75" customFormat="1" ht="19.5" customHeight="1">
      <c r="A15" s="456" t="s">
        <v>23</v>
      </c>
      <c r="B15" s="488" t="s">
        <v>263</v>
      </c>
      <c r="C15" s="484" t="s">
        <v>264</v>
      </c>
      <c r="D15" s="80">
        <v>1</v>
      </c>
      <c r="E15" s="81" t="s">
        <v>239</v>
      </c>
      <c r="F15" s="82">
        <v>88000</v>
      </c>
      <c r="G15" s="97">
        <f t="shared" ref="G15:G29" si="1">IF(D15*F15=0,"",D15*F15)</f>
        <v>88000</v>
      </c>
      <c r="H15" s="98">
        <f>IF(ISERROR(G15/1.1),"",(ROUNDDOWN(G15/1.1,0)))</f>
        <v>80000</v>
      </c>
      <c r="I15" s="85">
        <f>INT(H15*2/3)</f>
        <v>53333</v>
      </c>
      <c r="J15" s="86" t="str">
        <f t="shared" si="0"/>
        <v/>
      </c>
    </row>
    <row r="16" spans="1:10" s="75" customFormat="1" ht="19.5" customHeight="1">
      <c r="A16" s="457"/>
      <c r="B16" s="469"/>
      <c r="C16" s="485"/>
      <c r="D16" s="100"/>
      <c r="E16" s="101"/>
      <c r="F16" s="102"/>
      <c r="G16" s="120" t="str">
        <f t="shared" si="1"/>
        <v/>
      </c>
      <c r="H16" s="103" t="str">
        <f t="shared" ref="H16:H29" si="2">IF(ISERROR(G16/1.1),"",(ROUNDUP(G16/1.1,0)))</f>
        <v/>
      </c>
      <c r="I16" s="135"/>
      <c r="J16" s="86" t="str">
        <f t="shared" si="0"/>
        <v/>
      </c>
    </row>
    <row r="17" spans="1:10" s="75" customFormat="1" ht="19.5" customHeight="1">
      <c r="A17" s="457"/>
      <c r="B17" s="136" t="s">
        <v>19</v>
      </c>
      <c r="C17" s="487" t="s">
        <v>246</v>
      </c>
      <c r="D17" s="88">
        <v>10</v>
      </c>
      <c r="E17" s="89" t="s">
        <v>247</v>
      </c>
      <c r="F17" s="90">
        <v>1500</v>
      </c>
      <c r="G17" s="91">
        <f t="shared" si="1"/>
        <v>15000</v>
      </c>
      <c r="H17" s="110">
        <f>IF(ISERROR(G17/1.1),"",(ROUNDDOWN(G17/1.1,0)))</f>
        <v>13636</v>
      </c>
      <c r="I17" s="121">
        <f>INT(H17*2/3)</f>
        <v>9090</v>
      </c>
      <c r="J17" s="86" t="str">
        <f t="shared" si="0"/>
        <v/>
      </c>
    </row>
    <row r="18" spans="1:10" s="75" customFormat="1" ht="19.5" customHeight="1">
      <c r="A18" s="457"/>
      <c r="B18" s="115"/>
      <c r="C18" s="485"/>
      <c r="D18" s="100"/>
      <c r="E18" s="101"/>
      <c r="F18" s="102"/>
      <c r="G18" s="120" t="str">
        <f t="shared" si="1"/>
        <v/>
      </c>
      <c r="H18" s="103" t="str">
        <f t="shared" si="2"/>
        <v/>
      </c>
      <c r="I18" s="135"/>
      <c r="J18" s="86" t="str">
        <f t="shared" si="0"/>
        <v/>
      </c>
    </row>
    <row r="19" spans="1:10" s="75" customFormat="1" ht="19.5" customHeight="1">
      <c r="A19" s="457"/>
      <c r="B19" s="122" t="s">
        <v>193</v>
      </c>
      <c r="C19" s="487" t="s">
        <v>265</v>
      </c>
      <c r="D19" s="137">
        <v>1000</v>
      </c>
      <c r="E19" s="89" t="s">
        <v>248</v>
      </c>
      <c r="F19" s="138">
        <v>110</v>
      </c>
      <c r="G19" s="91">
        <f t="shared" si="1"/>
        <v>110000</v>
      </c>
      <c r="H19" s="110">
        <f>IF(ISERROR(G19/1.1),"",(ROUNDDOWN(G19/1.1,0)))</f>
        <v>100000</v>
      </c>
      <c r="I19" s="121">
        <f>INT(H19*2/3)</f>
        <v>66666</v>
      </c>
      <c r="J19" s="86" t="str">
        <f t="shared" si="0"/>
        <v/>
      </c>
    </row>
    <row r="20" spans="1:10" s="75" customFormat="1" ht="19.5" customHeight="1">
      <c r="A20" s="457"/>
      <c r="B20" s="115"/>
      <c r="C20" s="485"/>
      <c r="D20" s="100"/>
      <c r="E20" s="101"/>
      <c r="F20" s="139"/>
      <c r="G20" s="120" t="str">
        <f t="shared" si="1"/>
        <v/>
      </c>
      <c r="H20" s="103" t="str">
        <f t="shared" si="2"/>
        <v/>
      </c>
      <c r="I20" s="135"/>
      <c r="J20" s="86" t="str">
        <f t="shared" si="0"/>
        <v/>
      </c>
    </row>
    <row r="21" spans="1:10" s="75" customFormat="1" ht="19.5" customHeight="1">
      <c r="A21" s="457"/>
      <c r="B21" s="122" t="s">
        <v>194</v>
      </c>
      <c r="C21" s="106"/>
      <c r="D21" s="107"/>
      <c r="E21" s="108"/>
      <c r="F21" s="140"/>
      <c r="G21" s="91" t="str">
        <f t="shared" si="1"/>
        <v/>
      </c>
      <c r="H21" s="130" t="str">
        <f>IF(ISERROR(G21/1.1),"",(ROUNDUP(G21/1.1,0)))</f>
        <v/>
      </c>
      <c r="I21" s="93"/>
      <c r="J21" s="86" t="str">
        <f t="shared" si="0"/>
        <v/>
      </c>
    </row>
    <row r="22" spans="1:10" s="75" customFormat="1" ht="19.5" customHeight="1">
      <c r="A22" s="457"/>
      <c r="B22" s="115"/>
      <c r="C22" s="116"/>
      <c r="D22" s="117"/>
      <c r="E22" s="118"/>
      <c r="F22" s="141"/>
      <c r="G22" s="120" t="str">
        <f t="shared" si="1"/>
        <v/>
      </c>
      <c r="H22" s="103" t="str">
        <f t="shared" si="2"/>
        <v/>
      </c>
      <c r="I22" s="104"/>
      <c r="J22" s="86" t="str">
        <f t="shared" si="0"/>
        <v/>
      </c>
    </row>
    <row r="23" spans="1:10" s="75" customFormat="1" ht="19.5" customHeight="1">
      <c r="A23" s="457"/>
      <c r="B23" s="122" t="s">
        <v>195</v>
      </c>
      <c r="C23" s="106"/>
      <c r="D23" s="107"/>
      <c r="E23" s="108"/>
      <c r="F23" s="109"/>
      <c r="G23" s="91" t="str">
        <f>IF(D23*F23=0,"",D23*F23)</f>
        <v/>
      </c>
      <c r="H23" s="110" t="str">
        <f t="shared" si="2"/>
        <v/>
      </c>
      <c r="I23" s="93"/>
      <c r="J23" s="86" t="str">
        <f t="shared" si="0"/>
        <v/>
      </c>
    </row>
    <row r="24" spans="1:10" s="75" customFormat="1" ht="19.5" customHeight="1">
      <c r="A24" s="457"/>
      <c r="B24" s="115"/>
      <c r="C24" s="116"/>
      <c r="D24" s="117"/>
      <c r="E24" s="118"/>
      <c r="F24" s="119"/>
      <c r="G24" s="120" t="str">
        <f>IF(D24*F24=0,"",D24*F24)</f>
        <v/>
      </c>
      <c r="H24" s="103" t="str">
        <f t="shared" si="2"/>
        <v/>
      </c>
      <c r="I24" s="104"/>
      <c r="J24" s="86" t="str">
        <f t="shared" si="0"/>
        <v/>
      </c>
    </row>
    <row r="25" spans="1:10" s="75" customFormat="1" ht="23.25" customHeight="1">
      <c r="A25" s="457"/>
      <c r="B25" s="142" t="s">
        <v>196</v>
      </c>
      <c r="C25" s="143"/>
      <c r="D25" s="144"/>
      <c r="E25" s="145"/>
      <c r="F25" s="146"/>
      <c r="G25" s="147" t="str">
        <f t="shared" si="1"/>
        <v/>
      </c>
      <c r="H25" s="148" t="str">
        <f t="shared" si="2"/>
        <v/>
      </c>
      <c r="I25" s="149"/>
      <c r="J25" s="86" t="str">
        <f t="shared" si="0"/>
        <v/>
      </c>
    </row>
    <row r="26" spans="1:10" s="75" customFormat="1" ht="23.25" customHeight="1">
      <c r="A26" s="457"/>
      <c r="B26" s="142" t="s">
        <v>197</v>
      </c>
      <c r="C26" s="143"/>
      <c r="D26" s="144"/>
      <c r="E26" s="145"/>
      <c r="F26" s="150"/>
      <c r="G26" s="147" t="str">
        <f>IF(D26*F26=0,"",D26*F26)</f>
        <v/>
      </c>
      <c r="H26" s="148" t="str">
        <f t="shared" si="2"/>
        <v/>
      </c>
      <c r="I26" s="149"/>
      <c r="J26" s="86" t="str">
        <f t="shared" si="0"/>
        <v/>
      </c>
    </row>
    <row r="27" spans="1:10" s="75" customFormat="1" ht="32.25" customHeight="1">
      <c r="A27" s="457"/>
      <c r="B27" s="142" t="s">
        <v>198</v>
      </c>
      <c r="C27" s="151" t="s">
        <v>268</v>
      </c>
      <c r="D27" s="152">
        <v>1</v>
      </c>
      <c r="E27" s="153" t="s">
        <v>266</v>
      </c>
      <c r="F27" s="154">
        <v>55000</v>
      </c>
      <c r="G27" s="147">
        <f>IF(D27*F27=0,"",D27*F27)</f>
        <v>55000</v>
      </c>
      <c r="H27" s="148">
        <f>IF(ISERROR(G27/1.1),"",(ROUNDDOWN(G27/1.1,0)))</f>
        <v>50000</v>
      </c>
      <c r="I27" s="155">
        <f>INT(H27*2/3)</f>
        <v>33333</v>
      </c>
      <c r="J27" s="86" t="str">
        <f t="shared" si="0"/>
        <v/>
      </c>
    </row>
    <row r="28" spans="1:10" s="75" customFormat="1" ht="23.25" customHeight="1">
      <c r="A28" s="457"/>
      <c r="B28" s="142" t="s">
        <v>199</v>
      </c>
      <c r="C28" s="143"/>
      <c r="D28" s="144"/>
      <c r="E28" s="145"/>
      <c r="F28" s="146"/>
      <c r="G28" s="147" t="str">
        <f>IF(D28*F28=0,"",D28*F28)</f>
        <v/>
      </c>
      <c r="H28" s="148" t="str">
        <f t="shared" si="2"/>
        <v/>
      </c>
      <c r="I28" s="149"/>
      <c r="J28" s="86" t="str">
        <f t="shared" si="0"/>
        <v/>
      </c>
    </row>
    <row r="29" spans="1:10" s="75" customFormat="1" ht="23.25" customHeight="1" thickBot="1">
      <c r="A29" s="457"/>
      <c r="B29" s="122" t="s">
        <v>200</v>
      </c>
      <c r="C29" s="106"/>
      <c r="D29" s="107"/>
      <c r="E29" s="108"/>
      <c r="F29" s="109"/>
      <c r="G29" s="91" t="str">
        <f t="shared" si="1"/>
        <v/>
      </c>
      <c r="H29" s="156" t="str">
        <f t="shared" si="2"/>
        <v/>
      </c>
      <c r="I29" s="93"/>
      <c r="J29" s="86" t="str">
        <f t="shared" si="0"/>
        <v/>
      </c>
    </row>
    <row r="30" spans="1:10" s="75" customFormat="1" ht="23.25" customHeight="1" thickBot="1">
      <c r="A30" s="458"/>
      <c r="B30" s="459" t="s">
        <v>4</v>
      </c>
      <c r="C30" s="460"/>
      <c r="D30" s="460"/>
      <c r="E30" s="460"/>
      <c r="F30" s="461"/>
      <c r="G30" s="94">
        <f>SUM(G15:G29)</f>
        <v>268000</v>
      </c>
      <c r="H30" s="95">
        <f>IF(ISERROR(G30/1.1),"",(ROUNDDOWN(G30/1.1,0)))</f>
        <v>243636</v>
      </c>
      <c r="I30" s="96">
        <f>ROUNDDOWN(SUM(I15:I29),-3)</f>
        <v>162000</v>
      </c>
      <c r="J30" s="86" t="str">
        <f t="shared" si="0"/>
        <v/>
      </c>
    </row>
    <row r="31" spans="1:10" s="75" customFormat="1" ht="19.5" customHeight="1">
      <c r="A31" s="456" t="s">
        <v>3</v>
      </c>
      <c r="B31" s="488" t="s">
        <v>201</v>
      </c>
      <c r="C31" s="123"/>
      <c r="D31" s="124"/>
      <c r="E31" s="125"/>
      <c r="F31" s="126"/>
      <c r="G31" s="97" t="str">
        <f t="shared" ref="G31:G36" si="3">IF(D31*F31=0,"",D31*F31)</f>
        <v/>
      </c>
      <c r="H31" s="98" t="str">
        <f t="shared" ref="H31:H36" si="4">IF(ISERROR(G31/1.1),"",(ROUNDUP(G31/1.1,0)))</f>
        <v/>
      </c>
      <c r="I31" s="127"/>
      <c r="J31" s="86" t="str">
        <f t="shared" si="0"/>
        <v/>
      </c>
    </row>
    <row r="32" spans="1:10" s="75" customFormat="1" ht="19.5" customHeight="1">
      <c r="A32" s="457"/>
      <c r="B32" s="469"/>
      <c r="C32" s="116"/>
      <c r="D32" s="117"/>
      <c r="E32" s="118"/>
      <c r="F32" s="119"/>
      <c r="G32" s="120" t="str">
        <f t="shared" si="3"/>
        <v/>
      </c>
      <c r="H32" s="103" t="str">
        <f t="shared" si="4"/>
        <v/>
      </c>
      <c r="I32" s="104"/>
      <c r="J32" s="86" t="str">
        <f t="shared" si="0"/>
        <v/>
      </c>
    </row>
    <row r="33" spans="1:10" s="75" customFormat="1" ht="19.5" customHeight="1">
      <c r="A33" s="457"/>
      <c r="B33" s="122" t="s">
        <v>202</v>
      </c>
      <c r="C33" s="106"/>
      <c r="D33" s="107"/>
      <c r="E33" s="108"/>
      <c r="F33" s="109"/>
      <c r="G33" s="91" t="str">
        <f t="shared" si="3"/>
        <v/>
      </c>
      <c r="H33" s="110" t="str">
        <f t="shared" si="4"/>
        <v/>
      </c>
      <c r="I33" s="93"/>
      <c r="J33" s="86" t="str">
        <f t="shared" si="0"/>
        <v/>
      </c>
    </row>
    <row r="34" spans="1:10" s="75" customFormat="1" ht="19.5" customHeight="1">
      <c r="A34" s="457"/>
      <c r="B34" s="122"/>
      <c r="C34" s="116"/>
      <c r="D34" s="117"/>
      <c r="E34" s="118"/>
      <c r="F34" s="119"/>
      <c r="G34" s="91" t="str">
        <f t="shared" si="3"/>
        <v/>
      </c>
      <c r="H34" s="110" t="str">
        <f t="shared" si="4"/>
        <v/>
      </c>
      <c r="I34" s="93"/>
      <c r="J34" s="86" t="str">
        <f t="shared" si="0"/>
        <v/>
      </c>
    </row>
    <row r="35" spans="1:10" s="75" customFormat="1" ht="19.5" customHeight="1">
      <c r="A35" s="457"/>
      <c r="B35" s="136" t="s">
        <v>203</v>
      </c>
      <c r="C35" s="106"/>
      <c r="D35" s="107"/>
      <c r="E35" s="108"/>
      <c r="F35" s="109"/>
      <c r="G35" s="129" t="str">
        <f t="shared" si="3"/>
        <v/>
      </c>
      <c r="H35" s="130" t="str">
        <f t="shared" si="4"/>
        <v/>
      </c>
      <c r="I35" s="157"/>
      <c r="J35" s="86" t="str">
        <f t="shared" si="0"/>
        <v/>
      </c>
    </row>
    <row r="36" spans="1:10" s="75" customFormat="1" ht="19.5" customHeight="1" thickBot="1">
      <c r="A36" s="457"/>
      <c r="B36" s="158"/>
      <c r="C36" s="106"/>
      <c r="D36" s="107"/>
      <c r="E36" s="108"/>
      <c r="F36" s="109"/>
      <c r="G36" s="91" t="str">
        <f t="shared" si="3"/>
        <v/>
      </c>
      <c r="H36" s="110" t="str">
        <f t="shared" si="4"/>
        <v/>
      </c>
      <c r="I36" s="93"/>
      <c r="J36" s="86" t="str">
        <f t="shared" si="0"/>
        <v/>
      </c>
    </row>
    <row r="37" spans="1:10" s="75" customFormat="1" ht="23.25" customHeight="1" thickBot="1">
      <c r="A37" s="458"/>
      <c r="B37" s="453" t="s">
        <v>6</v>
      </c>
      <c r="C37" s="454"/>
      <c r="D37" s="454"/>
      <c r="E37" s="454"/>
      <c r="F37" s="455"/>
      <c r="G37" s="94">
        <f>SUM(G31:G36)</f>
        <v>0</v>
      </c>
      <c r="H37" s="94">
        <f>SUM(H31:H36)</f>
        <v>0</v>
      </c>
      <c r="I37" s="96">
        <f>ROUNDDOWN(SUM(I31:I36),-3)</f>
        <v>0</v>
      </c>
    </row>
    <row r="38" spans="1:10" s="75" customFormat="1" ht="23.25" customHeight="1" thickBot="1">
      <c r="A38" s="453" t="s">
        <v>191</v>
      </c>
      <c r="B38" s="454"/>
      <c r="C38" s="454"/>
      <c r="D38" s="454"/>
      <c r="E38" s="454"/>
      <c r="F38" s="455"/>
      <c r="G38" s="94">
        <f>G9+G14+G30+G37</f>
        <v>365000</v>
      </c>
      <c r="H38" s="132">
        <f>IF(ISERROR(G38/1.1),"",(ROUNDDOWN(G38/1.1,0)))</f>
        <v>331818</v>
      </c>
      <c r="I38" s="96">
        <f>ROUNDDOWN(I9+I14+I30+I37,-3)</f>
        <v>220000</v>
      </c>
    </row>
    <row r="39" spans="1:10" s="75" customFormat="1"/>
    <row r="40" spans="1:10" s="75" customFormat="1"/>
    <row r="41" spans="1:10" s="75" customFormat="1">
      <c r="A41" s="75" t="s">
        <v>292</v>
      </c>
    </row>
  </sheetData>
  <mergeCells count="23">
    <mergeCell ref="A31:A37"/>
    <mergeCell ref="B37:F37"/>
    <mergeCell ref="A38:F38"/>
    <mergeCell ref="A7:A9"/>
    <mergeCell ref="B9:F9"/>
    <mergeCell ref="A10:A14"/>
    <mergeCell ref="B14:F14"/>
    <mergeCell ref="A15:A30"/>
    <mergeCell ref="B30:F30"/>
    <mergeCell ref="C12:C13"/>
    <mergeCell ref="B31:B32"/>
    <mergeCell ref="B15:B16"/>
    <mergeCell ref="C15:C16"/>
    <mergeCell ref="C17:C18"/>
    <mergeCell ref="C19:C20"/>
    <mergeCell ref="A3:C3"/>
    <mergeCell ref="D3:I3"/>
    <mergeCell ref="A4:I4"/>
    <mergeCell ref="C5:C6"/>
    <mergeCell ref="D5:E5"/>
    <mergeCell ref="F5:F6"/>
    <mergeCell ref="A5:A6"/>
    <mergeCell ref="B5:B6"/>
  </mergeCells>
  <phoneticPr fontId="4"/>
  <pageMargins left="0.70866141732283472" right="0.51181102362204722" top="0.35433070866141736" bottom="0.35433070866141736" header="0.31496062992125984" footer="0.31496062992125984"/>
  <pageSetup paperSize="9" orientation="portrait" r:id="rId1"/>
  <ignoredErrors>
    <ignoredError sqref="G30 G14" formula="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3"/>
  <sheetViews>
    <sheetView workbookViewId="0">
      <selection activeCell="F20" sqref="F20"/>
    </sheetView>
  </sheetViews>
  <sheetFormatPr defaultColWidth="24.5" defaultRowHeight="22.5" customHeight="1"/>
  <cols>
    <col min="1" max="1" width="23" style="160" customWidth="1"/>
    <col min="2" max="4" width="24.5" style="160"/>
    <col min="5" max="5" width="7.33203125" style="160" bestFit="1" customWidth="1"/>
    <col min="6" max="16384" width="24.5" style="160"/>
  </cols>
  <sheetData>
    <row r="1" spans="1:5" ht="22.5" customHeight="1">
      <c r="A1" s="159" t="s">
        <v>61</v>
      </c>
      <c r="E1" s="161"/>
    </row>
    <row r="3" spans="1:5" ht="22.5" customHeight="1">
      <c r="A3" s="162" t="s">
        <v>65</v>
      </c>
      <c r="B3" s="162" t="s">
        <v>62</v>
      </c>
      <c r="C3" s="162" t="s">
        <v>63</v>
      </c>
      <c r="D3" s="162" t="s">
        <v>64</v>
      </c>
      <c r="E3" s="163"/>
    </row>
    <row r="4" spans="1:5" ht="22.5" customHeight="1">
      <c r="A4" s="162"/>
      <c r="B4" s="162"/>
      <c r="C4" s="162"/>
      <c r="D4" s="162"/>
      <c r="E4" s="163"/>
    </row>
    <row r="5" spans="1:5" ht="22.5" customHeight="1">
      <c r="A5" s="162"/>
      <c r="B5" s="162"/>
      <c r="C5" s="162"/>
      <c r="D5" s="162"/>
      <c r="E5" s="163"/>
    </row>
    <row r="6" spans="1:5" ht="22.5" customHeight="1">
      <c r="A6" s="162"/>
      <c r="B6" s="162"/>
      <c r="C6" s="162"/>
      <c r="D6" s="162"/>
      <c r="E6" s="163"/>
    </row>
    <row r="7" spans="1:5" ht="22.5" customHeight="1">
      <c r="A7" s="162"/>
      <c r="B7" s="162"/>
      <c r="C7" s="162"/>
      <c r="D7" s="162"/>
      <c r="E7" s="163"/>
    </row>
    <row r="8" spans="1:5" ht="22.5" customHeight="1">
      <c r="A8" s="162"/>
      <c r="B8" s="162"/>
      <c r="C8" s="162"/>
      <c r="D8" s="162"/>
      <c r="E8" s="163"/>
    </row>
    <row r="9" spans="1:5" ht="22.5" customHeight="1">
      <c r="A9" s="162"/>
      <c r="B9" s="162"/>
      <c r="C9" s="162"/>
      <c r="D9" s="162"/>
      <c r="E9" s="163"/>
    </row>
    <row r="10" spans="1:5" ht="22.5" customHeight="1">
      <c r="A10" s="162"/>
      <c r="B10" s="162"/>
      <c r="C10" s="162"/>
      <c r="D10" s="162"/>
      <c r="E10" s="163"/>
    </row>
    <row r="11" spans="1:5" ht="22.5" customHeight="1">
      <c r="A11" s="162"/>
      <c r="B11" s="162"/>
      <c r="C11" s="162"/>
      <c r="D11" s="162"/>
      <c r="E11" s="163"/>
    </row>
    <row r="12" spans="1:5" ht="22.5" customHeight="1">
      <c r="A12" s="162"/>
      <c r="B12" s="162"/>
      <c r="C12" s="162"/>
      <c r="D12" s="162"/>
      <c r="E12" s="163"/>
    </row>
    <row r="13" spans="1:5" ht="22.5" customHeight="1">
      <c r="A13" s="162"/>
      <c r="B13" s="162"/>
      <c r="C13" s="162"/>
      <c r="D13" s="162"/>
      <c r="E13" s="163"/>
    </row>
  </sheetData>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275"/>
  <sheetViews>
    <sheetView topLeftCell="A25" zoomScaleNormal="100" workbookViewId="0">
      <selection activeCell="E18" sqref="E18"/>
    </sheetView>
  </sheetViews>
  <sheetFormatPr defaultRowHeight="11.25"/>
  <cols>
    <col min="1" max="1" width="108.33203125" customWidth="1"/>
  </cols>
  <sheetData>
    <row r="1" spans="1:34" ht="15" customHeight="1">
      <c r="A1" s="25" t="s">
        <v>166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16.5">
      <c r="A2" s="26"/>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18" customHeight="1">
      <c r="A3" s="26" t="s">
        <v>37</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ht="18" customHeight="1">
      <c r="A4" s="27" t="s">
        <v>39</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4" ht="18" customHeight="1">
      <c r="A5" s="27" t="s">
        <v>289</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row>
    <row r="6" spans="1:34" ht="18" customHeight="1">
      <c r="A6" s="27"/>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row>
    <row r="7" spans="1:34" s="5" customFormat="1" ht="15" customHeight="1">
      <c r="A7" s="28" t="s">
        <v>44</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row>
    <row r="8" spans="1:34" s="7" customFormat="1" ht="15" customHeight="1">
      <c r="A8" s="29" t="s">
        <v>50</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row>
    <row r="9" spans="1:34" ht="15" customHeight="1">
      <c r="A9" s="30" t="s">
        <v>43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row>
    <row r="10" spans="1:34" ht="15" customHeight="1">
      <c r="A10" s="27" t="s">
        <v>51</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row>
    <row r="11" spans="1:34" ht="15" customHeight="1">
      <c r="A11" s="27"/>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row>
    <row r="12" spans="1:34" ht="15" customHeight="1">
      <c r="A12" s="31" t="s">
        <v>0</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row>
    <row r="13" spans="1:34" ht="15" customHeight="1">
      <c r="A13" s="32"/>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row>
    <row r="14" spans="1:34" ht="18" customHeight="1">
      <c r="A14" s="27" t="s">
        <v>58</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row>
    <row r="15" spans="1:34" s="3" customFormat="1" ht="18" customHeight="1">
      <c r="A15" s="30" t="s">
        <v>59</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18" customHeight="1">
      <c r="A16" s="30" t="s">
        <v>45</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row>
    <row r="17" spans="1:34" ht="18" customHeight="1">
      <c r="A17" s="27" t="s">
        <v>57</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row>
    <row r="18" spans="1:34" s="3" customFormat="1" ht="18" customHeight="1">
      <c r="A18" s="30" t="s">
        <v>47</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ht="18" customHeight="1">
      <c r="A19" s="30" t="s">
        <v>56</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row r="20" spans="1:34" s="9" customFormat="1" ht="18" customHeight="1">
      <c r="A20" s="33" t="s">
        <v>55</v>
      </c>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row>
    <row r="21" spans="1:34" ht="18" customHeight="1">
      <c r="A21" s="30" t="s">
        <v>54</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row>
    <row r="22" spans="1:34" ht="18" customHeight="1">
      <c r="A22" s="27" t="s">
        <v>53</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row>
    <row r="23" spans="1:34" s="3" customFormat="1" ht="18" customHeight="1">
      <c r="A23" s="30" t="s">
        <v>48</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ht="18" customHeight="1">
      <c r="A24" s="30" t="s">
        <v>49</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row>
    <row r="25" spans="1:34" ht="18" customHeight="1">
      <c r="A25" s="27" t="s">
        <v>38</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row>
    <row r="26" spans="1:34" s="3" customFormat="1" ht="18" customHeight="1">
      <c r="A26" s="30" t="s">
        <v>52</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ht="18" customHeight="1">
      <c r="A27" s="30" t="s">
        <v>46</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row>
    <row r="28" spans="1:34" ht="30" customHeight="1">
      <c r="A28" s="27"/>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row>
    <row r="29" spans="1:34" ht="18" customHeight="1">
      <c r="A29" s="34" t="s">
        <v>271</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row>
    <row r="30" spans="1:34" ht="18" customHeight="1">
      <c r="A30" s="27"/>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row>
    <row r="31" spans="1:34" ht="18" customHeight="1">
      <c r="A31" s="34" t="s">
        <v>40</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ht="18" customHeight="1">
      <c r="A32" s="27"/>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row>
    <row r="33" spans="1:34" s="14" customFormat="1" ht="18" customHeight="1">
      <c r="A33" s="35" t="s">
        <v>60</v>
      </c>
    </row>
    <row r="34" spans="1:34" ht="18" customHeight="1">
      <c r="A34" s="34" t="s">
        <v>41</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row>
    <row r="35" spans="1:34" ht="18" customHeight="1">
      <c r="A35" s="27" t="s">
        <v>42</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row>
    <row r="36" spans="1:34" s="12" customFormat="1" ht="18" customHeight="1">
      <c r="A36" s="35" t="s">
        <v>270</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1:34" ht="18" customHeight="1">
      <c r="A37" s="34" t="s">
        <v>288</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row>
    <row r="38" spans="1:34" ht="13.5" customHeight="1">
      <c r="A38" s="27"/>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row>
    <row r="39" spans="1:34" s="13" customFormat="1" ht="18" customHeight="1">
      <c r="A39" s="35" t="s">
        <v>296</v>
      </c>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row>
    <row r="40" spans="1:34" ht="18" customHeight="1">
      <c r="A40" s="36"/>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row>
    <row r="41" spans="1:34">
      <c r="A41" s="2"/>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row>
    <row r="42" spans="1:34">
      <c r="A42" s="2"/>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row>
    <row r="43" spans="1:34">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1:3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row>
    <row r="45" spans="1:3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row>
    <row r="46" spans="1:3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row>
    <row r="47" spans="1:3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row>
    <row r="48" spans="1:3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row>
    <row r="49" spans="1:3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row>
    <row r="50" spans="1:3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row>
    <row r="51" spans="1:3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row>
    <row r="52" spans="1:3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row>
    <row r="53" spans="1:3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row>
    <row r="54" spans="1:3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1:3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1:3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1:3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1:3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row>
    <row r="59" spans="1:3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row>
    <row r="60" spans="1:3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row>
    <row r="61" spans="1:3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row>
    <row r="62" spans="1:3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row>
    <row r="63" spans="1:3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row>
    <row r="64" spans="1:3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row>
    <row r="65" spans="1:3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row>
    <row r="66" spans="1:3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row>
    <row r="67" spans="1:3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row>
    <row r="68" spans="1:3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row>
    <row r="69" spans="1:3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row>
    <row r="70" spans="1:3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row>
    <row r="71" spans="1:3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row>
    <row r="72" spans="1:3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row>
    <row r="73" spans="1:3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row>
    <row r="74" spans="1:3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row>
    <row r="76" spans="1:3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row>
    <row r="77" spans="1:3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row>
    <row r="78" spans="1:34">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row>
    <row r="79" spans="1:34">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row>
    <row r="80" spans="1:3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row>
    <row r="81" spans="1:3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row>
    <row r="82" spans="1:34">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row>
    <row r="83" spans="1:34">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row>
    <row r="84" spans="1:3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row>
    <row r="85" spans="1:34">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row>
    <row r="86" spans="1:34">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row>
    <row r="87" spans="1:34">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row>
    <row r="88" spans="1:34">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row>
    <row r="89" spans="1:34">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row>
    <row r="90" spans="1:34">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row>
    <row r="91" spans="1:34">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row>
    <row r="92" spans="1:34">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row>
    <row r="93" spans="1:34">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row>
    <row r="94" spans="1:3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row>
    <row r="95" spans="1:34">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row>
    <row r="96" spans="1:34">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row>
    <row r="97" spans="1:34">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row>
    <row r="99" spans="1:34">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row>
    <row r="100" spans="1:3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row>
    <row r="101" spans="1:3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row>
    <row r="102" spans="1:3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row>
    <row r="103" spans="1:3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row>
    <row r="104" spans="1:3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row>
    <row r="105" spans="1:3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row>
    <row r="106" spans="1:3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row>
    <row r="107" spans="1:3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row>
    <row r="108" spans="1:3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row>
    <row r="109" spans="1:3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row>
    <row r="110" spans="1:3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row>
    <row r="111" spans="1:3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row>
    <row r="112" spans="1:3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row>
    <row r="113" spans="1:3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row>
    <row r="114" spans="1:3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row>
    <row r="115" spans="1:3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row>
    <row r="116" spans="1:3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row>
    <row r="117" spans="1:3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row>
    <row r="118" spans="1:3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row>
    <row r="119" spans="1:3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row>
    <row r="120" spans="1:3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row>
    <row r="121" spans="1:3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1:3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1:3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1:3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1:3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spans="1:3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1:3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1:3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spans="1:3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row>
    <row r="131" spans="1:3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row>
    <row r="132" spans="1:3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row>
    <row r="133" spans="1:3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spans="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row>
    <row r="135" spans="1:3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row>
    <row r="136" spans="1:3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row>
    <row r="137" spans="1:3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row>
    <row r="138" spans="1:3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row>
    <row r="139" spans="1:3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1:3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row>
    <row r="141" spans="1:3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row>
    <row r="142" spans="1:3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row>
    <row r="143" spans="1:3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1:3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row>
    <row r="145" spans="1:3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1:3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row>
    <row r="147" spans="1:3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row>
    <row r="148" spans="1:3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row>
    <row r="149" spans="1:3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row>
    <row r="150" spans="1:3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1:3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row>
    <row r="152" spans="1:3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spans="1:3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row>
    <row r="154" spans="1:3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1:3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1:3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spans="1:3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row>
    <row r="158" spans="1:3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1:3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1:3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row>
    <row r="161" spans="1:3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row>
    <row r="162" spans="1:3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row>
    <row r="163" spans="1:3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row>
    <row r="164" spans="1:3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row>
    <row r="165" spans="1:3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row>
    <row r="166" spans="1:3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row>
    <row r="167" spans="1:3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row>
    <row r="168" spans="1:3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row>
    <row r="169" spans="1:3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row>
    <row r="170" spans="1:3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row>
    <row r="171" spans="1:3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row>
    <row r="172" spans="1:3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row>
    <row r="173" spans="1:3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row>
    <row r="174" spans="1:3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row>
    <row r="175" spans="1:3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row>
    <row r="176" spans="1:3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row>
    <row r="177" spans="1:3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row>
    <row r="178" spans="1:3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row>
    <row r="179" spans="1:3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row>
    <row r="180" spans="1:3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row>
    <row r="181" spans="1:3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row>
    <row r="182" spans="1:3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row>
    <row r="183" spans="1:3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row>
    <row r="184" spans="1:3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row>
    <row r="185" spans="1:3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row>
    <row r="186" spans="1:3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row>
    <row r="187" spans="1:3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row>
    <row r="188" spans="1:3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row>
    <row r="189" spans="1:3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row>
    <row r="190" spans="1:3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row>
    <row r="191" spans="1:3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row>
    <row r="192" spans="1:3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row>
    <row r="193" spans="1:3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row>
    <row r="194" spans="1:3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row>
    <row r="195" spans="1:3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row>
    <row r="196" spans="1:3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row>
    <row r="197" spans="1:3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row>
    <row r="198" spans="1:3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row>
    <row r="199" spans="1:3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row>
    <row r="200" spans="1:3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row>
    <row r="201" spans="1:3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row>
    <row r="202" spans="1:3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row>
    <row r="203" spans="1:3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row>
    <row r="204" spans="1:3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row>
    <row r="205" spans="1:3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row>
    <row r="206" spans="1:3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row>
    <row r="207" spans="1:3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spans="1:3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row>
    <row r="209" spans="1:3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row>
    <row r="210" spans="1:3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row>
    <row r="211" spans="1:3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row>
    <row r="212" spans="1:3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row>
    <row r="213" spans="1:3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row>
    <row r="214" spans="1:3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row>
    <row r="215" spans="1:3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row>
    <row r="216" spans="1:3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row>
    <row r="217" spans="1:3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row>
    <row r="218" spans="1:3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row>
    <row r="219" spans="1:3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row>
    <row r="220" spans="1:3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row>
    <row r="221" spans="1:3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row>
    <row r="222" spans="1:3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row>
    <row r="223" spans="1:3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row>
    <row r="224" spans="1:3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row>
    <row r="225" spans="1:3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row>
    <row r="226" spans="1:3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row>
    <row r="227" spans="1:3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row>
    <row r="228" spans="1:3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row>
    <row r="229" spans="1:3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row>
    <row r="230" spans="1:3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row>
    <row r="231" spans="1:3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row>
    <row r="232" spans="1:3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row>
    <row r="233" spans="1:3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row>
    <row r="234" spans="1: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row>
    <row r="235" spans="1:3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row>
    <row r="236" spans="1:3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row>
    <row r="237" spans="1:3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row>
    <row r="238" spans="1:3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row>
    <row r="239" spans="1:3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row>
    <row r="240" spans="1:3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row>
    <row r="241" spans="1:3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row>
    <row r="242" spans="1:3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row>
    <row r="243" spans="1:3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row>
    <row r="244" spans="1:3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row>
    <row r="245" spans="1:3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row>
    <row r="246" spans="1:3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row>
    <row r="247" spans="1:3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row>
    <row r="248" spans="1:3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row>
    <row r="249" spans="1:3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row>
    <row r="250" spans="1:3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row>
    <row r="251" spans="1:3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row>
    <row r="252" spans="1:3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row>
    <row r="253" spans="1:3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row>
    <row r="254" spans="1:3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row>
    <row r="255" spans="1:3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row>
    <row r="256" spans="1:3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row>
    <row r="257" spans="1:3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row>
    <row r="258" spans="1:3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row>
    <row r="259" spans="1:3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row>
    <row r="260" spans="1:3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row>
    <row r="261" spans="1:3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row>
    <row r="262" spans="1:3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row>
    <row r="263" spans="1:3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row>
    <row r="264" spans="1:3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row>
    <row r="265" spans="1:3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row>
    <row r="266" spans="1:3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row>
    <row r="267" spans="1:3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row>
    <row r="268" spans="1:3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row>
    <row r="269" spans="1:3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row>
    <row r="270" spans="1:3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row>
    <row r="271" spans="1:3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row>
    <row r="272" spans="1:3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row>
    <row r="273" spans="1:3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row>
    <row r="274" spans="1:3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row>
    <row r="275" spans="1:3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計画書表紙　様式１</vt:lpstr>
      <vt:lpstr>事業計画書　別紙1-1</vt:lpstr>
      <vt:lpstr>経営計画資金計画　別紙１－２</vt:lpstr>
      <vt:lpstr>別紙１－３</vt:lpstr>
      <vt:lpstr>別紙１－４－１</vt:lpstr>
      <vt:lpstr>別紙１－４－２</vt:lpstr>
      <vt:lpstr>役員名簿</vt:lpstr>
      <vt:lpstr>別紙１－５</vt:lpstr>
      <vt:lpstr>'経営計画資金計画　別紙１－２'!Print_Area</vt:lpstr>
      <vt:lpstr>'計画書表紙　様式１'!Print_Area</vt:lpstr>
      <vt:lpstr>'事業計画書　別紙1-1'!Print_Area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川村　有嗣</cp:lastModifiedBy>
  <cp:lastPrinted>2024-01-31T06:29:38Z</cp:lastPrinted>
  <dcterms:created xsi:type="dcterms:W3CDTF">2003-08-27T04:38:14Z</dcterms:created>
  <dcterms:modified xsi:type="dcterms:W3CDTF">2025-03-27T00:24:16Z</dcterms:modified>
</cp:coreProperties>
</file>