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99AB6BEE-E8CB-4D5F-ACD2-AEBED165522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<sst xmlns="http://schemas.openxmlformats.org/spreadsheetml/2006/main" count="1055" uniqueCount="564">
  <si>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</si>
  <si>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</si>
  <si>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</si>
  <si>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</si>
  <si>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</si>
  <si>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</si>
  <si>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</si>
  <si>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</si>
  <si>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</si>
  <si>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</si>
  <si>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</si>
  <si>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</si>
  <si>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</si>
  <si>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</si>
  <si>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</si>
  <si>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</si>
  <si>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</si>
  <si>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</si>
  <si>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</si>
  <si>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</si>
  <si>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</si>
  <si>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</si>
  <si>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</si>
  <si>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</si>
  <si>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</si>
  <si>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</si>
  <si>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</si>
  <si>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</si>
  <si>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</si>
  <si>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</si>
  <si>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</si>
  <si>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</si>
  <si>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</si>
  <si>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</si>
  <si>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</si>
  <si>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</si>
  <si>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</si>
  <si>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</si>
  <si>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</si>
  <si>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</si>
  <si>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</si>
  <si>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</si>
  <si>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</si>
  <si>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</si>
  <si>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</si>
  <si>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</si>
  <si>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</si>
  <si>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</si>
  <si>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</si>
  <si>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</si>
  <si>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</si>
  <si>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</si>
  <si>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</si>
  <si>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</si>
  <si>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</si>
  <si>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</si>
  <si>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</si>
  <si>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</si>
  <si>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</si>
  <si>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</si>
  <si>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</si>
  <si>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</si>
  <si>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</si>
  <si>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</si>
  <si>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</si>
  <si>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</si>
  <si>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</si>
  <si>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</si>
  <si>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</si>
  <si>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</si>
  <si>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</si>
  <si>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</si>
  <si>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</si>
  <si>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</si>
  <si>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</si>
  <si>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</si>
  <si>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</si>
  <si>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</si>
  <si>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</si>
  <si>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</si>
  <si>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</si>
  <si>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</si>
  <si>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</si>
  <si>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</si>
  <si>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</si>
  <si>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</si>
  <si>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</si>
  <si>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</si>
  <si>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</si>
  <si>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</si>
  <si>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</si>
  <si>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</si>
  <si>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</si>
  <si>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</si>
  <si>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</si>
  <si>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</si>
  <si>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</si>
  <si>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</si>
  <si>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</si>
  <si>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</si>
  <si>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</si>
  <si>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</si>
  <si>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</si>
  <si>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</si>
  <si>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</si>
  <si>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</si>
  <si>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</si>
  <si>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</si>
  <si>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</si>
  <si>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</si>
  <si>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</si>
  <si>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</si>
  <si>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</si>
  <si>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</si>
  <si>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</si>
  <si>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</si>
  <si>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</si>
  <si>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</si>
  <si>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</si>
  <si>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</si>
  <si>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</si>
  <si>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</si>
  <si>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</si>
  <si>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</si>
  <si>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</si>
  <si>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</si>
  <si>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</si>
  <si>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</si>
  <si>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</si>
  <si>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</si>
  <si>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</si>
  <si>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</si>
  <si>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</si>
  <si>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</si>
  <si>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</si>
  <si>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</si>
  <si>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</si>
  <si>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</si>
  <si>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</si>
  <si>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</si>
  <si>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</si>
  <si>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</si>
  <si>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</si>
  <si>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</si>
  <si>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</si>
  <si>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</si>
  <si>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</si>
  <si>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</si>
  <si>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</si>
  <si>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</si>
  <si>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</si>
  <si>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</si>
  <si>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</si>
  <si>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</si>
  <si>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</si>
  <si>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</si>
  <si>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</si>
  <si>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</si>
  <si>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</si>
  <si>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</si>
  <si>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</si>
  <si>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</si>
  <si>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</si>
  <si>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</si>
  <si>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</si>
  <si>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</si>
  <si>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</si>
  <si>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</si>
  <si>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</si>
  <si>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</si>
  <si>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</si>
  <si>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</si>
  <si>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</si>
  <si>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</si>
  <si>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</si>
  <si>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</si>
  <si>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</si>
  <si>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</si>
  <si>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</si>
  <si>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</si>
  <si>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</si>
  <si>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</si>
  <si>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</si>
  <si>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</si>
  <si>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</si>
  <si>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</si>
  <si>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</si>
  <si>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</si>
  <si>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</si>
  <si>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</si>
  <si>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</si>
  <si>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</si>
  <si>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</si>
  <si>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</si>
  <si>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</si>
  <si>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</si>
  <si>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</si>
  <si>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</si>
  <si>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</si>
  <si>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</si>
  <si>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</si>
  <si>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</si>
  <si>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</si>
  <si>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滋賀県野洲市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</si>
  <si>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</si>
  <si>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</si>
  <si>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</si>
  <si>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</si>
  <si>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</si>
  <si>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</si>
  <si>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</si>
  <si>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</si>
  <si>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</si>
  <si>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</si>
  <si>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</si>
  <si>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</si>
  <si>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</si>
  <si>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</si>
  <si>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</si>
  <si>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</si>
  <si>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</si>
  <si>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</si>
  <si>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</si>
  <si>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</si>
  <si>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</si>
  <si>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</si>
  <si>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</si>
  <si>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</si>
  <si>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</si>
  <si>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</si>
  <si>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</si>
  <si>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</si>
  <si>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</si>
  <si>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</si>
  <si>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</si>
  <si>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</si>
  <si>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</si>
  <si>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</si>
  <si>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</si>
  <si>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</si>
  <si>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</si>
  <si>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</si>
  <si>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</si>
  <si>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</si>
  <si>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</si>
  <si>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</si>
  <si>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</si>
  <si>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</si>
  <si>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</si>
  <si>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</si>
  <si>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</si>
  <si>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</si>
  <si>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</si>
  <si>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</si>
  <si>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</si>
  <si>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</si>
  <si>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</si>
  <si>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</si>
  <si>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</si>
  <si>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</si>
  <si>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</si>
  <si>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</si>
  <si>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</si>
  <si>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</si>
  <si>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</si>
  <si>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</si>
  <si>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</si>
  <si>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</si>
  <si>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</si>
  <si>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</si>
  <si>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</si>
  <si>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</si>
  <si>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</si>
  <si>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</si>
  <si>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</si>
  <si>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</si>
  <si>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</si>
  <si>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</si>
  <si>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</si>
  <si>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</si>
  <si>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</si>
  <si>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</si>
  <si>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</si>
  <si>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</si>
  <si>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</si>
  <si>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</si>
  <si>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</si>
  <si>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</si>
  <si>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</si>
  <si>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</si>
  <si>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</si>
  <si>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</si>
  <si>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</si>
  <si>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</si>
  <si>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</si>
  <si>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</si>
  <si>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</si>
  <si>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</si>
  <si>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</si>
  <si>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</si>
  <si>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</si>
  <si>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</si>
  <si>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</si>
  <si>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</si>
  <si>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</si>
  <si>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</si>
  <si>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</si>
  <si>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</si>
  <si>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</si>
  <si>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</si>
  <si>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</si>
  <si>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</si>
  <si>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</si>
  <si>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</si>
  <si>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</si>
  <si>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</si>
  <si>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</si>
  <si>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</si>
  <si>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</si>
  <si>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</si>
  <si>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</si>
  <si>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</si>
  <si>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</si>
  <si>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</si>
  <si>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</si>
  <si>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</si>
  <si>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</si>
  <si>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</si>
  <si>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</si>
  <si>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</si>
  <si>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</si>
  <si>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</si>
  <si>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</si>
  <si>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</si>
  <si>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</si>
  <si>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</si>
  <si>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</si>
  <si>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</si>
  <si>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</si>
  <si>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</si>
  <si>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</si>
  <si>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</si>
  <si>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</si>
  <si>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</si>
  <si>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</si>
  <si>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</si>
  <si>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</si>
  <si>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</si>
  <si>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</si>
  <si>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</si>
  <si>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</si>
  <si>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</si>
  <si>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</si>
  <si>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</si>
  <si>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滋賀県野洲市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</si>
  <si>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</si>
  <si>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</si>
  <si>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</si>
  <si>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</si>
  <si>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</si>
  <si>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</si>
  <si>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</si>
  <si>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</si>
  <si>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</si>
  <si>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</si>
  <si>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</si>
  <si>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</si>
  <si>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</si>
  <si>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</si>
  <si>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</si>
  <si>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</si>
  <si>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</si>
  <si>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</si>
  <si>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</si>
  <si>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</si>
  <si>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</si>
  <si>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</si>
  <si>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</si>
  <si>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</si>
  <si>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</si>
  <si>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</si>
  <si>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</si>
  <si>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</si>
  <si>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</si>
  <si>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</si>
  <si>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</si>
  <si>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</si>
  <si>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</si>
  <si>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</si>
  <si>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</si>
  <si>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</si>
  <si>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</si>
  <si>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</si>
  <si>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</si>
  <si>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</si>
  <si>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</si>
  <si>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</si>
  <si>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工業団地等整備事業特別会計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</si>
  <si>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</si>
  <si>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</si>
  <si>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</si>
  <si>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</si>
  <si>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</si>
  <si>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</si>
  <si>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</si>
  <si>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</si>
  <si>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</si>
  <si>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</si>
  <si>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</si>
  <si>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</si>
  <si>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</si>
  <si>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</si>
  <si>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</si>
  <si>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</si>
  <si>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</si>
  <si>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</si>
  <si>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</si>
  <si>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</si>
  <si>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</si>
  <si>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</si>
  <si>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</si>
  <si>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</si>
  <si>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</si>
  <si>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</si>
  <si>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</si>
  <si>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</si>
  <si>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</si>
  <si>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</si>
  <si>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</si>
  <si>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</si>
  <si>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</si>
  <si>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</si>
  <si>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</si>
  <si>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</si>
  <si>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</si>
  <si>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</si>
  <si>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</si>
  <si>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</si>
  <si>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</si>
  <si>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</si>
  <si>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</si>
  <si>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</si>
  <si>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</si>
  <si>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</si>
  <si>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</si>
  <si>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</si>
  <si>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</si>
  <si>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</si>
  <si>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</si>
  <si>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</si>
  <si>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</si>
  <si>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</si>
  <si>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</si>
  <si>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</si>
  <si>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</si>
  <si>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</si>
  <si>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</si>
  <si>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</si>
  <si>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</si>
  <si>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</si>
  <si>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</si>
  <si>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</si>
  <si>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</si>
  <si>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</si>
  <si>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</si>
  <si>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</si>
  <si>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</si>
  <si>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</si>
  <si>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</si>
  <si>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</si>
  <si>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</si>
  <si>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</si>
  <si>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</si>
  <si>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</si>
  <si>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</si>
  <si>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</si>
  <si>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</si>
  <si>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</si>
  <si>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</si>
  <si>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</si>
  <si>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</si>
  <si>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</si>
  <si>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</si>
  <si>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</si>
  <si>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</si>
  <si>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</si>
  <si>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</si>
  <si>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</si>
  <si>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</si>
  <si>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</si>
  <si>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</si>
  <si>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</si>
  <si>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</si>
  <si>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</si>
  <si>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</si>
  <si>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</si>
  <si>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</si>
  <si>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</si>
  <si>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</si>
  <si>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</si>
  <si>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</si>
  <si>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</si>
  <si>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</si>
  <si>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</si>
  <si>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</si>
  <si>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</si>
  <si>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</si>
  <si>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</si>
  <si>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</si>
  <si>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</si>
  <si>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</si>
  <si>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</si>
  <si>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</si>
  <si>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</si>
  <si>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</si>
  <si>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</si>
  <si>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</si>
  <si>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</si>
  <si>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</si>
  <si>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</si>
  <si>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</si>
  <si>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</si>
  <si>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</si>
  <si>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</si>
  <si>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</si>
  <si>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</si>
  <si>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</si>
  <si>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</si>
  <si>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</si>
  <si>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</si>
  <si>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</si>
  <si>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</si>
  <si>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</si>
  <si>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</si>
  <si>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8.78</t>
  </si>
  <si>
    <t>病院事業会計</t>
  </si>
  <si>
    <t>下水道事業会計</t>
  </si>
  <si>
    <t>一般会計</t>
  </si>
  <si>
    <t>水道事業会計</t>
  </si>
  <si>
    <t>介護保険事業特別会計</t>
  </si>
  <si>
    <t>国民健康保険事業特別会計</t>
  </si>
  <si>
    <t>後期高齢者医療特別会計</t>
  </si>
  <si>
    <t>墓地公園事業特別会計</t>
  </si>
  <si>
    <t>その他会計（赤字）</t>
  </si>
  <si>
    <t>その他会計（黒字）</t>
  </si>
  <si>
    <t>R01</t>
    <phoneticPr fontId="5"/>
  </si>
  <si>
    <t>R02</t>
    <phoneticPr fontId="5"/>
  </si>
  <si>
    <t>R03</t>
    <phoneticPr fontId="5"/>
  </si>
  <si>
    <t>R04</t>
    <phoneticPr fontId="5"/>
  </si>
  <si>
    <t>R05</t>
    <phoneticPr fontId="5"/>
  </si>
  <si>
    <t>-</t>
    <phoneticPr fontId="2"/>
  </si>
  <si>
    <t>滋賀県市町村職員退職手当組合</t>
  </si>
  <si>
    <t>滋賀県市町村議会議員公務災害補償等組合</t>
  </si>
  <si>
    <t>守山野洲行政事務組合</t>
  </si>
  <si>
    <t>湖南広域行政組合</t>
  </si>
  <si>
    <t>滋賀県市町村職員研修センター</t>
  </si>
  <si>
    <t>滋賀県後期高齢者医療広域連合（一般会計）</t>
  </si>
  <si>
    <t>滋賀県後期高齢者医療広域連合（後期高齢者医療特別会計）</t>
  </si>
  <si>
    <t>野洲市湖岸開発</t>
    <rPh sb="0" eb="3">
      <t>ヤスシ</t>
    </rPh>
    <rPh sb="3" eb="7">
      <t>コガンカイハツ</t>
    </rPh>
    <phoneticPr fontId="2"/>
  </si>
  <si>
    <t>まちづくり基金</t>
    <rPh sb="5" eb="7">
      <t>キキン</t>
    </rPh>
    <phoneticPr fontId="5"/>
  </si>
  <si>
    <t>公共施設等整備基金</t>
  </si>
  <si>
    <t>墓地公園整備管理基金</t>
  </si>
  <si>
    <t>湖岸地域振興基金</t>
    <rPh sb="0" eb="6">
      <t>コガンチイキシンコウ</t>
    </rPh>
    <phoneticPr fontId="2"/>
  </si>
  <si>
    <t>都市計画事業基金</t>
    <rPh sb="0" eb="4">
      <t>トシケイカク</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</si>
</sst>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15" xfId="5"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63812</c:v>
                </c:pt>
                <c:pt idx="2">
                  <c:v>54225</c:v>
                </c:pt>
                <c:pt idx="3">
                  <c:v>54016</c:v>
                </c:pt>
                <c:pt idx="4">
                  <c:v>52786</c:v>
                </c:pt>
              </c:numCache>
            </c:numRef>
          </c:val>
          <c:smooth val="0"/>
          <c:extLst>
            <c:ext xmlns:c16="http://schemas.microsoft.com/office/drawing/2014/chart" uri="{C3380CC4-5D6E-409C-BE32-E72D297353CC}">
              <c16:uniqueId val="{00000000-D5EF-4F91-8E32-6FDA9A8EA8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37270</c:v>
                </c:pt>
                <c:pt idx="1">
                  <c:v>81135</c:v>
                </c:pt>
                <c:pt idx="2">
                  <c:v>51474</c:v>
                </c:pt>
                <c:pt idx="3">
                  <c:v>35855</c:v>
                </c:pt>
                <c:pt idx="4">
                  <c:v>94877</c:v>
                </c:pt>
              </c:numCache>
            </c:numRef>
          </c:val>
          <c:smooth val="0"/>
          <c:extLst>
            <c:ext xmlns:c16="http://schemas.microsoft.com/office/drawing/2014/chart" uri="{C3380CC4-5D6E-409C-BE32-E72D297353CC}">
              <c16:uniqueId val="{00000001-D5EF-4F91-8E32-6FDA9A8EA8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5.26</c:v>
                </c:pt>
                <c:pt idx="1">
                  <c:v>6.13</c:v>
                </c:pt>
                <c:pt idx="2">
                  <c:v>6.94</c:v>
                </c:pt>
                <c:pt idx="3">
                  <c:v>6.28</c:v>
                </c:pt>
                <c:pt idx="4">
                  <c:v>6.47</c:v>
                </c:pt>
              </c:numCache>
            </c:numRef>
          </c:val>
          <c:extLst>
            <c:ext xmlns:c16="http://schemas.microsoft.com/office/drawing/2014/chart" uri="{C3380CC4-5D6E-409C-BE32-E72D297353CC}">
              <c16:uniqueId val="{00000000-91BE-47DF-AE72-121044F4C5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13.26</c:v>
                </c:pt>
                <c:pt idx="1">
                  <c:v>12.15</c:v>
                </c:pt>
                <c:pt idx="2">
                  <c:v>11.48</c:v>
                </c:pt>
                <c:pt idx="3">
                  <c:v>20.05</c:v>
                </c:pt>
                <c:pt idx="4">
                  <c:v>10.15</c:v>
                </c:pt>
              </c:numCache>
            </c:numRef>
          </c:val>
          <c:extLst>
            <c:ext xmlns:c16="http://schemas.microsoft.com/office/drawing/2014/chart" uri="{C3380CC4-5D6E-409C-BE32-E72D297353CC}">
              <c16:uniqueId val="{00000001-91BE-47DF-AE72-121044F4C5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0.95</c:v>
                </c:pt>
                <c:pt idx="2">
                  <c:v>1.1599999999999999</c:v>
                </c:pt>
                <c:pt idx="3">
                  <c:v>7.52</c:v>
                </c:pt>
                <c:pt idx="4">
                  <c:v>-8.7799999999999994</c:v>
                </c:pt>
              </c:numCache>
            </c:numRef>
          </c:val>
          <c:smooth val="0"/>
          <c:extLst>
            <c:ext xmlns:c16="http://schemas.microsoft.com/office/drawing/2014/chart" uri="{C3380CC4-5D6E-409C-BE32-E72D297353CC}">
              <c16:uniqueId val="{00000002-91BE-47DF-AE72-121044F4C5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8F8-4303-A986-6353C2EC86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F8-4303-A986-6353C2EC8626}"/>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0.05</c:v>
                </c:pt>
                <c:pt idx="4">
                  <c:v>#N/A</c:v>
                </c:pt>
                <c:pt idx="5">
                  <c:v>0.02</c:v>
                </c:pt>
                <c:pt idx="6">
                  <c:v>#N/A</c:v>
                </c:pt>
                <c:pt idx="7">
                  <c:v>0.02</c:v>
                </c:pt>
                <c:pt idx="8">
                  <c:v>#N/A</c:v>
                </c:pt>
                <c:pt idx="9">
                  <c:v>0.02</c:v>
                </c:pt>
              </c:numCache>
            </c:numRef>
          </c:val>
          <c:extLst>
            <c:ext xmlns:c16="http://schemas.microsoft.com/office/drawing/2014/chart" uri="{C3380CC4-5D6E-409C-BE32-E72D297353CC}">
              <c16:uniqueId val="{00000002-78F8-4303-A986-6353C2EC86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0.13</c:v>
                </c:pt>
                <c:pt idx="4">
                  <c:v>#N/A</c:v>
                </c:pt>
                <c:pt idx="5">
                  <c:v>0.12</c:v>
                </c:pt>
                <c:pt idx="6">
                  <c:v>#N/A</c:v>
                </c:pt>
                <c:pt idx="7">
                  <c:v>0.12</c:v>
                </c:pt>
                <c:pt idx="8">
                  <c:v>#N/A</c:v>
                </c:pt>
                <c:pt idx="9">
                  <c:v>0.13</c:v>
                </c:pt>
              </c:numCache>
            </c:numRef>
          </c:val>
          <c:extLst>
            <c:ext xmlns:c16="http://schemas.microsoft.com/office/drawing/2014/chart" uri="{C3380CC4-5D6E-409C-BE32-E72D297353CC}">
              <c16:uniqueId val="{00000003-78F8-4303-A986-6353C2EC862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0.61</c:v>
                </c:pt>
                <c:pt idx="4">
                  <c:v>#N/A</c:v>
                </c:pt>
                <c:pt idx="5">
                  <c:v>0.71</c:v>
                </c:pt>
                <c:pt idx="6">
                  <c:v>#N/A</c:v>
                </c:pt>
                <c:pt idx="7">
                  <c:v>0.26</c:v>
                </c:pt>
                <c:pt idx="8">
                  <c:v>#N/A</c:v>
                </c:pt>
                <c:pt idx="9">
                  <c:v>0.23</c:v>
                </c:pt>
              </c:numCache>
            </c:numRef>
          </c:val>
          <c:extLst>
            <c:ext xmlns:c16="http://schemas.microsoft.com/office/drawing/2014/chart" uri="{C3380CC4-5D6E-409C-BE32-E72D297353CC}">
              <c16:uniqueId val="{00000004-78F8-4303-A986-6353C2EC862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1.36</c:v>
                </c:pt>
                <c:pt idx="4">
                  <c:v>#N/A</c:v>
                </c:pt>
                <c:pt idx="5">
                  <c:v>2.5299999999999998</c:v>
                </c:pt>
                <c:pt idx="6">
                  <c:v>#N/A</c:v>
                </c:pt>
                <c:pt idx="7">
                  <c:v>2.17</c:v>
                </c:pt>
                <c:pt idx="8">
                  <c:v>#N/A</c:v>
                </c:pt>
                <c:pt idx="9">
                  <c:v>1.22</c:v>
                </c:pt>
              </c:numCache>
            </c:numRef>
          </c:val>
          <c:extLst>
            <c:ext xmlns:c16="http://schemas.microsoft.com/office/drawing/2014/chart" uri="{C3380CC4-5D6E-409C-BE32-E72D297353CC}">
              <c16:uniqueId val="{00000005-78F8-4303-A986-6353C2EC862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6.09</c:v>
                </c:pt>
                <c:pt idx="2">
                  <c:v>#N/A</c:v>
                </c:pt>
                <c:pt idx="3">
                  <c:v>5.57</c:v>
                </c:pt>
                <c:pt idx="4">
                  <c:v>#N/A</c:v>
                </c:pt>
                <c:pt idx="5">
                  <c:v>5.21</c:v>
                </c:pt>
                <c:pt idx="6">
                  <c:v>#N/A</c:v>
                </c:pt>
                <c:pt idx="7">
                  <c:v>5.51</c:v>
                </c:pt>
                <c:pt idx="8">
                  <c:v>#N/A</c:v>
                </c:pt>
                <c:pt idx="9">
                  <c:v>5.64</c:v>
                </c:pt>
              </c:numCache>
            </c:numRef>
          </c:val>
          <c:extLst>
            <c:ext xmlns:c16="http://schemas.microsoft.com/office/drawing/2014/chart" uri="{C3380CC4-5D6E-409C-BE32-E72D297353CC}">
              <c16:uniqueId val="{00000006-78F8-4303-A986-6353C2EC862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5.22</c:v>
                </c:pt>
                <c:pt idx="2">
                  <c:v>#N/A</c:v>
                </c:pt>
                <c:pt idx="3">
                  <c:v>6.07</c:v>
                </c:pt>
                <c:pt idx="4">
                  <c:v>#N/A</c:v>
                </c:pt>
                <c:pt idx="5">
                  <c:v>6.91</c:v>
                </c:pt>
                <c:pt idx="6">
                  <c:v>#N/A</c:v>
                </c:pt>
                <c:pt idx="7">
                  <c:v>6.24</c:v>
                </c:pt>
                <c:pt idx="8">
                  <c:v>#N/A</c:v>
                </c:pt>
                <c:pt idx="9">
                  <c:v>6.44</c:v>
                </c:pt>
              </c:numCache>
            </c:numRef>
          </c:val>
          <c:extLst>
            <c:ext xmlns:c16="http://schemas.microsoft.com/office/drawing/2014/chart" uri="{C3380CC4-5D6E-409C-BE32-E72D297353CC}">
              <c16:uniqueId val="{00000007-78F8-4303-A986-6353C2EC862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5.96</c:v>
                </c:pt>
                <c:pt idx="2">
                  <c:v>#N/A</c:v>
                </c:pt>
                <c:pt idx="3">
                  <c:v>6.32</c:v>
                </c:pt>
                <c:pt idx="4">
                  <c:v>#N/A</c:v>
                </c:pt>
                <c:pt idx="5">
                  <c:v>6.95</c:v>
                </c:pt>
                <c:pt idx="6">
                  <c:v>#N/A</c:v>
                </c:pt>
                <c:pt idx="7">
                  <c:v>8.08</c:v>
                </c:pt>
                <c:pt idx="8">
                  <c:v>#N/A</c:v>
                </c:pt>
                <c:pt idx="9">
                  <c:v>8.5299999999999994</c:v>
                </c:pt>
              </c:numCache>
            </c:numRef>
          </c:val>
          <c:extLst>
            <c:ext xmlns:c16="http://schemas.microsoft.com/office/drawing/2014/chart" uri="{C3380CC4-5D6E-409C-BE32-E72D297353CC}">
              <c16:uniqueId val="{00000008-78F8-4303-A986-6353C2EC862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8.1199999999999992</c:v>
                </c:pt>
                <c:pt idx="2">
                  <c:v>#N/A</c:v>
                </c:pt>
                <c:pt idx="3">
                  <c:v>11.9</c:v>
                </c:pt>
                <c:pt idx="4">
                  <c:v>#N/A</c:v>
                </c:pt>
                <c:pt idx="5">
                  <c:v>20.7</c:v>
                </c:pt>
                <c:pt idx="6">
                  <c:v>#N/A</c:v>
                </c:pt>
                <c:pt idx="7">
                  <c:v>28.38</c:v>
                </c:pt>
                <c:pt idx="8">
                  <c:v>#N/A</c:v>
                </c:pt>
                <c:pt idx="9">
                  <c:v>24.78</c:v>
                </c:pt>
              </c:numCache>
            </c:numRef>
          </c:val>
          <c:extLst>
            <c:ext xmlns:c16="http://schemas.microsoft.com/office/drawing/2014/chart" uri="{C3380CC4-5D6E-409C-BE32-E72D297353CC}">
              <c16:uniqueId val="{00000009-78F8-4303-A986-6353C2EC86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2144</c:v>
                </c:pt>
                <c:pt idx="5">
                  <c:v>1994</c:v>
                </c:pt>
                <c:pt idx="8">
                  <c:v>1958</c:v>
                </c:pt>
                <c:pt idx="11">
                  <c:v>2070</c:v>
                </c:pt>
                <c:pt idx="14">
                  <c:v>1994</c:v>
                </c:pt>
              </c:numCache>
            </c:numRef>
          </c:val>
          <c:extLst>
            <c:ext xmlns:c16="http://schemas.microsoft.com/office/drawing/2014/chart" uri="{C3380CC4-5D6E-409C-BE32-E72D297353CC}">
              <c16:uniqueId val="{00000000-5670-41C5-99A1-BCB1660CB2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1</c:v>
                </c:pt>
              </c:numCache>
            </c:numRef>
          </c:val>
          <c:extLst>
            <c:ext xmlns:c16="http://schemas.microsoft.com/office/drawing/2014/chart" uri="{C3380CC4-5D6E-409C-BE32-E72D297353CC}">
              <c16:uniqueId val="{00000001-5670-41C5-99A1-BCB1660CB2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106</c:v>
                </c:pt>
                <c:pt idx="3">
                  <c:v>153</c:v>
                </c:pt>
                <c:pt idx="6">
                  <c:v>190</c:v>
                </c:pt>
                <c:pt idx="9">
                  <c:v>160</c:v>
                </c:pt>
                <c:pt idx="12">
                  <c:v>180</c:v>
                </c:pt>
              </c:numCache>
            </c:numRef>
          </c:val>
          <c:extLst>
            <c:ext xmlns:c16="http://schemas.microsoft.com/office/drawing/2014/chart" uri="{C3380CC4-5D6E-409C-BE32-E72D297353CC}">
              <c16:uniqueId val="{00000002-5670-41C5-99A1-BCB1660CB2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66</c:v>
                </c:pt>
                <c:pt idx="6">
                  <c:v>68</c:v>
                </c:pt>
                <c:pt idx="9">
                  <c:v>75</c:v>
                </c:pt>
                <c:pt idx="12">
                  <c:v>71</c:v>
                </c:pt>
              </c:numCache>
            </c:numRef>
          </c:val>
          <c:extLst>
            <c:ext xmlns:c16="http://schemas.microsoft.com/office/drawing/2014/chart" uri="{C3380CC4-5D6E-409C-BE32-E72D297353CC}">
              <c16:uniqueId val="{00000003-5670-41C5-99A1-BCB1660CB2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c:v>
                </c:pt>
                <c:pt idx="3">
                  <c:v>200</c:v>
                </c:pt>
                <c:pt idx="6">
                  <c:v>385</c:v>
                </c:pt>
                <c:pt idx="9">
                  <c:v>196</c:v>
                </c:pt>
                <c:pt idx="12">
                  <c:v>326</c:v>
                </c:pt>
              </c:numCache>
            </c:numRef>
          </c:val>
          <c:extLst>
            <c:ext xmlns:c16="http://schemas.microsoft.com/office/drawing/2014/chart" uri="{C3380CC4-5D6E-409C-BE32-E72D297353CC}">
              <c16:uniqueId val="{00000004-5670-41C5-99A1-BCB1660CB2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5670-41C5-99A1-BCB1660CB2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70-41C5-99A1-BCB1660CB2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2604</c:v>
                </c:pt>
                <c:pt idx="3">
                  <c:v>2465</c:v>
                </c:pt>
                <c:pt idx="6">
                  <c:v>2369</c:v>
                </c:pt>
                <c:pt idx="9">
                  <c:v>2346</c:v>
                </c:pt>
                <c:pt idx="12">
                  <c:v>2358</c:v>
                </c:pt>
              </c:numCache>
            </c:numRef>
          </c:val>
          <c:extLst>
            <c:ext xmlns:c16="http://schemas.microsoft.com/office/drawing/2014/chart" uri="{C3380CC4-5D6E-409C-BE32-E72D297353CC}">
              <c16:uniqueId val="{00000007-5670-41C5-99A1-BCB1660CB2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811</c:v>
                </c:pt>
                <c:pt idx="2">
                  <c:v>#N/A</c:v>
                </c:pt>
                <c:pt idx="3">
                  <c:v>#N/A</c:v>
                </c:pt>
                <c:pt idx="4">
                  <c:v>891</c:v>
                </c:pt>
                <c:pt idx="5">
                  <c:v>#N/A</c:v>
                </c:pt>
                <c:pt idx="6">
                  <c:v>#N/A</c:v>
                </c:pt>
                <c:pt idx="7">
                  <c:v>1058</c:v>
                </c:pt>
                <c:pt idx="8">
                  <c:v>#N/A</c:v>
                </c:pt>
                <c:pt idx="9">
                  <c:v>#N/A</c:v>
                </c:pt>
                <c:pt idx="10">
                  <c:v>707</c:v>
                </c:pt>
                <c:pt idx="11">
                  <c:v>#N/A</c:v>
                </c:pt>
                <c:pt idx="12">
                  <c:v>#N/A</c:v>
                </c:pt>
                <c:pt idx="13">
                  <c:v>942</c:v>
                </c:pt>
                <c:pt idx="14">
                  <c:v>#N/A</c:v>
                </c:pt>
              </c:numCache>
            </c:numRef>
          </c:val>
          <c:smooth val="0"/>
          <c:extLst>
            <c:ext xmlns:c16="http://schemas.microsoft.com/office/drawing/2014/chart" uri="{C3380CC4-5D6E-409C-BE32-E72D297353CC}">
              <c16:uniqueId val="{00000008-5670-41C5-99A1-BCB1660CB2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22130</c:v>
                </c:pt>
                <c:pt idx="5">
                  <c:v>21874</c:v>
                </c:pt>
                <c:pt idx="8">
                  <c:v>21390</c:v>
                </c:pt>
                <c:pt idx="11">
                  <c:v>20200</c:v>
                </c:pt>
                <c:pt idx="14">
                  <c:v>19027</c:v>
                </c:pt>
              </c:numCache>
            </c:numRef>
          </c:val>
          <c:extLst>
            <c:ext xmlns:c16="http://schemas.microsoft.com/office/drawing/2014/chart" uri="{C3380CC4-5D6E-409C-BE32-E72D297353CC}">
              <c16:uniqueId val="{00000000-C666-439A-9573-21E16AA87A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186</c:v>
                </c:pt>
                <c:pt idx="5">
                  <c:v>172</c:v>
                </c:pt>
                <c:pt idx="8">
                  <c:v>183</c:v>
                </c:pt>
                <c:pt idx="11">
                  <c:v>543</c:v>
                </c:pt>
                <c:pt idx="14">
                  <c:v>566</c:v>
                </c:pt>
              </c:numCache>
            </c:numRef>
          </c:val>
          <c:extLst>
            <c:ext xmlns:c16="http://schemas.microsoft.com/office/drawing/2014/chart" uri="{C3380CC4-5D6E-409C-BE32-E72D297353CC}">
              <c16:uniqueId val="{00000001-C666-439A-9573-21E16AA87A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3323</c:v>
                </c:pt>
                <c:pt idx="5">
                  <c:v>3118</c:v>
                </c:pt>
                <c:pt idx="8">
                  <c:v>4179</c:v>
                </c:pt>
                <c:pt idx="11">
                  <c:v>7063</c:v>
                </c:pt>
                <c:pt idx="14">
                  <c:v>5746</c:v>
                </c:pt>
              </c:numCache>
            </c:numRef>
          </c:val>
          <c:extLst>
            <c:ext xmlns:c16="http://schemas.microsoft.com/office/drawing/2014/chart" uri="{C3380CC4-5D6E-409C-BE32-E72D297353CC}">
              <c16:uniqueId val="{00000002-C666-439A-9573-21E16AA87A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6-439A-9573-21E16AA87A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66-439A-9573-21E16AA87A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270</c:v>
                </c:pt>
                <c:pt idx="3">
                  <c:v>203</c:v>
                </c:pt>
                <c:pt idx="6">
                  <c:v>143</c:v>
                </c:pt>
                <c:pt idx="9">
                  <c:v>85</c:v>
                </c:pt>
                <c:pt idx="12">
                  <c:v>26</c:v>
                </c:pt>
              </c:numCache>
            </c:numRef>
          </c:val>
          <c:extLst>
            <c:ext xmlns:c16="http://schemas.microsoft.com/office/drawing/2014/chart" uri="{C3380CC4-5D6E-409C-BE32-E72D297353CC}">
              <c16:uniqueId val="{00000005-C666-439A-9573-21E16AA87A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1209</c:v>
                </c:pt>
                <c:pt idx="3">
                  <c:v>782</c:v>
                </c:pt>
                <c:pt idx="6">
                  <c:v>485</c:v>
                </c:pt>
                <c:pt idx="9">
                  <c:v>236</c:v>
                </c:pt>
                <c:pt idx="12">
                  <c:v>0</c:v>
                </c:pt>
              </c:numCache>
            </c:numRef>
          </c:val>
          <c:extLst>
            <c:ext xmlns:c16="http://schemas.microsoft.com/office/drawing/2014/chart" uri="{C3380CC4-5D6E-409C-BE32-E72D297353CC}">
              <c16:uniqueId val="{00000006-C666-439A-9573-21E16AA87A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542</c:v>
                </c:pt>
                <c:pt idx="3">
                  <c:v>554</c:v>
                </c:pt>
                <c:pt idx="6">
                  <c:v>537</c:v>
                </c:pt>
                <c:pt idx="9">
                  <c:v>513</c:v>
                </c:pt>
                <c:pt idx="12">
                  <c:v>592</c:v>
                </c:pt>
              </c:numCache>
            </c:numRef>
          </c:val>
          <c:extLst>
            <c:ext xmlns:c16="http://schemas.microsoft.com/office/drawing/2014/chart" uri="{C3380CC4-5D6E-409C-BE32-E72D297353CC}">
              <c16:uniqueId val="{00000007-C666-439A-9573-21E16AA87A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3242</c:v>
                </c:pt>
                <c:pt idx="3">
                  <c:v>2573</c:v>
                </c:pt>
                <c:pt idx="6">
                  <c:v>1982</c:v>
                </c:pt>
                <c:pt idx="9">
                  <c:v>2167</c:v>
                </c:pt>
                <c:pt idx="12">
                  <c:v>1486</c:v>
                </c:pt>
              </c:numCache>
            </c:numRef>
          </c:val>
          <c:extLst>
            <c:ext xmlns:c16="http://schemas.microsoft.com/office/drawing/2014/chart" uri="{C3380CC4-5D6E-409C-BE32-E72D297353CC}">
              <c16:uniqueId val="{00000008-C666-439A-9573-21E16AA87A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287</c:v>
                </c:pt>
                <c:pt idx="3">
                  <c:v>726</c:v>
                </c:pt>
                <c:pt idx="6">
                  <c:v>630</c:v>
                </c:pt>
                <c:pt idx="9">
                  <c:v>534</c:v>
                </c:pt>
                <c:pt idx="12">
                  <c:v>438</c:v>
                </c:pt>
              </c:numCache>
            </c:numRef>
          </c:val>
          <c:extLst>
            <c:ext xmlns:c16="http://schemas.microsoft.com/office/drawing/2014/chart" uri="{C3380CC4-5D6E-409C-BE32-E72D297353CC}">
              <c16:uniqueId val="{00000009-C666-439A-9573-21E16AA87A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25539</c:v>
                </c:pt>
                <c:pt idx="3">
                  <c:v>27617</c:v>
                </c:pt>
                <c:pt idx="6">
                  <c:v>27937</c:v>
                </c:pt>
                <c:pt idx="9">
                  <c:v>26949</c:v>
                </c:pt>
                <c:pt idx="12">
                  <c:v>26881</c:v>
                </c:pt>
              </c:numCache>
            </c:numRef>
          </c:val>
          <c:extLst>
            <c:ext xmlns:c16="http://schemas.microsoft.com/office/drawing/2014/chart" uri="{C3380CC4-5D6E-409C-BE32-E72D297353CC}">
              <c16:uniqueId val="{0000000A-C666-439A-9573-21E16AA87A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5450</c:v>
                </c:pt>
                <c:pt idx="2">
                  <c:v>#N/A</c:v>
                </c:pt>
                <c:pt idx="3">
                  <c:v>#N/A</c:v>
                </c:pt>
                <c:pt idx="4">
                  <c:v>7290</c:v>
                </c:pt>
                <c:pt idx="5">
                  <c:v>#N/A</c:v>
                </c:pt>
                <c:pt idx="6">
                  <c:v>#N/A</c:v>
                </c:pt>
                <c:pt idx="7">
                  <c:v>5963</c:v>
                </c:pt>
                <c:pt idx="8">
                  <c:v>#N/A</c:v>
                </c:pt>
                <c:pt idx="9">
                  <c:v>#N/A</c:v>
                </c:pt>
                <c:pt idx="10">
                  <c:v>2678</c:v>
                </c:pt>
                <c:pt idx="11">
                  <c:v>#N/A</c:v>
                </c:pt>
                <c:pt idx="12">
                  <c:v>#N/A</c:v>
                </c:pt>
                <c:pt idx="13">
                  <c:v>4085</c:v>
                </c:pt>
                <c:pt idx="14">
                  <c:v>#N/A</c:v>
                </c:pt>
              </c:numCache>
            </c:numRef>
          </c:val>
          <c:smooth val="0"/>
          <c:extLst>
            <c:ext xmlns:c16="http://schemas.microsoft.com/office/drawing/2014/chart" uri="{C3380CC4-5D6E-409C-BE32-E72D297353CC}">
              <c16:uniqueId val="{0000000B-C666-439A-9573-21E16AA87A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1573</c:v>
                </c:pt>
                <c:pt idx="1">
                  <c:v>2690</c:v>
                </c:pt>
                <c:pt idx="2">
                  <c:v>1412</c:v>
                </c:pt>
              </c:numCache>
            </c:numRef>
          </c:val>
          <c:extLst>
            <c:ext xmlns:c16="http://schemas.microsoft.com/office/drawing/2014/chart" uri="{C3380CC4-5D6E-409C-BE32-E72D297353CC}">
              <c16:uniqueId val="{00000000-CF4B-4E26-8782-091C6F068A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598</c:v>
                </c:pt>
                <c:pt idx="1">
                  <c:v>599</c:v>
                </c:pt>
                <c:pt idx="2">
                  <c:v>660</c:v>
                </c:pt>
              </c:numCache>
            </c:numRef>
          </c:val>
          <c:extLst>
            <c:ext xmlns:c16="http://schemas.microsoft.com/office/drawing/2014/chart" uri="{C3380CC4-5D6E-409C-BE32-E72D297353CC}">
              <c16:uniqueId val="{00000001-CF4B-4E26-8782-091C6F068A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1355</c:v>
                </c:pt>
                <c:pt idx="1">
                  <c:v>2944</c:v>
                </c:pt>
                <c:pt idx="2">
                  <c:v>2894</c:v>
                </c:pt>
              </c:numCache>
            </c:numRef>
          </c:val>
          <c:extLst>
            <c:ext xmlns:c16="http://schemas.microsoft.com/office/drawing/2014/chart" uri="{C3380CC4-5D6E-409C-BE32-E72D297353CC}">
              <c16:uniqueId val="{00000002-CF4B-4E26-8782-091C6F068A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49,662
80.15
29,341,687
28,396,097
899,389
13,910,570
26,881,271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ポイント増となっており、類似団体平均と比較して依然高い水準を維持している。</a:t>
          </a:r>
        </a:p>
        <a:p>
          <a:r>
            <a:rPr kumimoji="1" lang="ja-JP" altLang="en-US" sz="1300">
              <a:latin typeface="ＭＳ Ｐゴシック" panose="020B0600070205080204" pitchFamily="50" charset="-128"/>
              <a:ea typeface="ＭＳ Ｐゴシック" panose="020B0600070205080204" pitchFamily="50" charset="-128"/>
            </a:rPr>
            <a:t>　主な財源である法人市民税は、円安・株高傾向にあることから、一定の財源の確保を見込んでいるものの、昨今の世界情勢を鑑みると景気後退も考えられる。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今後も引き続き行財政改革の推進等により、行政運営の効率化、安定した財政運営を行い、財政の健全化を図る。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増となった主な要因としては、昨年度と比較して主要法人の業績悪化に伴う法人税の減収が挙げれる。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年度以降、硬直化した財政状況が如実にあらわれており、依然厳しい状況にある。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64</xdr:row>
      <xdr:rowOff>53848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2743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97536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7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％増となり、前年度に引き続き類似団体平均を上回っている。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物件費においては、ふるさと納税推進事業やエネルギー価格高騰による光熱水費の影響で依然として高い水準で推移している。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人件費においては、民間給与の水準と合わせた給与改定に伴い増加している。今後、事務事業の見直しや適正な職員配置を検討し、適正な定員管理に努める。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102681</xdr:rowOff>
    </xdr:from>
    <xdr:to>
      <xdr:col>23</xdr:col>
      <xdr:colOff>133350</xdr:colOff>
      <xdr:row>83</xdr:row>
      <xdr:rowOff>121783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33031"/>
          <a:ext cx="8382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66518</xdr:rowOff>
    </xdr:from>
    <xdr:to>
      <xdr:col>19</xdr:col>
      <xdr:colOff>133350</xdr:colOff>
      <xdr:row>83</xdr:row>
      <xdr:rowOff>102681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96868"/>
          <a:ext cx="8890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7367</xdr:rowOff>
    </xdr:from>
    <xdr:to>
      <xdr:col>15</xdr:col>
      <xdr:colOff>82550</xdr:colOff>
      <xdr:row>83</xdr:row>
      <xdr:rowOff>66518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7717"/>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103081</xdr:rowOff>
    </xdr:from>
    <xdr:to>
      <xdr:col>11</xdr:col>
      <xdr:colOff>31750</xdr:colOff>
      <xdr:row>83</xdr:row>
      <xdr:rowOff>7367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1981"/>
          <a:ext cx="889000" cy="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49119</xdr:rowOff>
    </xdr:from>
    <xdr:to>
      <xdr:col>7</xdr:col>
      <xdr:colOff>31750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70983</xdr:rowOff>
    </xdr:from>
    <xdr:to>
      <xdr:col>23</xdr:col>
      <xdr:colOff>184150</xdr:colOff>
      <xdr:row>84</xdr:row>
      <xdr:rowOff>1133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43060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51881</xdr:rowOff>
    </xdr:from>
    <xdr:to>
      <xdr:col>19</xdr:col>
      <xdr:colOff>184150</xdr:colOff>
      <xdr:row>83</xdr:row>
      <xdr:rowOff>153481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138258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6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15718</xdr:rowOff>
    </xdr:from>
    <xdr:to>
      <xdr:col>15</xdr:col>
      <xdr:colOff>133350</xdr:colOff>
      <xdr:row>83</xdr:row>
      <xdr:rowOff>117318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128017</xdr:rowOff>
    </xdr:from>
    <xdr:to>
      <xdr:col>11</xdr:col>
      <xdr:colOff>82550</xdr:colOff>
      <xdr:row>83</xdr:row>
      <xdr:rowOff>58167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42944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52281</xdr:rowOff>
    </xdr:from>
    <xdr:to>
      <xdr:col>7</xdr:col>
      <xdr:colOff>31750</xdr:colOff>
      <xdr:row>82</xdr:row>
      <xdr:rowOff>153881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138658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昨年度と比較して同水準となったが、依然として全国市平均及び類似団体平均を上回っている。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これは経験年数階層の変動及び給料額の調整（２％加算）によるものと考えている。今後、退職に伴う職員構成の変動や必要な見直しを行い、適正な給与管理に努める。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87086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771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18143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18143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要因は職員数が増加したことによるものである。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今後も、限られた資源でより良い市民サービスを持続的に提供すること、さらに安心、安全な市民サービスの向上を目指し、事務事業の見直しや適正な職員配置を検討し、適正な定員管理に努める。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25823</xdr:rowOff>
    </xdr:from>
    <xdr:to>
      <xdr:col>81</xdr:col>
      <xdr:colOff>44450</xdr:colOff>
      <xdr:row>63</xdr:row>
      <xdr:rowOff>70062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27173"/>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25823</xdr:rowOff>
    </xdr:from>
    <xdr:to>
      <xdr:col>77</xdr:col>
      <xdr:colOff>44450</xdr:colOff>
      <xdr:row>63</xdr:row>
      <xdr:rowOff>64029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2717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64029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53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53975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19262</xdr:rowOff>
    </xdr:from>
    <xdr:to>
      <xdr:col>81</xdr:col>
      <xdr:colOff>95250</xdr:colOff>
      <xdr:row>63</xdr:row>
      <xdr:rowOff>120862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162789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146473</xdr:rowOff>
    </xdr:from>
    <xdr:to>
      <xdr:col>77</xdr:col>
      <xdr:colOff>95250</xdr:colOff>
      <xdr:row>63</xdr:row>
      <xdr:rowOff>76623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13229</xdr:rowOff>
    </xdr:from>
    <xdr:to>
      <xdr:col>73</xdr:col>
      <xdr:colOff>44450</xdr:colOff>
      <xdr:row>63</xdr:row>
      <xdr:rowOff>114829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99606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3175</xdr:rowOff>
    </xdr:from>
    <xdr:to>
      <xdr:col>68</xdr:col>
      <xdr:colOff>203200</xdr:colOff>
      <xdr:row>63</xdr:row>
      <xdr:rowOff>104775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ポイント減となったものの、類似団体平均を上回った。</a:t>
          </a:r>
        </a:p>
        <a:p>
          <a:r>
            <a:rPr kumimoji="1" lang="ja-JP" altLang="en-US" sz="1300">
              <a:latin typeface="ＭＳ Ｐゴシック" panose="020B0600070205080204" pitchFamily="50" charset="-128"/>
              <a:ea typeface="ＭＳ Ｐゴシック" panose="020B0600070205080204" pitchFamily="50" charset="-128"/>
            </a:rPr>
            <a:t>　改善した主な要因は、平成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年度以降は毎年にかけて元利償還金が減少しており、令和４年度から都市計画税を課税したことによる地方債の償還額等に充当可能な特定の歳入見込額が増加したためである。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今後も大型建設事業が予定されており、公債費への影響が見込まれるため、適正な予算規模による財政運営を行う必要がある。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946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0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57929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を上回っている。</a:t>
          </a:r>
        </a:p>
        <a:p>
          <a:r>
            <a:rPr kumimoji="1" lang="ja-JP" altLang="en-US" sz="1300">
              <a:latin typeface="ＭＳ Ｐゴシック" panose="020B0600070205080204" pitchFamily="50" charset="-128"/>
              <a:ea typeface="ＭＳ Ｐゴシック" panose="020B0600070205080204" pitchFamily="50" charset="-128"/>
            </a:rPr>
            <a:t>　　増となった主な要因は、法人税の減収や野洲駅前の土地の所管替え等に伴う財政調整基金の取り崩しにより充当可能基金が大幅に減少したためである。今後、大型建設事業に係る起債発行額の増が見込まれるため、精査を行いつつ、適正な予算措置を講じ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xdr:rowOff>
    </xdr:from>
    <xdr:to>
      <xdr:col>81</xdr:col>
      <xdr:colOff>44450</xdr:colOff>
      <xdr:row>15</xdr:row>
      <xdr:rowOff>129842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579793"/>
          <a:ext cx="8382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xdr:rowOff>
    </xdr:from>
    <xdr:to>
      <xdr:col>77</xdr:col>
      <xdr:colOff>44450</xdr:colOff>
      <xdr:row>16</xdr:row>
      <xdr:rowOff>150283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7979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150283</xdr:rowOff>
    </xdr:from>
    <xdr:to>
      <xdr:col>72</xdr:col>
      <xdr:colOff>203200</xdr:colOff>
      <xdr:row>17</xdr:row>
      <xdr:rowOff>160383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93483"/>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17901</xdr:rowOff>
    </xdr:from>
    <xdr:to>
      <xdr:col>68</xdr:col>
      <xdr:colOff>152400</xdr:colOff>
      <xdr:row>17</xdr:row>
      <xdr:rowOff>160383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932551"/>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30618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79042</xdr:rowOff>
    </xdr:from>
    <xdr:to>
      <xdr:col>81</xdr:col>
      <xdr:colOff>95250</xdr:colOff>
      <xdr:row>16</xdr:row>
      <xdr:rowOff>9192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51119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2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128693</xdr:rowOff>
    </xdr:from>
    <xdr:to>
      <xdr:col>77</xdr:col>
      <xdr:colOff>95250</xdr:colOff>
      <xdr:row>15</xdr:row>
      <xdr:rowOff>58843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43620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99483</xdr:rowOff>
    </xdr:from>
    <xdr:to>
      <xdr:col>73</xdr:col>
      <xdr:colOff>44450</xdr:colOff>
      <xdr:row>17</xdr:row>
      <xdr:rowOff>29633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109583</xdr:rowOff>
    </xdr:from>
    <xdr:to>
      <xdr:col>68</xdr:col>
      <xdr:colOff>203200</xdr:colOff>
      <xdr:row>18</xdr:row>
      <xdr:rowOff>39733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24510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138551</xdr:rowOff>
    </xdr:from>
    <xdr:to>
      <xdr:col>64</xdr:col>
      <xdr:colOff>152400</xdr:colOff>
      <xdr:row>17</xdr:row>
      <xdr:rowOff>68701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53478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49,662
80.15
29,341,687
28,396,097
899,389
13,910,570
26,881,271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ポイント増となり、全国平均を依然として上回っている。</a:t>
          </a:r>
        </a:p>
        <a:p>
          <a:r>
            <a:rPr kumimoji="1" lang="ja-JP" altLang="en-US" sz="1300">
              <a:latin typeface="ＭＳ Ｐゴシック" panose="020B0600070205080204" pitchFamily="50" charset="-128"/>
              <a:ea typeface="ＭＳ Ｐゴシック" panose="020B0600070205080204" pitchFamily="50" charset="-128"/>
            </a:rPr>
            <a:t>　増となった主な要因は、民間給与の水準と合わせた職員の給与改定に伴い増加している。　今後も事務事業の見直しや適正な職員配置を検討し、適正な定員管理に努める。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156392</xdr:rowOff>
    </xdr:from>
    <xdr:to>
      <xdr:col>24</xdr:col>
      <xdr:colOff>25400</xdr:colOff>
      <xdr:row>37</xdr:row>
      <xdr:rowOff>128633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8592"/>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156392</xdr:rowOff>
    </xdr:from>
    <xdr:to>
      <xdr:col>19</xdr:col>
      <xdr:colOff>187325</xdr:colOff>
      <xdr:row>37</xdr:row>
      <xdr:rowOff>109039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2859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268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63319</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06969"/>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22316</xdr:rowOff>
    </xdr:from>
    <xdr:to>
      <xdr:col>6</xdr:col>
      <xdr:colOff>171450</xdr:colOff>
      <xdr:row>35</xdr:row>
      <xdr:rowOff>123916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134093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20519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12519</xdr:rowOff>
    </xdr:from>
    <xdr:to>
      <xdr:col>6</xdr:col>
      <xdr:colOff>171450</xdr:colOff>
      <xdr:row>37</xdr:row>
      <xdr:rowOff>114119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98896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ポイント減となったものの、依然として全国平均を上回っている。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主な要因は、公共施設の維持管理費の増嵩はあるものの、行財政改革の推進等により内部管理経費の削減を行ったためである。　今後も行財政改革の推進等により、公共施設の統廃合をはじめ、内部管理経費の更なる見直しを行う。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10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9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ポイント減となり、全国平均を下回っている。</a:t>
          </a:r>
        </a:p>
        <a:p>
          <a:r>
            <a:rPr kumimoji="1" lang="ja-JP" altLang="en-US" sz="1300">
              <a:latin typeface="ＭＳ Ｐゴシック" panose="020B0600070205080204" pitchFamily="50" charset="-128"/>
              <a:ea typeface="ＭＳ Ｐゴシック" panose="020B0600070205080204" pitchFamily="50" charset="-128"/>
            </a:rPr>
            <a:t>　減となった主な要因は、児童手当における支払い延べ児童数の減少や生活保護費における医療扶助費の減少等である。今後も給付基準等の見直しを図るなど、一定抑制するよう努める。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8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今後も、公営企業会計の健全化・適正化等により一般会計からの繰出金の抑制を図る。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56</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6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ポイント減となったものの、全国平均を上回っている。</a:t>
          </a:r>
        </a:p>
        <a:p>
          <a:r>
            <a:rPr kumimoji="1" lang="ja-JP" altLang="en-US" sz="1300">
              <a:latin typeface="ＭＳ Ｐゴシック" panose="020B0600070205080204" pitchFamily="50" charset="-128"/>
              <a:ea typeface="ＭＳ Ｐゴシック" panose="020B0600070205080204" pitchFamily="50" charset="-128"/>
            </a:rPr>
            <a:t>　改善した主な要因はふるさと納税の返礼品に係る報償費の減によるものである。</a:t>
          </a:r>
        </a:p>
        <a:p>
          <a:r>
            <a:rPr kumimoji="1" lang="ja-JP" altLang="en-US" sz="1300">
              <a:latin typeface="ＭＳ Ｐゴシック" panose="020B0600070205080204" pitchFamily="50" charset="-128"/>
              <a:ea typeface="ＭＳ Ｐゴシック" panose="020B0600070205080204" pitchFamily="50" charset="-128"/>
            </a:rPr>
            <a:t>　今後、事業・団体補助等の交付基準やゼロベースによる見直しを引き続き実施する。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2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52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165862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ポイント増となっており、依然として全国平均を上回っている。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主な要因としては、市営住宅の新棟新築工事や小学校の大規模改修といった大型事業について市債を活用のうえ実施したことによるものである。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今後、事業費の抑制や事業年度の平準化、繰上償還の検討など、後年度に過重な負担とならないように努める。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78</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03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78</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03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99568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36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今後も、行財政改革の推進等に努めることにより、行政の効率化、財政の健全化を図る。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86995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486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34315"/>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75</xdr:row>
      <xdr:rowOff>121285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34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64135</xdr:rowOff>
    </xdr:from>
    <xdr:to>
      <xdr:col>69</xdr:col>
      <xdr:colOff>92075</xdr:colOff>
      <xdr:row>75</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228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111141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70485</xdr:rowOff>
    </xdr:from>
    <xdr:to>
      <xdr:col>69</xdr:col>
      <xdr:colOff>142875</xdr:colOff>
      <xdr:row>76</xdr:row>
      <xdr:rowOff>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10812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2946</xdr:rowOff>
    </xdr:from>
    <xdr:to>
      <xdr:col>29</xdr:col>
      <xdr:colOff>127000</xdr:colOff>
      <xdr:row>14</xdr:row>
      <xdr:rowOff>64268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0871"/>
          <a:ext cx="647700" cy="61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49543</xdr:rowOff>
    </xdr:from>
    <xdr:to>
      <xdr:col>26</xdr:col>
      <xdr:colOff>50800</xdr:colOff>
      <xdr:row>14</xdr:row>
      <xdr:rowOff>64268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97468"/>
          <a:ext cx="6985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49543</xdr:rowOff>
    </xdr:from>
    <xdr:to>
      <xdr:col>22</xdr:col>
      <xdr:colOff>114300</xdr:colOff>
      <xdr:row>14</xdr:row>
      <xdr:rowOff>90214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7468"/>
          <a:ext cx="698500" cy="4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90214</xdr:rowOff>
    </xdr:from>
    <xdr:to>
      <xdr:col>18</xdr:col>
      <xdr:colOff>177800</xdr:colOff>
      <xdr:row>14</xdr:row>
      <xdr:rowOff>113036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38139"/>
          <a:ext cx="6985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161335</xdr:rowOff>
    </xdr:from>
    <xdr:to>
      <xdr:col>15</xdr:col>
      <xdr:colOff>101600</xdr:colOff>
      <xdr:row>15</xdr:row>
      <xdr:rowOff>91485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09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76262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123596</xdr:rowOff>
    </xdr:from>
    <xdr:to>
      <xdr:col>29</xdr:col>
      <xdr:colOff>177800</xdr:colOff>
      <xdr:row>14</xdr:row>
      <xdr:rowOff>53746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140123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13468</xdr:rowOff>
    </xdr:from>
    <xdr:to>
      <xdr:col>26</xdr:col>
      <xdr:colOff>101600</xdr:colOff>
      <xdr:row>14</xdr:row>
      <xdr:rowOff>115068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125245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170193</xdr:rowOff>
    </xdr:from>
    <xdr:to>
      <xdr:col>22</xdr:col>
      <xdr:colOff>165100</xdr:colOff>
      <xdr:row>14</xdr:row>
      <xdr:rowOff>100343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110520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39414</xdr:rowOff>
    </xdr:from>
    <xdr:to>
      <xdr:col>19</xdr:col>
      <xdr:colOff>38100</xdr:colOff>
      <xdr:row>14</xdr:row>
      <xdr:rowOff>141014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151191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62236</xdr:rowOff>
    </xdr:from>
    <xdr:to>
      <xdr:col>15</xdr:col>
      <xdr:colOff>101600</xdr:colOff>
      <xdr:row>14</xdr:row>
      <xdr:rowOff>163836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2563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67466</xdr:rowOff>
    </xdr:from>
    <xdr:to>
      <xdr:col>29</xdr:col>
      <xdr:colOff>127000</xdr:colOff>
      <xdr:row>35</xdr:row>
      <xdr:rowOff>218963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7816"/>
          <a:ext cx="647700" cy="151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335646</xdr:rowOff>
    </xdr:from>
    <xdr:to>
      <xdr:col>26</xdr:col>
      <xdr:colOff>50800</xdr:colOff>
      <xdr:row>35</xdr:row>
      <xdr:rowOff>218963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3096"/>
          <a:ext cx="698500" cy="22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335646</xdr:rowOff>
    </xdr:from>
    <xdr:to>
      <xdr:col>22</xdr:col>
      <xdr:colOff>114300</xdr:colOff>
      <xdr:row>35</xdr:row>
      <xdr:rowOff>103911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3096"/>
          <a:ext cx="698500" cy="11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103911</xdr:rowOff>
    </xdr:from>
    <xdr:to>
      <xdr:col>18</xdr:col>
      <xdr:colOff>177800</xdr:colOff>
      <xdr:row>35</xdr:row>
      <xdr:rowOff>157077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14261"/>
          <a:ext cx="6985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271882</xdr:rowOff>
    </xdr:from>
    <xdr:to>
      <xdr:col>15</xdr:col>
      <xdr:colOff>101600</xdr:colOff>
      <xdr:row>35</xdr:row>
      <xdr:rowOff>30582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39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40758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16666</xdr:rowOff>
    </xdr:from>
    <xdr:to>
      <xdr:col>29</xdr:col>
      <xdr:colOff>177800</xdr:colOff>
      <xdr:row>35</xdr:row>
      <xdr:rowOff>118266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204643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168163</xdr:rowOff>
    </xdr:from>
    <xdr:to>
      <xdr:col>26</xdr:col>
      <xdr:colOff>101600</xdr:colOff>
      <xdr:row>35</xdr:row>
      <xdr:rowOff>269763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254540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4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284846</xdr:rowOff>
    </xdr:from>
    <xdr:to>
      <xdr:col>22</xdr:col>
      <xdr:colOff>165100</xdr:colOff>
      <xdr:row>35</xdr:row>
      <xdr:rowOff>43546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53724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53111</xdr:rowOff>
    </xdr:from>
    <xdr:to>
      <xdr:col>19</xdr:col>
      <xdr:colOff>38100</xdr:colOff>
      <xdr:row>35</xdr:row>
      <xdr:rowOff>154711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106277</xdr:rowOff>
    </xdr:from>
    <xdr:to>
      <xdr:col>15</xdr:col>
      <xdr:colOff>101600</xdr:colOff>
      <xdr:row>35</xdr:row>
      <xdr:rowOff>207877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192654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0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49,662
80.15
29,341,687
28,396,097
899,389
13,910,570
26,881,271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8007</xdr:rowOff>
    </xdr:from>
    <xdr:to>
      <xdr:col>24</xdr:col>
      <xdr:colOff>63500</xdr:colOff>
      <xdr:row>34</xdr:row>
      <xdr:rowOff>30886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7307"/>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143358</xdr:rowOff>
    </xdr:from>
    <xdr:to>
      <xdr:col>19</xdr:col>
      <xdr:colOff>177800</xdr:colOff>
      <xdr:row>34</xdr:row>
      <xdr:rowOff>30886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01208"/>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143358</xdr:rowOff>
    </xdr:from>
    <xdr:to>
      <xdr:col>15</xdr:col>
      <xdr:colOff>50800</xdr:colOff>
      <xdr:row>34</xdr:row>
      <xdr:rowOff>45726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1208"/>
          <a:ext cx="889000" cy="7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45726</xdr:rowOff>
    </xdr:from>
    <xdr:to>
      <xdr:col>10</xdr:col>
      <xdr:colOff>114300</xdr:colOff>
      <xdr:row>35</xdr:row>
      <xdr:rowOff>49974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5026"/>
          <a:ext cx="8890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95948</xdr:rowOff>
    </xdr:from>
    <xdr:to>
      <xdr:col>6</xdr:col>
      <xdr:colOff>38100</xdr:colOff>
      <xdr:row>36</xdr:row>
      <xdr:rowOff>26098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128657</xdr:rowOff>
    </xdr:from>
    <xdr:to>
      <xdr:col>24</xdr:col>
      <xdr:colOff>114300</xdr:colOff>
      <xdr:row>34</xdr:row>
      <xdr:rowOff>58807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151534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151536</xdr:rowOff>
    </xdr:from>
    <xdr:to>
      <xdr:col>20</xdr:col>
      <xdr:colOff>38100</xdr:colOff>
      <xdr:row>34</xdr:row>
      <xdr:rowOff>81686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98213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92558</xdr:rowOff>
    </xdr:from>
    <xdr:to>
      <xdr:col>15</xdr:col>
      <xdr:colOff>101600</xdr:colOff>
      <xdr:row>34</xdr:row>
      <xdr:rowOff>22708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39235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166376</xdr:rowOff>
    </xdr:from>
    <xdr:to>
      <xdr:col>10</xdr:col>
      <xdr:colOff>165100</xdr:colOff>
      <xdr:row>34</xdr:row>
      <xdr:rowOff>96526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113053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170624</xdr:rowOff>
    </xdr:from>
    <xdr:to>
      <xdr:col>6</xdr:col>
      <xdr:colOff>38100</xdr:colOff>
      <xdr:row>35</xdr:row>
      <xdr:rowOff>100774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117301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32443</xdr:rowOff>
    </xdr:from>
    <xdr:to>
      <xdr:col>24</xdr:col>
      <xdr:colOff>63500</xdr:colOff>
      <xdr:row>56</xdr:row>
      <xdr:rowOff>37843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33643"/>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32443</xdr:rowOff>
    </xdr:from>
    <xdr:to>
      <xdr:col>19</xdr:col>
      <xdr:colOff>177800</xdr:colOff>
      <xdr:row>56</xdr:row>
      <xdr:rowOff>106096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3643"/>
          <a:ext cx="8890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106096</xdr:rowOff>
    </xdr:from>
    <xdr:to>
      <xdr:col>15</xdr:col>
      <xdr:colOff>50800</xdr:colOff>
      <xdr:row>56</xdr:row>
      <xdr:rowOff>161852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729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161852</xdr:rowOff>
    </xdr:from>
    <xdr:to>
      <xdr:col>10</xdr:col>
      <xdr:colOff>114300</xdr:colOff>
      <xdr:row>56</xdr:row>
      <xdr:rowOff>171247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3052"/>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92732</xdr:rowOff>
    </xdr:from>
    <xdr:to>
      <xdr:col>6</xdr:col>
      <xdr:colOff>38100</xdr:colOff>
      <xdr:row>57</xdr:row>
      <xdr:rowOff>22882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158493</xdr:rowOff>
    </xdr:from>
    <xdr:to>
      <xdr:col>24</xdr:col>
      <xdr:colOff>114300</xdr:colOff>
      <xdr:row>56</xdr:row>
      <xdr:rowOff>88643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153093</xdr:rowOff>
    </xdr:from>
    <xdr:to>
      <xdr:col>20</xdr:col>
      <xdr:colOff>38100</xdr:colOff>
      <xdr:row>56</xdr:row>
      <xdr:rowOff>83243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99770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55296</xdr:rowOff>
    </xdr:from>
    <xdr:to>
      <xdr:col>15</xdr:col>
      <xdr:colOff>101600</xdr:colOff>
      <xdr:row>56</xdr:row>
      <xdr:rowOff>156896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111052</xdr:rowOff>
    </xdr:from>
    <xdr:to>
      <xdr:col>10</xdr:col>
      <xdr:colOff>165100</xdr:colOff>
      <xdr:row>57</xdr:row>
      <xdr:rowOff>41202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57729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120447</xdr:rowOff>
    </xdr:from>
    <xdr:to>
      <xdr:col>6</xdr:col>
      <xdr:colOff>38100</xdr:colOff>
      <xdr:row>57</xdr:row>
      <xdr:rowOff>50597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41724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83693</xdr:rowOff>
    </xdr:from>
    <xdr:to>
      <xdr:col>24</xdr:col>
      <xdr:colOff>63500</xdr:colOff>
      <xdr:row>78</xdr:row>
      <xdr:rowOff>102118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56793"/>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83693</xdr:rowOff>
    </xdr:from>
    <xdr:to>
      <xdr:col>19</xdr:col>
      <xdr:colOff>177800</xdr:colOff>
      <xdr:row>78</xdr:row>
      <xdr:rowOff>100929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67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89134</xdr:rowOff>
    </xdr:from>
    <xdr:to>
      <xdr:col>15</xdr:col>
      <xdr:colOff>50800</xdr:colOff>
      <xdr:row>78</xdr:row>
      <xdr:rowOff>100929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2234"/>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76561</xdr:rowOff>
    </xdr:from>
    <xdr:to>
      <xdr:col>10</xdr:col>
      <xdr:colOff>114300</xdr:colOff>
      <xdr:row>78</xdr:row>
      <xdr:rowOff>89134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966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27453</xdr:rowOff>
    </xdr:from>
    <xdr:to>
      <xdr:col>6</xdr:col>
      <xdr:colOff>38100</xdr:colOff>
      <xdr:row>77</xdr:row>
      <xdr:rowOff>129053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145580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51318</xdr:rowOff>
    </xdr:from>
    <xdr:to>
      <xdr:col>24</xdr:col>
      <xdr:colOff>114300</xdr:colOff>
      <xdr:row>78</xdr:row>
      <xdr:rowOff>152918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137695</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32893</xdr:rowOff>
    </xdr:from>
    <xdr:to>
      <xdr:col>20</xdr:col>
      <xdr:colOff>38100</xdr:colOff>
      <xdr:row>78</xdr:row>
      <xdr:rowOff>134493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125620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50129</xdr:rowOff>
    </xdr:from>
    <xdr:to>
      <xdr:col>15</xdr:col>
      <xdr:colOff>101600</xdr:colOff>
      <xdr:row>78</xdr:row>
      <xdr:rowOff>151729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142856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1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38334</xdr:rowOff>
    </xdr:from>
    <xdr:to>
      <xdr:col>10</xdr:col>
      <xdr:colOff>165100</xdr:colOff>
      <xdr:row>78</xdr:row>
      <xdr:rowOff>139934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131061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25761</xdr:rowOff>
    </xdr:from>
    <xdr:to>
      <xdr:col>6</xdr:col>
      <xdr:colOff>38100</xdr:colOff>
      <xdr:row>78</xdr:row>
      <xdr:rowOff>127361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114596</xdr:rowOff>
    </xdr:from>
    <xdr:to>
      <xdr:col>24</xdr:col>
      <xdr:colOff>63500</xdr:colOff>
      <xdr:row>97</xdr:row>
      <xdr:rowOff>30886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3796"/>
          <a:ext cx="838200" cy="8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41188</xdr:rowOff>
    </xdr:from>
    <xdr:to>
      <xdr:col>19</xdr:col>
      <xdr:colOff>177800</xdr:colOff>
      <xdr:row>97</xdr:row>
      <xdr:rowOff>30886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00388"/>
          <a:ext cx="889000" cy="16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41188</xdr:rowOff>
    </xdr:from>
    <xdr:to>
      <xdr:col>15</xdr:col>
      <xdr:colOff>50800</xdr:colOff>
      <xdr:row>97</xdr:row>
      <xdr:rowOff>163903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00388"/>
          <a:ext cx="889000" cy="2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163903</xdr:rowOff>
    </xdr:from>
    <xdr:to>
      <xdr:col>10</xdr:col>
      <xdr:colOff>114300</xdr:colOff>
      <xdr:row>98</xdr:row>
      <xdr:rowOff>56104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4553"/>
          <a:ext cx="889000" cy="6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115275</xdr:rowOff>
    </xdr:from>
    <xdr:to>
      <xdr:col>6</xdr:col>
      <xdr:colOff>38100</xdr:colOff>
      <xdr:row>98</xdr:row>
      <xdr:rowOff>45425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4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61952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63796</xdr:rowOff>
    </xdr:from>
    <xdr:to>
      <xdr:col>24</xdr:col>
      <xdr:colOff>114300</xdr:colOff>
      <xdr:row>96</xdr:row>
      <xdr:rowOff>165396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42223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151536</xdr:rowOff>
    </xdr:from>
    <xdr:to>
      <xdr:col>20</xdr:col>
      <xdr:colOff>38100</xdr:colOff>
      <xdr:row>97</xdr:row>
      <xdr:rowOff>81686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72813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161838</xdr:rowOff>
    </xdr:from>
    <xdr:to>
      <xdr:col>15</xdr:col>
      <xdr:colOff>101600</xdr:colOff>
      <xdr:row>96</xdr:row>
      <xdr:rowOff>91988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83115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113103</xdr:rowOff>
    </xdr:from>
    <xdr:to>
      <xdr:col>10</xdr:col>
      <xdr:colOff>165100</xdr:colOff>
      <xdr:row>98</xdr:row>
      <xdr:rowOff>43253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5304</xdr:rowOff>
    </xdr:from>
    <xdr:to>
      <xdr:col>6</xdr:col>
      <xdr:colOff>38100</xdr:colOff>
      <xdr:row>98</xdr:row>
      <xdr:rowOff>106904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49403</xdr:rowOff>
    </xdr:from>
    <xdr:to>
      <xdr:col>55</xdr:col>
      <xdr:colOff>0</xdr:colOff>
      <xdr:row>37</xdr:row>
      <xdr:rowOff>160775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93053"/>
          <a:ext cx="838200" cy="1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160775</xdr:rowOff>
    </xdr:from>
    <xdr:to>
      <xdr:col>50</xdr:col>
      <xdr:colOff>114300</xdr:colOff>
      <xdr:row>38</xdr:row>
      <xdr:rowOff>87905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04425"/>
          <a:ext cx="889000" cy="9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25008</xdr:rowOff>
    </xdr:from>
    <xdr:to>
      <xdr:col>45</xdr:col>
      <xdr:colOff>177800</xdr:colOff>
      <xdr:row>38</xdr:row>
      <xdr:rowOff>87905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11408"/>
          <a:ext cx="889000" cy="10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25008</xdr:rowOff>
    </xdr:from>
    <xdr:to>
      <xdr:col>41</xdr:col>
      <xdr:colOff>50800</xdr:colOff>
      <xdr:row>37</xdr:row>
      <xdr:rowOff>135574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11408"/>
          <a:ext cx="889000" cy="96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170053</xdr:rowOff>
    </xdr:from>
    <xdr:to>
      <xdr:col>55</xdr:col>
      <xdr:colOff>50800</xdr:colOff>
      <xdr:row>37</xdr:row>
      <xdr:rowOff>100203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21480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109975</xdr:rowOff>
    </xdr:from>
    <xdr:to>
      <xdr:col>50</xdr:col>
      <xdr:colOff>165100</xdr:colOff>
      <xdr:row>38</xdr:row>
      <xdr:rowOff>40125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31252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37105</xdr:rowOff>
    </xdr:from>
    <xdr:to>
      <xdr:col>46</xdr:col>
      <xdr:colOff>38100</xdr:colOff>
      <xdr:row>38</xdr:row>
      <xdr:rowOff>138705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129832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145658</xdr:rowOff>
    </xdr:from>
    <xdr:to>
      <xdr:col>41</xdr:col>
      <xdr:colOff>101600</xdr:colOff>
      <xdr:row>32</xdr:row>
      <xdr:rowOff>75808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66935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84774</xdr:rowOff>
    </xdr:from>
    <xdr:to>
      <xdr:col>36</xdr:col>
      <xdr:colOff>165100</xdr:colOff>
      <xdr:row>38</xdr:row>
      <xdr:rowOff>14925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2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6052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94775</xdr:rowOff>
    </xdr:from>
    <xdr:to>
      <xdr:col>55</xdr:col>
      <xdr:colOff>0</xdr:colOff>
      <xdr:row>57</xdr:row>
      <xdr:rowOff>51471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181625"/>
          <a:ext cx="838200" cy="6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52898</xdr:rowOff>
    </xdr:from>
    <xdr:to>
      <xdr:col>50</xdr:col>
      <xdr:colOff>114300</xdr:colOff>
      <xdr:row>57</xdr:row>
      <xdr:rowOff>51471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654098"/>
          <a:ext cx="889000" cy="17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72916</xdr:rowOff>
    </xdr:from>
    <xdr:to>
      <xdr:col>45</xdr:col>
      <xdr:colOff>177800</xdr:colOff>
      <xdr:row>56</xdr:row>
      <xdr:rowOff>52898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331216"/>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72916</xdr:rowOff>
    </xdr:from>
    <xdr:to>
      <xdr:col>41</xdr:col>
      <xdr:colOff>50800</xdr:colOff>
      <xdr:row>57</xdr:row>
      <xdr:rowOff>36068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331216"/>
          <a:ext cx="889000" cy="4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93461</xdr:rowOff>
    </xdr:from>
    <xdr:to>
      <xdr:col>36</xdr:col>
      <xdr:colOff>165100</xdr:colOff>
      <xdr:row>55</xdr:row>
      <xdr:rowOff>23611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40138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43975</xdr:rowOff>
    </xdr:from>
    <xdr:to>
      <xdr:col>55</xdr:col>
      <xdr:colOff>50800</xdr:colOff>
      <xdr:row>53</xdr:row>
      <xdr:rowOff>145575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66852</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8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xdr:rowOff>
    </xdr:from>
    <xdr:to>
      <xdr:col>50</xdr:col>
      <xdr:colOff>165100</xdr:colOff>
      <xdr:row>57</xdr:row>
      <xdr:rowOff>102271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93398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6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2098</xdr:rowOff>
    </xdr:from>
    <xdr:to>
      <xdr:col>46</xdr:col>
      <xdr:colOff>38100</xdr:colOff>
      <xdr:row>56</xdr:row>
      <xdr:rowOff>103698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94825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69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22116</xdr:rowOff>
    </xdr:from>
    <xdr:to>
      <xdr:col>41</xdr:col>
      <xdr:colOff>101600</xdr:colOff>
      <xdr:row>54</xdr:row>
      <xdr:rowOff>123716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2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140243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0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156718</xdr:rowOff>
    </xdr:from>
    <xdr:to>
      <xdr:col>36</xdr:col>
      <xdr:colOff>165100</xdr:colOff>
      <xdr:row>57</xdr:row>
      <xdr:rowOff>86868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77995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27533</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720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96513</xdr:rowOff>
    </xdr:from>
    <xdr:to>
      <xdr:col>45</xdr:col>
      <xdr:colOff>177800</xdr:colOff>
      <xdr:row>79</xdr:row>
      <xdr:rowOff>27533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98163"/>
          <a:ext cx="889000" cy="2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96513</xdr:rowOff>
    </xdr:from>
    <xdr:to>
      <xdr:col>41</xdr:col>
      <xdr:colOff>50800</xdr:colOff>
      <xdr:row>78</xdr:row>
      <xdr:rowOff>116115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298163"/>
          <a:ext cx="889000" cy="1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112407</xdr:rowOff>
    </xdr:from>
    <xdr:to>
      <xdr:col>36</xdr:col>
      <xdr:colOff>165100</xdr:colOff>
      <xdr:row>77</xdr:row>
      <xdr:rowOff>42557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4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59085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148183</xdr:rowOff>
    </xdr:from>
    <xdr:to>
      <xdr:col>46</xdr:col>
      <xdr:colOff>38100</xdr:colOff>
      <xdr:row>79</xdr:row>
      <xdr:rowOff>78333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69460</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61017" y="1361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45713</xdr:rowOff>
    </xdr:from>
    <xdr:to>
      <xdr:col>41</xdr:col>
      <xdr:colOff>101600</xdr:colOff>
      <xdr:row>77</xdr:row>
      <xdr:rowOff>147313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138440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65315</xdr:rowOff>
    </xdr:from>
    <xdr:to>
      <xdr:col>36</xdr:col>
      <xdr:colOff>165100</xdr:colOff>
      <xdr:row>78</xdr:row>
      <xdr:rowOff>166915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158042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3911</xdr:rowOff>
    </xdr:from>
    <xdr:to>
      <xdr:col>55</xdr:col>
      <xdr:colOff>0</xdr:colOff>
      <xdr:row>96</xdr:row>
      <xdr:rowOff>126733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20211"/>
          <a:ext cx="838200" cy="4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121895</xdr:rowOff>
    </xdr:from>
    <xdr:to>
      <xdr:col>50</xdr:col>
      <xdr:colOff>114300</xdr:colOff>
      <xdr:row>96</xdr:row>
      <xdr:rowOff>126733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409645"/>
          <a:ext cx="889000" cy="1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87351</xdr:rowOff>
    </xdr:from>
    <xdr:to>
      <xdr:col>45</xdr:col>
      <xdr:colOff>177800</xdr:colOff>
      <xdr:row>95</xdr:row>
      <xdr:rowOff>121895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203651"/>
          <a:ext cx="8890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87351</xdr:rowOff>
    </xdr:from>
    <xdr:to>
      <xdr:col>41</xdr:col>
      <xdr:colOff>50800</xdr:colOff>
      <xdr:row>97</xdr:row>
      <xdr:rowOff>12979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203651"/>
          <a:ext cx="889000" cy="43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124561</xdr:rowOff>
    </xdr:from>
    <xdr:to>
      <xdr:col>55</xdr:col>
      <xdr:colOff>50800</xdr:colOff>
      <xdr:row>94</xdr:row>
      <xdr:rowOff>54711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0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147438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9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75933</xdr:rowOff>
    </xdr:from>
    <xdr:to>
      <xdr:col>50</xdr:col>
      <xdr:colOff>165100</xdr:colOff>
      <xdr:row>97</xdr:row>
      <xdr:rowOff>6083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22610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71095</xdr:rowOff>
    </xdr:from>
    <xdr:to>
      <xdr:col>46</xdr:col>
      <xdr:colOff>38100</xdr:colOff>
      <xdr:row>96</xdr:row>
      <xdr:rowOff>1245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17772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36551</xdr:rowOff>
    </xdr:from>
    <xdr:to>
      <xdr:col>41</xdr:col>
      <xdr:colOff>101600</xdr:colOff>
      <xdr:row>94</xdr:row>
      <xdr:rowOff>138151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1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154678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9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133629</xdr:rowOff>
    </xdr:from>
    <xdr:to>
      <xdr:col>36</xdr:col>
      <xdr:colOff>165100</xdr:colOff>
      <xdr:row>97</xdr:row>
      <xdr:rowOff>63779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54906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139540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139312</xdr:rowOff>
    </xdr:from>
    <xdr:to>
      <xdr:col>71</xdr:col>
      <xdr:colOff>177800</xdr:colOff>
      <xdr:row>38</xdr:row>
      <xdr:rowOff>139540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4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113817</xdr:rowOff>
    </xdr:from>
    <xdr:to>
      <xdr:col>67</xdr:col>
      <xdr:colOff>101600</xdr:colOff>
      <xdr:row>38</xdr:row>
      <xdr:rowOff>43968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60494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88740</xdr:rowOff>
    </xdr:from>
    <xdr:to>
      <xdr:col>72</xdr:col>
      <xdr:colOff>38100</xdr:colOff>
      <xdr:row>39</xdr:row>
      <xdr:rowOff>18890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10017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88512</xdr:rowOff>
    </xdr:from>
    <xdr:to>
      <xdr:col>67</xdr:col>
      <xdr:colOff>101600</xdr:colOff>
      <xdr:row>39</xdr:row>
      <xdr:rowOff>18662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9789</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6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25220</xdr:rowOff>
    </xdr:from>
    <xdr:to>
      <xdr:col>85</xdr:col>
      <xdr:colOff>127000</xdr:colOff>
      <xdr:row>75</xdr:row>
      <xdr:rowOff>29433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83970"/>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139096</xdr:rowOff>
    </xdr:from>
    <xdr:to>
      <xdr:col>81</xdr:col>
      <xdr:colOff>50800</xdr:colOff>
      <xdr:row>75</xdr:row>
      <xdr:rowOff>29433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26396"/>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139096</xdr:rowOff>
    </xdr:from>
    <xdr:to>
      <xdr:col>76</xdr:col>
      <xdr:colOff>114300</xdr:colOff>
      <xdr:row>74</xdr:row>
      <xdr:rowOff>166560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26396"/>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127584</xdr:rowOff>
    </xdr:from>
    <xdr:to>
      <xdr:col>71</xdr:col>
      <xdr:colOff>177800</xdr:colOff>
      <xdr:row>74</xdr:row>
      <xdr:rowOff>166560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1488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64342</xdr:rowOff>
    </xdr:from>
    <xdr:to>
      <xdr:col>67</xdr:col>
      <xdr:colOff>101600</xdr:colOff>
      <xdr:row>74</xdr:row>
      <xdr:rowOff>165942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145870</xdr:rowOff>
    </xdr:from>
    <xdr:to>
      <xdr:col>85</xdr:col>
      <xdr:colOff>177800</xdr:colOff>
      <xdr:row>75</xdr:row>
      <xdr:rowOff>76020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168747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150083</xdr:rowOff>
    </xdr:from>
    <xdr:to>
      <xdr:col>81</xdr:col>
      <xdr:colOff>101600</xdr:colOff>
      <xdr:row>75</xdr:row>
      <xdr:rowOff>80233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96760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88296</xdr:rowOff>
    </xdr:from>
    <xdr:to>
      <xdr:col>76</xdr:col>
      <xdr:colOff>165100</xdr:colOff>
      <xdr:row>75</xdr:row>
      <xdr:rowOff>18446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34973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115760</xdr:rowOff>
    </xdr:from>
    <xdr:to>
      <xdr:col>72</xdr:col>
      <xdr:colOff>38100</xdr:colOff>
      <xdr:row>75</xdr:row>
      <xdr:rowOff>45910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62437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76784</xdr:rowOff>
    </xdr:from>
    <xdr:to>
      <xdr:col>67</xdr:col>
      <xdr:colOff>101600</xdr:colOff>
      <xdr:row>75</xdr:row>
      <xdr:rowOff>6934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169511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8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66273</xdr:rowOff>
    </xdr:from>
    <xdr:to>
      <xdr:col>85</xdr:col>
      <xdr:colOff>127000</xdr:colOff>
      <xdr:row>96</xdr:row>
      <xdr:rowOff>75757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54023"/>
          <a:ext cx="838200" cy="18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66273</xdr:rowOff>
    </xdr:from>
    <xdr:to>
      <xdr:col>81</xdr:col>
      <xdr:colOff>50800</xdr:colOff>
      <xdr:row>97</xdr:row>
      <xdr:rowOff>40825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54023"/>
          <a:ext cx="889000" cy="3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40825</xdr:rowOff>
    </xdr:from>
    <xdr:to>
      <xdr:col>76</xdr:col>
      <xdr:colOff>114300</xdr:colOff>
      <xdr:row>98</xdr:row>
      <xdr:rowOff>76826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71475"/>
          <a:ext cx="889000" cy="2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23910</xdr:rowOff>
    </xdr:from>
    <xdr:to>
      <xdr:col>71</xdr:col>
      <xdr:colOff>177800</xdr:colOff>
      <xdr:row>98</xdr:row>
      <xdr:rowOff>76826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26010"/>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119971</xdr:rowOff>
    </xdr:from>
    <xdr:to>
      <xdr:col>67</xdr:col>
      <xdr:colOff>101600</xdr:colOff>
      <xdr:row>98</xdr:row>
      <xdr:rowOff>50121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66648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24957</xdr:rowOff>
    </xdr:from>
    <xdr:to>
      <xdr:col>85</xdr:col>
      <xdr:colOff>177800</xdr:colOff>
      <xdr:row>96</xdr:row>
      <xdr:rowOff>126557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47834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15473</xdr:rowOff>
    </xdr:from>
    <xdr:to>
      <xdr:col>81</xdr:col>
      <xdr:colOff>101600</xdr:colOff>
      <xdr:row>95</xdr:row>
      <xdr:rowOff>117073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133600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161475</xdr:rowOff>
    </xdr:from>
    <xdr:to>
      <xdr:col>76</xdr:col>
      <xdr:colOff>165100</xdr:colOff>
      <xdr:row>97</xdr:row>
      <xdr:rowOff>91625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108152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26026</xdr:rowOff>
    </xdr:from>
    <xdr:to>
      <xdr:col>72</xdr:col>
      <xdr:colOff>38100</xdr:colOff>
      <xdr:row>98</xdr:row>
      <xdr:rowOff>127626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118753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2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144560</xdr:rowOff>
    </xdr:from>
    <xdr:to>
      <xdr:col>67</xdr:col>
      <xdr:colOff>101600</xdr:colOff>
      <xdr:row>98</xdr:row>
      <xdr:rowOff>74710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65837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72034</xdr:rowOff>
    </xdr:from>
    <xdr:to>
      <xdr:col>116</xdr:col>
      <xdr:colOff>63500</xdr:colOff>
      <xdr:row>38</xdr:row>
      <xdr:rowOff>47072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15684"/>
          <a:ext cx="838200" cy="1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23800</xdr:rowOff>
    </xdr:from>
    <xdr:to>
      <xdr:col>111</xdr:col>
      <xdr:colOff>177800</xdr:colOff>
      <xdr:row>38</xdr:row>
      <xdr:rowOff>47072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3890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130373</xdr:rowOff>
    </xdr:from>
    <xdr:to>
      <xdr:col>107</xdr:col>
      <xdr:colOff>50800</xdr:colOff>
      <xdr:row>38</xdr:row>
      <xdr:rowOff>23800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302573"/>
          <a:ext cx="889000" cy="2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107376</xdr:rowOff>
    </xdr:from>
    <xdr:to>
      <xdr:col>102</xdr:col>
      <xdr:colOff>114300</xdr:colOff>
      <xdr:row>36</xdr:row>
      <xdr:rowOff>130373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936676"/>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60737</xdr:rowOff>
    </xdr:from>
    <xdr:to>
      <xdr:col>98</xdr:col>
      <xdr:colOff>38100</xdr:colOff>
      <xdr:row>37</xdr:row>
      <xdr:rowOff>162337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0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153464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21234</xdr:rowOff>
    </xdr:from>
    <xdr:to>
      <xdr:col>116</xdr:col>
      <xdr:colOff>114300</xdr:colOff>
      <xdr:row>37</xdr:row>
      <xdr:rowOff>122834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44111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167722</xdr:rowOff>
    </xdr:from>
    <xdr:to>
      <xdr:col>112</xdr:col>
      <xdr:colOff>38100</xdr:colOff>
      <xdr:row>38</xdr:row>
      <xdr:rowOff>97872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88999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144450</xdr:rowOff>
    </xdr:from>
    <xdr:to>
      <xdr:col>107</xdr:col>
      <xdr:colOff>101600</xdr:colOff>
      <xdr:row>38</xdr:row>
      <xdr:rowOff>74600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65727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79573</xdr:rowOff>
    </xdr:from>
    <xdr:to>
      <xdr:col>102</xdr:col>
      <xdr:colOff>165100</xdr:colOff>
      <xdr:row>37</xdr:row>
      <xdr:rowOff>9723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26250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56576</xdr:rowOff>
    </xdr:from>
    <xdr:to>
      <xdr:col>98</xdr:col>
      <xdr:colOff>38100</xdr:colOff>
      <xdr:row>34</xdr:row>
      <xdr:rowOff>158176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8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3253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6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43155</xdr:rowOff>
    </xdr:from>
    <xdr:to>
      <xdr:col>116</xdr:col>
      <xdr:colOff>63500</xdr:colOff>
      <xdr:row>59</xdr:row>
      <xdr:rowOff>43383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870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43421</xdr:rowOff>
    </xdr:from>
    <xdr:to>
      <xdr:col>102</xdr:col>
      <xdr:colOff>114300</xdr:colOff>
      <xdr:row>59</xdr:row>
      <xdr:rowOff>43421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8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163805</xdr:rowOff>
    </xdr:from>
    <xdr:to>
      <xdr:col>116</xdr:col>
      <xdr:colOff>114300</xdr:colOff>
      <xdr:row>59</xdr:row>
      <xdr:rowOff>93955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78732</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164071</xdr:rowOff>
    </xdr:from>
    <xdr:to>
      <xdr:col>102</xdr:col>
      <xdr:colOff>165100</xdr:colOff>
      <xdr:row>59</xdr:row>
      <xdr:rowOff>94221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85348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164071</xdr:rowOff>
    </xdr:from>
    <xdr:to>
      <xdr:col>98</xdr:col>
      <xdr:colOff>38100</xdr:colOff>
      <xdr:row>59</xdr:row>
      <xdr:rowOff>94221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85348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152981</xdr:rowOff>
    </xdr:from>
    <xdr:to>
      <xdr:col>116</xdr:col>
      <xdr:colOff>63500</xdr:colOff>
      <xdr:row>77</xdr:row>
      <xdr:rowOff>4643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83181"/>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44991</xdr:rowOff>
    </xdr:from>
    <xdr:to>
      <xdr:col>111</xdr:col>
      <xdr:colOff>177800</xdr:colOff>
      <xdr:row>77</xdr:row>
      <xdr:rowOff>4643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75191"/>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44991</xdr:rowOff>
    </xdr:from>
    <xdr:to>
      <xdr:col>107</xdr:col>
      <xdr:colOff>50800</xdr:colOff>
      <xdr:row>77</xdr:row>
      <xdr:rowOff>49884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75191"/>
          <a:ext cx="889000" cy="17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49884</xdr:rowOff>
    </xdr:from>
    <xdr:to>
      <xdr:col>102</xdr:col>
      <xdr:colOff>114300</xdr:colOff>
      <xdr:row>77</xdr:row>
      <xdr:rowOff>70228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51534"/>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120264</xdr:rowOff>
    </xdr:from>
    <xdr:to>
      <xdr:col>98</xdr:col>
      <xdr:colOff>38100</xdr:colOff>
      <xdr:row>75</xdr:row>
      <xdr:rowOff>50414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66941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102181</xdr:rowOff>
    </xdr:from>
    <xdr:to>
      <xdr:col>116</xdr:col>
      <xdr:colOff>114300</xdr:colOff>
      <xdr:row>77</xdr:row>
      <xdr:rowOff>32331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80608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1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125293</xdr:rowOff>
    </xdr:from>
    <xdr:to>
      <xdr:col>112</xdr:col>
      <xdr:colOff>38100</xdr:colOff>
      <xdr:row>77</xdr:row>
      <xdr:rowOff>55443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46570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165641</xdr:rowOff>
    </xdr:from>
    <xdr:to>
      <xdr:col>107</xdr:col>
      <xdr:colOff>101600</xdr:colOff>
      <xdr:row>76</xdr:row>
      <xdr:rowOff>95791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112318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170534</xdr:rowOff>
    </xdr:from>
    <xdr:to>
      <xdr:col>102</xdr:col>
      <xdr:colOff>165100</xdr:colOff>
      <xdr:row>77</xdr:row>
      <xdr:rowOff>100684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91811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19428</xdr:rowOff>
    </xdr:from>
    <xdr:to>
      <xdr:col>98</xdr:col>
      <xdr:colOff>38100</xdr:colOff>
      <xdr:row>77</xdr:row>
      <xdr:rowOff>121028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112155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559,959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86,913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％増）となっており、給与の改定によるものである。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82,857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％減）となっており、ふるさと納税推進事業に要した経費等の減によるものである。</a:t>
          </a:r>
        </a:p>
        <a:p>
          <a:r>
            <a:rPr kumimoji="1" lang="ja-JP" altLang="en-US" sz="1300">
              <a:latin typeface="ＭＳ Ｐゴシック" panose="020B0600070205080204" pitchFamily="50" charset="-128"/>
              <a:ea typeface="ＭＳ Ｐゴシック" panose="020B0600070205080204" pitchFamily="50" charset="-128"/>
            </a:rPr>
            <a:t>　補助費は、住民一人当たり</a:t>
          </a:r>
          <a:r>
            <a:rPr kumimoji="1" lang="en-US" altLang="ja-JP" sz="1300">
              <a:latin typeface="ＭＳ Ｐゴシック" panose="020B0600070205080204" pitchFamily="50" charset="-128"/>
              <a:ea typeface="ＭＳ Ｐゴシック" panose="020B0600070205080204" pitchFamily="50" charset="-128"/>
            </a:rPr>
            <a:t>66,045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％増）となっており、主要法人の業績悪化に伴う市税還付金の増によるものである。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94,877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264.6</a:t>
          </a:r>
          <a:r>
            <a:rPr kumimoji="1" lang="ja-JP" altLang="en-US" sz="1300">
              <a:latin typeface="ＭＳ Ｐゴシック" panose="020B0600070205080204" pitchFamily="50" charset="-128"/>
              <a:ea typeface="ＭＳ Ｐゴシック" panose="020B0600070205080204" pitchFamily="50" charset="-128"/>
            </a:rPr>
            <a:t>％増）となっており野洲駅前の土地の所管替えに伴う土地代の皆増によるものである。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44,493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％減）となっており、主要法人の業績悪化に伴う法人税の減によるものである。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49,662
80.15
29,341,687
28,396,097
899,389
13,910,570
26,881,271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120498</xdr:rowOff>
    </xdr:from>
    <xdr:to>
      <xdr:col>24</xdr:col>
      <xdr:colOff>63500</xdr:colOff>
      <xdr:row>34</xdr:row>
      <xdr:rowOff>140157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979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116840</xdr:rowOff>
    </xdr:from>
    <xdr:to>
      <xdr:col>19</xdr:col>
      <xdr:colOff>177800</xdr:colOff>
      <xdr:row>34</xdr:row>
      <xdr:rowOff>140157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614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134214</xdr:rowOff>
    </xdr:from>
    <xdr:to>
      <xdr:col>15</xdr:col>
      <xdr:colOff>50800</xdr:colOff>
      <xdr:row>34</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206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134214</xdr:rowOff>
    </xdr:from>
    <xdr:to>
      <xdr:col>10</xdr:col>
      <xdr:colOff>114300</xdr:colOff>
      <xdr:row>34</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92064"/>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61011</xdr:rowOff>
    </xdr:from>
    <xdr:to>
      <xdr:col>6</xdr:col>
      <xdr:colOff>38100</xdr:colOff>
      <xdr:row>31</xdr:row>
      <xdr:rowOff>162611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37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69698</xdr:rowOff>
    </xdr:from>
    <xdr:to>
      <xdr:col>24</xdr:col>
      <xdr:colOff>114300</xdr:colOff>
      <xdr:row>34</xdr:row>
      <xdr:rowOff>171298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92575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89357</xdr:rowOff>
    </xdr:from>
    <xdr:to>
      <xdr:col>20</xdr:col>
      <xdr:colOff>38100</xdr:colOff>
      <xdr:row>35</xdr:row>
      <xdr:rowOff>19507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36034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66040</xdr:rowOff>
    </xdr:from>
    <xdr:to>
      <xdr:col>15</xdr:col>
      <xdr:colOff>101600</xdr:colOff>
      <xdr:row>34</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83414</xdr:rowOff>
    </xdr:from>
    <xdr:to>
      <xdr:col>10</xdr:col>
      <xdr:colOff>165100</xdr:colOff>
      <xdr:row>34</xdr:row>
      <xdr:rowOff>13564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30091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25807</xdr:rowOff>
    </xdr:from>
    <xdr:to>
      <xdr:col>6</xdr:col>
      <xdr:colOff>38100</xdr:colOff>
      <xdr:row>34</xdr:row>
      <xdr:rowOff>127407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118534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63905</xdr:rowOff>
    </xdr:from>
    <xdr:to>
      <xdr:col>24</xdr:col>
      <xdr:colOff>63500</xdr:colOff>
      <xdr:row>55</xdr:row>
      <xdr:rowOff>117023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93655"/>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117023</xdr:rowOff>
    </xdr:from>
    <xdr:to>
      <xdr:col>19</xdr:col>
      <xdr:colOff>177800</xdr:colOff>
      <xdr:row>56</xdr:row>
      <xdr:rowOff>126203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46773"/>
          <a:ext cx="889000" cy="1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152922</xdr:rowOff>
    </xdr:from>
    <xdr:to>
      <xdr:col>15</xdr:col>
      <xdr:colOff>50800</xdr:colOff>
      <xdr:row>56</xdr:row>
      <xdr:rowOff>126203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11222"/>
          <a:ext cx="889000" cy="3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152922</xdr:rowOff>
    </xdr:from>
    <xdr:to>
      <xdr:col>10</xdr:col>
      <xdr:colOff>114300</xdr:colOff>
      <xdr:row>57</xdr:row>
      <xdr:rowOff>69643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11222"/>
          <a:ext cx="889000" cy="4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84511</xdr:rowOff>
    </xdr:from>
    <xdr:to>
      <xdr:col>6</xdr:col>
      <xdr:colOff>38100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13105</xdr:rowOff>
    </xdr:from>
    <xdr:to>
      <xdr:col>24</xdr:col>
      <xdr:colOff>114300</xdr:colOff>
      <xdr:row>55</xdr:row>
      <xdr:rowOff>114705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35982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9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66223</xdr:rowOff>
    </xdr:from>
    <xdr:to>
      <xdr:col>20</xdr:col>
      <xdr:colOff>38100</xdr:colOff>
      <xdr:row>55</xdr:row>
      <xdr:rowOff>167823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75403</xdr:rowOff>
    </xdr:from>
    <xdr:to>
      <xdr:col>15</xdr:col>
      <xdr:colOff>101600</xdr:colOff>
      <xdr:row>57</xdr:row>
      <xdr:rowOff>5553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22080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102122</xdr:rowOff>
    </xdr:from>
    <xdr:to>
      <xdr:col>10</xdr:col>
      <xdr:colOff>165100</xdr:colOff>
      <xdr:row>55</xdr:row>
      <xdr:rowOff>32272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23399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18843</xdr:rowOff>
    </xdr:from>
    <xdr:to>
      <xdr:col>6</xdr:col>
      <xdr:colOff>38100</xdr:colOff>
      <xdr:row>57</xdr:row>
      <xdr:rowOff>120443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111570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57872</xdr:rowOff>
    </xdr:from>
    <xdr:to>
      <xdr:col>24</xdr:col>
      <xdr:colOff>63500</xdr:colOff>
      <xdr:row>76</xdr:row>
      <xdr:rowOff>55128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6622"/>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139406</xdr:rowOff>
    </xdr:from>
    <xdr:to>
      <xdr:col>19</xdr:col>
      <xdr:colOff>177800</xdr:colOff>
      <xdr:row>76</xdr:row>
      <xdr:rowOff>55128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98156"/>
          <a:ext cx="889000" cy="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139406</xdr:rowOff>
    </xdr:from>
    <xdr:to>
      <xdr:col>15</xdr:col>
      <xdr:colOff>50800</xdr:colOff>
      <xdr:row>77</xdr:row>
      <xdr:rowOff>59375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8156"/>
          <a:ext cx="889000" cy="2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59375</xdr:rowOff>
    </xdr:from>
    <xdr:to>
      <xdr:col>10</xdr:col>
      <xdr:colOff>114300</xdr:colOff>
      <xdr:row>77</xdr:row>
      <xdr:rowOff>95591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1025"/>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7072</xdr:rowOff>
    </xdr:from>
    <xdr:to>
      <xdr:col>24</xdr:col>
      <xdr:colOff>114300</xdr:colOff>
      <xdr:row>75</xdr:row>
      <xdr:rowOff>108672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29949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4328</xdr:rowOff>
    </xdr:from>
    <xdr:to>
      <xdr:col>20</xdr:col>
      <xdr:colOff>38100</xdr:colOff>
      <xdr:row>76</xdr:row>
      <xdr:rowOff>105928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122456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88606</xdr:rowOff>
    </xdr:from>
    <xdr:to>
      <xdr:col>15</xdr:col>
      <xdr:colOff>101600</xdr:colOff>
      <xdr:row>76</xdr:row>
      <xdr:rowOff>18755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7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35283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8575</xdr:rowOff>
    </xdr:from>
    <xdr:to>
      <xdr:col>10</xdr:col>
      <xdr:colOff>165100</xdr:colOff>
      <xdr:row>77</xdr:row>
      <xdr:rowOff>110175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126702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44791</xdr:rowOff>
    </xdr:from>
    <xdr:to>
      <xdr:col>6</xdr:col>
      <xdr:colOff>38100</xdr:colOff>
      <xdr:row>77</xdr:row>
      <xdr:rowOff>146391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162918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125737</xdr:rowOff>
    </xdr:from>
    <xdr:to>
      <xdr:col>24</xdr:col>
      <xdr:colOff>63500</xdr:colOff>
      <xdr:row>96</xdr:row>
      <xdr:rowOff>14618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13487"/>
          <a:ext cx="838200" cy="6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14618</xdr:rowOff>
    </xdr:from>
    <xdr:to>
      <xdr:col>19</xdr:col>
      <xdr:colOff>177800</xdr:colOff>
      <xdr:row>96</xdr:row>
      <xdr:rowOff>38412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73818"/>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5511</xdr:rowOff>
    </xdr:from>
    <xdr:to>
      <xdr:col>15</xdr:col>
      <xdr:colOff>50800</xdr:colOff>
      <xdr:row>96</xdr:row>
      <xdr:rowOff>38412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121811"/>
          <a:ext cx="889000" cy="37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5511</xdr:rowOff>
    </xdr:from>
    <xdr:to>
      <xdr:col>10</xdr:col>
      <xdr:colOff>114300</xdr:colOff>
      <xdr:row>95</xdr:row>
      <xdr:rowOff>137204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21811"/>
          <a:ext cx="889000" cy="3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74937</xdr:rowOff>
    </xdr:from>
    <xdr:to>
      <xdr:col>24</xdr:col>
      <xdr:colOff>114300</xdr:colOff>
      <xdr:row>96</xdr:row>
      <xdr:rowOff>5087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97814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135268</xdr:rowOff>
    </xdr:from>
    <xdr:to>
      <xdr:col>20</xdr:col>
      <xdr:colOff>38100</xdr:colOff>
      <xdr:row>96</xdr:row>
      <xdr:rowOff>65418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81945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159062</xdr:rowOff>
    </xdr:from>
    <xdr:to>
      <xdr:col>15</xdr:col>
      <xdr:colOff>101600</xdr:colOff>
      <xdr:row>96</xdr:row>
      <xdr:rowOff>89212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80339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126161</xdr:rowOff>
    </xdr:from>
    <xdr:to>
      <xdr:col>10</xdr:col>
      <xdr:colOff>165100</xdr:colOff>
      <xdr:row>94</xdr:row>
      <xdr:rowOff>56311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72838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86404</xdr:rowOff>
    </xdr:from>
    <xdr:to>
      <xdr:col>6</xdr:col>
      <xdr:colOff>38100</xdr:colOff>
      <xdr:row>96</xdr:row>
      <xdr:rowOff>16554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77064</xdr:rowOff>
    </xdr:from>
    <xdr:to>
      <xdr:col>55</xdr:col>
      <xdr:colOff>0</xdr:colOff>
      <xdr:row>38</xdr:row>
      <xdr:rowOff>78892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216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78892</xdr:rowOff>
    </xdr:from>
    <xdr:to>
      <xdr:col>50</xdr:col>
      <xdr:colOff>114300</xdr:colOff>
      <xdr:row>38</xdr:row>
      <xdr:rowOff>80081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399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80081</xdr:rowOff>
    </xdr:from>
    <xdr:to>
      <xdr:col>45</xdr:col>
      <xdr:colOff>177800</xdr:colOff>
      <xdr:row>38</xdr:row>
      <xdr:rowOff>80173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518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72309</xdr:rowOff>
    </xdr:from>
    <xdr:to>
      <xdr:col>41</xdr:col>
      <xdr:colOff>50800</xdr:colOff>
      <xdr:row>38</xdr:row>
      <xdr:rowOff>80173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8740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166532</xdr:rowOff>
    </xdr:from>
    <xdr:to>
      <xdr:col>36</xdr:col>
      <xdr:colOff>165100</xdr:colOff>
      <xdr:row>38</xdr:row>
      <xdr:rowOff>96682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1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113209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26264</xdr:rowOff>
    </xdr:from>
    <xdr:to>
      <xdr:col>55</xdr:col>
      <xdr:colOff>50800</xdr:colOff>
      <xdr:row>38</xdr:row>
      <xdr:rowOff>127864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28092</xdr:rowOff>
    </xdr:from>
    <xdr:to>
      <xdr:col>50</xdr:col>
      <xdr:colOff>165100</xdr:colOff>
      <xdr:row>38</xdr:row>
      <xdr:rowOff>129692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120819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29281</xdr:rowOff>
    </xdr:from>
    <xdr:to>
      <xdr:col>46</xdr:col>
      <xdr:colOff>38100</xdr:colOff>
      <xdr:row>38</xdr:row>
      <xdr:rowOff>130881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122008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29373</xdr:rowOff>
    </xdr:from>
    <xdr:to>
      <xdr:col>41</xdr:col>
      <xdr:colOff>101600</xdr:colOff>
      <xdr:row>38</xdr:row>
      <xdr:rowOff>130973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122100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21509</xdr:rowOff>
    </xdr:from>
    <xdr:to>
      <xdr:col>36</xdr:col>
      <xdr:colOff>165100</xdr:colOff>
      <xdr:row>38</xdr:row>
      <xdr:rowOff>123109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114236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2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133338</xdr:rowOff>
    </xdr:from>
    <xdr:to>
      <xdr:col>55</xdr:col>
      <xdr:colOff>0</xdr:colOff>
      <xdr:row>58</xdr:row>
      <xdr:rowOff>134251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743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101067</xdr:rowOff>
    </xdr:from>
    <xdr:to>
      <xdr:col>50</xdr:col>
      <xdr:colOff>114300</xdr:colOff>
      <xdr:row>58</xdr:row>
      <xdr:rowOff>134251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45167"/>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101067</xdr:rowOff>
    </xdr:from>
    <xdr:to>
      <xdr:col>45</xdr:col>
      <xdr:colOff>177800</xdr:colOff>
      <xdr:row>58</xdr:row>
      <xdr:rowOff>145986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45167"/>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98908</xdr:rowOff>
    </xdr:from>
    <xdr:to>
      <xdr:col>41</xdr:col>
      <xdr:colOff>50800</xdr:colOff>
      <xdr:row>58</xdr:row>
      <xdr:rowOff>145986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71558"/>
          <a:ext cx="889000" cy="2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62078</xdr:rowOff>
    </xdr:from>
    <xdr:to>
      <xdr:col>36</xdr:col>
      <xdr:colOff>165100</xdr:colOff>
      <xdr:row>57</xdr:row>
      <xdr:rowOff>163678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154805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82538</xdr:rowOff>
    </xdr:from>
    <xdr:to>
      <xdr:col>55</xdr:col>
      <xdr:colOff>50800</xdr:colOff>
      <xdr:row>59</xdr:row>
      <xdr:rowOff>12688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168915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83451</xdr:rowOff>
    </xdr:from>
    <xdr:to>
      <xdr:col>50</xdr:col>
      <xdr:colOff>165100</xdr:colOff>
      <xdr:row>59</xdr:row>
      <xdr:rowOff>13601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4728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50267</xdr:rowOff>
    </xdr:from>
    <xdr:to>
      <xdr:col>46</xdr:col>
      <xdr:colOff>38100</xdr:colOff>
      <xdr:row>58</xdr:row>
      <xdr:rowOff>151867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142994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95186</xdr:rowOff>
    </xdr:from>
    <xdr:to>
      <xdr:col>41</xdr:col>
      <xdr:colOff>101600</xdr:colOff>
      <xdr:row>59</xdr:row>
      <xdr:rowOff>25336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16463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48108</xdr:rowOff>
    </xdr:from>
    <xdr:to>
      <xdr:col>36</xdr:col>
      <xdr:colOff>165100</xdr:colOff>
      <xdr:row>57</xdr:row>
      <xdr:rowOff>149708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166235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158978</xdr:rowOff>
    </xdr:from>
    <xdr:to>
      <xdr:col>55</xdr:col>
      <xdr:colOff>0</xdr:colOff>
      <xdr:row>79</xdr:row>
      <xdr:rowOff>3854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32078"/>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41630</xdr:rowOff>
    </xdr:from>
    <xdr:to>
      <xdr:col>50</xdr:col>
      <xdr:colOff>114300</xdr:colOff>
      <xdr:row>78</xdr:row>
      <xdr:rowOff>158978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14730"/>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41630</xdr:rowOff>
    </xdr:from>
    <xdr:to>
      <xdr:col>45</xdr:col>
      <xdr:colOff>177800</xdr:colOff>
      <xdr:row>78</xdr:row>
      <xdr:rowOff>125507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4730"/>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125507</xdr:rowOff>
    </xdr:from>
    <xdr:to>
      <xdr:col>41</xdr:col>
      <xdr:colOff>50800</xdr:colOff>
      <xdr:row>78</xdr:row>
      <xdr:rowOff>158998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8607"/>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124504</xdr:rowOff>
    </xdr:from>
    <xdr:to>
      <xdr:col>55</xdr:col>
      <xdr:colOff>50800</xdr:colOff>
      <xdr:row>79</xdr:row>
      <xdr:rowOff>54654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39431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108178</xdr:rowOff>
    </xdr:from>
    <xdr:to>
      <xdr:col>50</xdr:col>
      <xdr:colOff>165100</xdr:colOff>
      <xdr:row>79</xdr:row>
      <xdr:rowOff>38328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29455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7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162280</xdr:rowOff>
    </xdr:from>
    <xdr:to>
      <xdr:col>46</xdr:col>
      <xdr:colOff>38100</xdr:colOff>
      <xdr:row>78</xdr:row>
      <xdr:rowOff>92430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83557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74707</xdr:rowOff>
    </xdr:from>
    <xdr:to>
      <xdr:col>41</xdr:col>
      <xdr:colOff>101600</xdr:colOff>
      <xdr:row>79</xdr:row>
      <xdr:rowOff>4857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167434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108198</xdr:rowOff>
    </xdr:from>
    <xdr:to>
      <xdr:col>36</xdr:col>
      <xdr:colOff>165100</xdr:colOff>
      <xdr:row>79</xdr:row>
      <xdr:rowOff>38348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29475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7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38055</xdr:rowOff>
    </xdr:from>
    <xdr:to>
      <xdr:col>55</xdr:col>
      <xdr:colOff>0</xdr:colOff>
      <xdr:row>99</xdr:row>
      <xdr:rowOff>118016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40155"/>
          <a:ext cx="838200" cy="2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58662</xdr:rowOff>
    </xdr:from>
    <xdr:to>
      <xdr:col>50</xdr:col>
      <xdr:colOff>114300</xdr:colOff>
      <xdr:row>99</xdr:row>
      <xdr:rowOff>118016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7032212"/>
          <a:ext cx="889000" cy="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58662</xdr:rowOff>
    </xdr:from>
    <xdr:to>
      <xdr:col>45</xdr:col>
      <xdr:colOff>177800</xdr:colOff>
      <xdr:row>99</xdr:row>
      <xdr:rowOff>105508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7032212"/>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105508</xdr:rowOff>
    </xdr:from>
    <xdr:to>
      <xdr:col>41</xdr:col>
      <xdr:colOff>50800</xdr:colOff>
      <xdr:row>99</xdr:row>
      <xdr:rowOff>167312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7079058"/>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46217</xdr:rowOff>
    </xdr:from>
    <xdr:to>
      <xdr:col>36</xdr:col>
      <xdr:colOff>165100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158705</xdr:rowOff>
    </xdr:from>
    <xdr:to>
      <xdr:col>55</xdr:col>
      <xdr:colOff>50800</xdr:colOff>
      <xdr:row>98</xdr:row>
      <xdr:rowOff>88855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137132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67216</xdr:rowOff>
    </xdr:from>
    <xdr:to>
      <xdr:col>50</xdr:col>
      <xdr:colOff>165100</xdr:colOff>
      <xdr:row>99</xdr:row>
      <xdr:rowOff>168816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70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159943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1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7862</xdr:rowOff>
    </xdr:from>
    <xdr:to>
      <xdr:col>46</xdr:col>
      <xdr:colOff>38100</xdr:colOff>
      <xdr:row>99</xdr:row>
      <xdr:rowOff>109462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100589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54708</xdr:rowOff>
    </xdr:from>
    <xdr:to>
      <xdr:col>41</xdr:col>
      <xdr:colOff>101600</xdr:colOff>
      <xdr:row>99</xdr:row>
      <xdr:rowOff>156308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70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147435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1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116512</xdr:rowOff>
    </xdr:from>
    <xdr:to>
      <xdr:col>36</xdr:col>
      <xdr:colOff>165100</xdr:colOff>
      <xdr:row>100</xdr:row>
      <xdr:rowOff>46662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70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37789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1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140569</xdr:rowOff>
    </xdr:from>
    <xdr:to>
      <xdr:col>85</xdr:col>
      <xdr:colOff>127000</xdr:colOff>
      <xdr:row>38</xdr:row>
      <xdr:rowOff>2037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84219"/>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140569</xdr:rowOff>
    </xdr:from>
    <xdr:to>
      <xdr:col>81</xdr:col>
      <xdr:colOff>50800</xdr:colOff>
      <xdr:row>38</xdr:row>
      <xdr:rowOff>40030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4219"/>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10815</xdr:rowOff>
    </xdr:from>
    <xdr:to>
      <xdr:col>76</xdr:col>
      <xdr:colOff>114300</xdr:colOff>
      <xdr:row>38</xdr:row>
      <xdr:rowOff>40030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83015"/>
          <a:ext cx="889000" cy="3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10815</xdr:rowOff>
    </xdr:from>
    <xdr:to>
      <xdr:col>71</xdr:col>
      <xdr:colOff>177800</xdr:colOff>
      <xdr:row>38</xdr:row>
      <xdr:rowOff>18907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83015"/>
          <a:ext cx="889000" cy="3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105359</xdr:rowOff>
    </xdr:from>
    <xdr:to>
      <xdr:col>67</xdr:col>
      <xdr:colOff>101600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52036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122687</xdr:rowOff>
    </xdr:from>
    <xdr:to>
      <xdr:col>85</xdr:col>
      <xdr:colOff>177800</xdr:colOff>
      <xdr:row>38</xdr:row>
      <xdr:rowOff>52837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37614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89769</xdr:rowOff>
    </xdr:from>
    <xdr:to>
      <xdr:col>81</xdr:col>
      <xdr:colOff>101600</xdr:colOff>
      <xdr:row>38</xdr:row>
      <xdr:rowOff>19918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160680</xdr:rowOff>
    </xdr:from>
    <xdr:to>
      <xdr:col>76</xdr:col>
      <xdr:colOff>165100</xdr:colOff>
      <xdr:row>38</xdr:row>
      <xdr:rowOff>90830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81957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131465</xdr:rowOff>
    </xdr:from>
    <xdr:to>
      <xdr:col>72</xdr:col>
      <xdr:colOff>38100</xdr:colOff>
      <xdr:row>36</xdr:row>
      <xdr:rowOff>61615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78142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139558</xdr:rowOff>
    </xdr:from>
    <xdr:to>
      <xdr:col>67</xdr:col>
      <xdr:colOff>101600</xdr:colOff>
      <xdr:row>38</xdr:row>
      <xdr:rowOff>69707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60834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21907</xdr:rowOff>
    </xdr:from>
    <xdr:to>
      <xdr:col>85</xdr:col>
      <xdr:colOff>127000</xdr:colOff>
      <xdr:row>56</xdr:row>
      <xdr:rowOff>52298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451657"/>
          <a:ext cx="838200" cy="2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132638</xdr:rowOff>
    </xdr:from>
    <xdr:to>
      <xdr:col>81</xdr:col>
      <xdr:colOff>50800</xdr:colOff>
      <xdr:row>56</xdr:row>
      <xdr:rowOff>52298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62388"/>
          <a:ext cx="889000" cy="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139243</xdr:rowOff>
    </xdr:from>
    <xdr:to>
      <xdr:col>76</xdr:col>
      <xdr:colOff>114300</xdr:colOff>
      <xdr:row>55</xdr:row>
      <xdr:rowOff>132638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97543"/>
          <a:ext cx="889000" cy="1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139243</xdr:rowOff>
    </xdr:from>
    <xdr:to>
      <xdr:col>71</xdr:col>
      <xdr:colOff>177800</xdr:colOff>
      <xdr:row>56</xdr:row>
      <xdr:rowOff>106705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97543"/>
          <a:ext cx="889000" cy="3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162268</xdr:rowOff>
    </xdr:from>
    <xdr:to>
      <xdr:col>67</xdr:col>
      <xdr:colOff>101600</xdr:colOff>
      <xdr:row>57</xdr:row>
      <xdr:rowOff>92418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83545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142557</xdr:rowOff>
    </xdr:from>
    <xdr:to>
      <xdr:col>85</xdr:col>
      <xdr:colOff>177800</xdr:colOff>
      <xdr:row>55</xdr:row>
      <xdr:rowOff>72707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165434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2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1498</xdr:rowOff>
    </xdr:from>
    <xdr:to>
      <xdr:col>81</xdr:col>
      <xdr:colOff>101600</xdr:colOff>
      <xdr:row>56</xdr:row>
      <xdr:rowOff>103098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119625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81838</xdr:rowOff>
    </xdr:from>
    <xdr:to>
      <xdr:col>76</xdr:col>
      <xdr:colOff>165100</xdr:colOff>
      <xdr:row>56</xdr:row>
      <xdr:rowOff>11988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2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88443</xdr:rowOff>
    </xdr:from>
    <xdr:to>
      <xdr:col>72</xdr:col>
      <xdr:colOff>38100</xdr:colOff>
      <xdr:row>55</xdr:row>
      <xdr:rowOff>18593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35120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55905</xdr:rowOff>
    </xdr:from>
    <xdr:to>
      <xdr:col>67</xdr:col>
      <xdr:colOff>101600</xdr:colOff>
      <xdr:row>56</xdr:row>
      <xdr:rowOff>157505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139540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139311</xdr:rowOff>
    </xdr:from>
    <xdr:to>
      <xdr:col>71</xdr:col>
      <xdr:colOff>177800</xdr:colOff>
      <xdr:row>78</xdr:row>
      <xdr:rowOff>139540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4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113612</xdr:rowOff>
    </xdr:from>
    <xdr:to>
      <xdr:col>67</xdr:col>
      <xdr:colOff>101600</xdr:colOff>
      <xdr:row>78</xdr:row>
      <xdr:rowOff>43762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60289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9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88740</xdr:rowOff>
    </xdr:from>
    <xdr:to>
      <xdr:col>72</xdr:col>
      <xdr:colOff>38100</xdr:colOff>
      <xdr:row>79</xdr:row>
      <xdr:rowOff>18890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10017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88511</xdr:rowOff>
    </xdr:from>
    <xdr:to>
      <xdr:col>67</xdr:col>
      <xdr:colOff>101600</xdr:colOff>
      <xdr:row>79</xdr:row>
      <xdr:rowOff>18661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9788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25220</xdr:rowOff>
    </xdr:from>
    <xdr:to>
      <xdr:col>85</xdr:col>
      <xdr:colOff>127000</xdr:colOff>
      <xdr:row>95</xdr:row>
      <xdr:rowOff>29434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12970"/>
          <a:ext cx="8382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139095</xdr:rowOff>
    </xdr:from>
    <xdr:to>
      <xdr:col>81</xdr:col>
      <xdr:colOff>50800</xdr:colOff>
      <xdr:row>95</xdr:row>
      <xdr:rowOff>29434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55395"/>
          <a:ext cx="8890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139095</xdr:rowOff>
    </xdr:from>
    <xdr:to>
      <xdr:col>76</xdr:col>
      <xdr:colOff>114300</xdr:colOff>
      <xdr:row>94</xdr:row>
      <xdr:rowOff>166560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55395"/>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127584</xdr:rowOff>
    </xdr:from>
    <xdr:to>
      <xdr:col>71</xdr:col>
      <xdr:colOff>177800</xdr:colOff>
      <xdr:row>94</xdr:row>
      <xdr:rowOff>166560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4388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64342</xdr:rowOff>
    </xdr:from>
    <xdr:to>
      <xdr:col>67</xdr:col>
      <xdr:colOff>101600</xdr:colOff>
      <xdr:row>94</xdr:row>
      <xdr:rowOff>165942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8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145870</xdr:rowOff>
    </xdr:from>
    <xdr:to>
      <xdr:col>85</xdr:col>
      <xdr:colOff>177800</xdr:colOff>
      <xdr:row>95</xdr:row>
      <xdr:rowOff>76020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168747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1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150084</xdr:rowOff>
    </xdr:from>
    <xdr:to>
      <xdr:col>81</xdr:col>
      <xdr:colOff>101600</xdr:colOff>
      <xdr:row>95</xdr:row>
      <xdr:rowOff>80234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96761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88295</xdr:rowOff>
    </xdr:from>
    <xdr:to>
      <xdr:col>76</xdr:col>
      <xdr:colOff>165100</xdr:colOff>
      <xdr:row>95</xdr:row>
      <xdr:rowOff>18445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34972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115760</xdr:rowOff>
    </xdr:from>
    <xdr:to>
      <xdr:col>72</xdr:col>
      <xdr:colOff>38100</xdr:colOff>
      <xdr:row>95</xdr:row>
      <xdr:rowOff>45910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62437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76784</xdr:rowOff>
    </xdr:from>
    <xdr:to>
      <xdr:col>67</xdr:col>
      <xdr:colOff>101600</xdr:colOff>
      <xdr:row>95</xdr:row>
      <xdr:rowOff>6934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169511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87619</xdr:rowOff>
    </xdr:from>
    <xdr:to>
      <xdr:col>98</xdr:col>
      <xdr:colOff>38100</xdr:colOff>
      <xdr:row>39</xdr:row>
      <xdr:rowOff>17769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34297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7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総務費については、野洲駅前の土地の所管替換えに係る土地代、主要法人の業績悪化に伴う市税還付金の増により、住民一人当たり</a:t>
          </a:r>
          <a:r>
            <a:rPr kumimoji="1" lang="en-US" altLang="ja-JP" sz="1300">
              <a:latin typeface="ＭＳ Ｐゴシック" panose="020B0600070205080204" pitchFamily="50" charset="-128"/>
              <a:ea typeface="ＭＳ Ｐゴシック" panose="020B0600070205080204" pitchFamily="50" charset="-128"/>
            </a:rPr>
            <a:t>129,078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民生費については、新発達支援センター整備事業費の増、障がい者自立支援事業費の増により、住民一人当たり</a:t>
          </a:r>
          <a:r>
            <a:rPr kumimoji="1" lang="en-US" altLang="ja-JP" sz="1300">
              <a:latin typeface="ＭＳ Ｐゴシック" panose="020B0600070205080204" pitchFamily="50" charset="-128"/>
              <a:ea typeface="ＭＳ Ｐゴシック" panose="020B0600070205080204" pitchFamily="50" charset="-128"/>
            </a:rPr>
            <a:t>186,767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衛生費については、旧計画での病院事業債等一括償還に係る病院事業会計への繰出しの皆増により、住民一人当たり</a:t>
          </a:r>
          <a:r>
            <a:rPr kumimoji="1" lang="en-US" altLang="ja-JP" sz="1300">
              <a:latin typeface="ＭＳ Ｐゴシック" panose="020B0600070205080204" pitchFamily="50" charset="-128"/>
              <a:ea typeface="ＭＳ Ｐゴシック" panose="020B0600070205080204" pitchFamily="50" charset="-128"/>
            </a:rPr>
            <a:t>51,733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教育費については、小中学校改築及び大規模改修事業の増により、住民一人当たり</a:t>
          </a:r>
          <a:r>
            <a:rPr kumimoji="1" lang="en-US" altLang="ja-JP" sz="1300">
              <a:latin typeface="ＭＳ Ｐゴシック" panose="020B0600070205080204" pitchFamily="50" charset="-128"/>
              <a:ea typeface="ＭＳ Ｐゴシック" panose="020B0600070205080204" pitchFamily="50" charset="-128"/>
            </a:rPr>
            <a:t>85,775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野洲駅前の土地の所管替えに係る土地代等のため基金取崩しを行ったため、対前年比</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財政調整基金を取崩ししたことから、実質単年度収支は赤字となっている。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行財政改革による業務の見直し等により、財政の健全化を図りながら、財政調整基金残高の適正化を引き続き行う</a:t>
          </a:r>
          <a:r>
            <a:rPr kumimoji="1" lang="ja-JP" altLang="en-US" sz="130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一般会計及びその他の特別会計においても、赤字は生じていない。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一般会計及びその他の特別会計において、今後も適正な財政運営に努める。</a:t>
          </a:r>
        </a:p>
        <a:p>
          <a:r>
            <a:rPr kumimoji="1" lang="ja-JP" altLang="en-US" sz="1400">
              <a:latin typeface="ＭＳ ゴシック" pitchFamily="49" charset="-128"/>
              <a:ea typeface="ＭＳ ゴシック" pitchFamily="49" charset="-128"/>
            </a:rPr>
            <a:t>　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年度より料金改定を行い、老朽化施設等の更新を行っている。</a:t>
          </a:r>
        </a:p>
        <a:p>
          <a:r>
            <a:rPr kumimoji="1" lang="ja-JP" altLang="en-US" sz="1400">
              <a:latin typeface="ＭＳ ゴシック" pitchFamily="49" charset="-128"/>
              <a:ea typeface="ＭＳ ゴシック" pitchFamily="49" charset="-128"/>
            </a:rPr>
            <a:t>　下水道事業は平成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年度より法適用化し、経営の独立性を目指しつつ安定した財政運営を行っている。</a:t>
          </a:r>
        </a:p>
        <a:p>
          <a:r>
            <a:rPr kumimoji="1" lang="ja-JP" altLang="en-US" sz="1400">
              <a:latin typeface="ＭＳ ゴシック" pitchFamily="49" charset="-128"/>
              <a:ea typeface="ＭＳ ゴシック" pitchFamily="49" charset="-128"/>
            </a:rPr>
            <a:t>　病院事業は平成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年度より法適用化し、令和元年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月より本格稼働しているが、事業経費の適正性などに留意しつつ事業展開を行っていく。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令和元年度臨時財政対策債や固定防災行政無線システム更新事業等に係る地方債の元金償還が開始となり、償還開始額が償還終了額を回ったため微増した。</a:t>
          </a:r>
        </a:p>
        <a:p>
          <a:r>
            <a:rPr kumimoji="1" lang="ja-JP" altLang="en-US" sz="1100">
              <a:latin typeface="ＭＳ ゴシック" pitchFamily="49" charset="-128"/>
              <a:ea typeface="ＭＳ ゴシック" pitchFamily="49" charset="-128"/>
            </a:rPr>
            <a:t>○公営企業債の元利償還金に対する繰入金</a:t>
          </a:r>
        </a:p>
        <a:p>
          <a:r>
            <a:rPr kumimoji="1" lang="ja-JP" altLang="en-US" sz="1100">
              <a:latin typeface="ＭＳ ゴシック" pitchFamily="49" charset="-128"/>
              <a:ea typeface="ＭＳ ゴシック" pitchFamily="49" charset="-128"/>
            </a:rPr>
            <a:t>　病院事業会計への繰入金の増加により、将来負担額が増加した。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債務負担行為に基づく支出額等が増加し、算入公債費等が減少したことにより、実質公債費比率の分子が増加した。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早期健全化基準未満であるものの、今後も大型建設事業が予定されており、地方債の計画的な発行に努める。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市営住宅新棟新築工事等による大型普通建設事業に起債を発行したもの、元金償還金が上回ったため減少した。</a:t>
          </a:r>
        </a:p>
        <a:p>
          <a:r>
            <a:rPr kumimoji="1" lang="ja-JP" altLang="en-US" sz="1400">
              <a:latin typeface="ＭＳ ゴシック" pitchFamily="49" charset="-128"/>
              <a:ea typeface="ＭＳ ゴシック" pitchFamily="49" charset="-128"/>
            </a:rPr>
            <a:t>○公営企業等繰入見込額</a:t>
          </a:r>
        </a:p>
        <a:p>
          <a:r>
            <a:rPr kumimoji="1" lang="ja-JP" altLang="en-US" sz="1400">
              <a:latin typeface="ＭＳ ゴシック" pitchFamily="49" charset="-128"/>
              <a:ea typeface="ＭＳ ゴシック" pitchFamily="49" charset="-128"/>
            </a:rPr>
            <a:t>　水道事業会計及び病院事業会計繰入金の減額により、将来負担額が減少した。</a:t>
          </a:r>
        </a:p>
        <a:p>
          <a:r>
            <a:rPr kumimoji="1" lang="ja-JP" altLang="en-US" sz="1400">
              <a:latin typeface="ＭＳ ゴシック" pitchFamily="49" charset="-128"/>
              <a:ea typeface="ＭＳ ゴシック" pitchFamily="49" charset="-128"/>
            </a:rPr>
            <a:t>〇充当可能基金</a:t>
          </a:r>
        </a:p>
        <a:p>
          <a:r>
            <a:rPr kumimoji="1" lang="ja-JP" altLang="en-US" sz="1400">
              <a:latin typeface="ＭＳ ゴシック" pitchFamily="49" charset="-128"/>
              <a:ea typeface="ＭＳ ゴシック" pitchFamily="49" charset="-128"/>
            </a:rPr>
            <a:t>　野洲駅前の土地の所管替え等に伴う財政調整基金の取崩しや公営住宅の整備に伴う市営住宅整備基金の取崩し等により財政調整基金及び特定目的基金の残高が減少した。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今後、大型普通建設事業が予定されており、今後とも市債発行については慎重に判断し、抑制を図る。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野洲駅前の土地の所管替え等に伴う財政調整基金の取崩しや公営住宅の整備に伴う市営住宅整備基金の取崩し等により財政調整基金の残高が大幅に減少した。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また、公共施設等の整備、改修に係る事業の財源として公共施設等整備基金は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億円、後年度の都市計画事業の財源として都市計画事業基金は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まちづくり基金については、令和５年度のふるさと納税の寄附金収入である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億円を積み立てた一方で、寄附の目的に沿ったまちづくり事業の財源として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一般財源にかかる負担の軽減のため、今後も各基金の目的に応じた事業については積極的に充当を行っていく。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多様な人々の参加と協働による個性豊かな活力あるまちづくりを進める。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後年度の施設更新等に備え、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令和５年度のふるさと納税の寄附金収入である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億円を積み立てた一方で、寄附の目的に沿ったまちづくり事業の財源として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必要に応じて、小中学校等の公共施設等整備事業に充当する。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寄附者が指定した使途に応じて、様々な事業の財源として活用する。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億円を積み立てた一方で、野洲駅前の土地の所管替えや主要法人の業績悪化に伴う市税還付金の増により財政調整基金を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財政調整基金からの繰入金を活用しなければ収支不足が見込まれるため、今後も基金繰入を活用していく予定。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行財政改革の効果目標では、令和８年度末に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後年度の臨時財政対策債の償還に備え、普通交付税の追加交付分にあたる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減収等による年度間の財源不足に備えて、市債を計画的に返済していくための基金として運用する。また、財政運営を行っていく中で、市債の繰上げ償還が有益と考えられる場合は繰上げ償還の充当にも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79"/>
      <c r="DK1" s="179"/>
      <c r="DL1" s="179"/>
      <c r="DM1" s="179"/>
      <c r="DN1" s="179"/>
      <c r="DO1" s="179"/>
    </row>
    <row r="2" spans="1:119" ht="24.75" thickBot="1" x14ac:dyDescent="0.2">
      <c r="B2" s="180" t="s">
        <v>77</v>
      </c>
      <c r="C2" s="180"/>
      <c r="D2" s="181"/>
    </row>
    <row r="3" spans="1:119" ht="18.75" customHeight="1" thickBot="1" x14ac:dyDescent="0.2">
      <c r="A3" s="179"/>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79"/>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29341687</v>
      </c>
      <c r="BO4" s="372"/>
      <c r="BP4" s="372"/>
      <c r="BQ4" s="372"/>
      <c r="BR4" s="372"/>
      <c r="BS4" s="372"/>
      <c r="BT4" s="372"/>
      <c r="BU4" s="373"/>
      <c r="BV4" s="371">
        <v>26458709</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6.5</v>
      </c>
      <c r="CU4" s="378"/>
      <c r="CV4" s="378"/>
      <c r="CW4" s="378"/>
      <c r="CX4" s="378"/>
      <c r="CY4" s="378"/>
      <c r="CZ4" s="378"/>
      <c r="DA4" s="379"/>
      <c r="DB4" s="377">
        <v>6.3</v>
      </c>
      <c r="DC4" s="378"/>
      <c r="DD4" s="378"/>
      <c r="DE4" s="378"/>
      <c r="DF4" s="378"/>
      <c r="DG4" s="378"/>
      <c r="DH4" s="378"/>
      <c r="DI4" s="379"/>
    </row>
    <row r="5" spans="1:119" ht="18.75" customHeight="1" x14ac:dyDescent="0.15">
      <c r="A5" s="179"/>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28396097</v>
      </c>
      <c r="BO5" s="409"/>
      <c r="BP5" s="409"/>
      <c r="BQ5" s="409"/>
      <c r="BR5" s="409"/>
      <c r="BS5" s="409"/>
      <c r="BT5" s="409"/>
      <c r="BU5" s="410"/>
      <c r="BV5" s="408">
        <v>25333689</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94.9</v>
      </c>
      <c r="CU5" s="406"/>
      <c r="CV5" s="406"/>
      <c r="CW5" s="406"/>
      <c r="CX5" s="406"/>
      <c r="CY5" s="406"/>
      <c r="CZ5" s="406"/>
      <c r="DA5" s="407"/>
      <c r="DB5" s="405">
        <v>91.8</v>
      </c>
      <c r="DC5" s="406"/>
      <c r="DD5" s="406"/>
      <c r="DE5" s="406"/>
      <c r="DF5" s="406"/>
      <c r="DG5" s="406"/>
      <c r="DH5" s="406"/>
      <c r="DI5" s="407"/>
    </row>
    <row r="6" spans="1:119" ht="18.75" customHeight="1" x14ac:dyDescent="0.15">
      <c r="A6" s="179"/>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945590</v>
      </c>
      <c r="BO6" s="409"/>
      <c r="BP6" s="409"/>
      <c r="BQ6" s="409"/>
      <c r="BR6" s="409"/>
      <c r="BS6" s="409"/>
      <c r="BT6" s="409"/>
      <c r="BU6" s="410"/>
      <c r="BV6" s="408">
        <v>1125020</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96.3</v>
      </c>
      <c r="CU6" s="446"/>
      <c r="CV6" s="446"/>
      <c r="CW6" s="446"/>
      <c r="CX6" s="446"/>
      <c r="CY6" s="446"/>
      <c r="CZ6" s="446"/>
      <c r="DA6" s="447"/>
      <c r="DB6" s="445">
        <v>93.7</v>
      </c>
      <c r="DC6" s="446"/>
      <c r="DD6" s="446"/>
      <c r="DE6" s="446"/>
      <c r="DF6" s="446"/>
      <c r="DG6" s="446"/>
      <c r="DH6" s="446"/>
      <c r="DI6" s="447"/>
    </row>
    <row r="7" spans="1:119" ht="18.75" customHeight="1" x14ac:dyDescent="0.15">
      <c r="A7" s="179"/>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46201</v>
      </c>
      <c r="BO7" s="409"/>
      <c r="BP7" s="409"/>
      <c r="BQ7" s="409"/>
      <c r="BR7" s="409"/>
      <c r="BS7" s="409"/>
      <c r="BT7" s="409"/>
      <c r="BU7" s="410"/>
      <c r="BV7" s="408">
        <v>282347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13910570</v>
      </c>
      <c r="CU7" s="409"/>
      <c r="CV7" s="409"/>
      <c r="CW7" s="409"/>
      <c r="CX7" s="409"/>
      <c r="CY7" s="409"/>
      <c r="CZ7" s="409"/>
      <c r="DA7" s="410"/>
      <c r="DB7" s="408">
        <v>13419417</v>
      </c>
      <c r="DC7" s="409"/>
      <c r="DD7" s="409"/>
      <c r="DE7" s="409"/>
      <c r="DF7" s="409"/>
      <c r="DG7" s="409"/>
      <c r="DH7" s="409"/>
      <c r="DI7" s="410"/>
    </row>
    <row r="8" spans="1:119" ht="18.75" customHeight="1" thickBot="1" x14ac:dyDescent="0.2">
      <c r="A8" s="179"/>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899389</v>
      </c>
      <c r="BO8" s="409"/>
      <c r="BP8" s="409"/>
      <c r="BQ8" s="409"/>
      <c r="BR8" s="409"/>
      <c r="BS8" s="409"/>
      <c r="BT8" s="409"/>
      <c r="BU8" s="410"/>
      <c r="BV8" s="408">
        <v>842673</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0.79</v>
      </c>
      <c r="CU8" s="449"/>
      <c r="CV8" s="449"/>
      <c r="CW8" s="449"/>
      <c r="CX8" s="449"/>
      <c r="CY8" s="449"/>
      <c r="CZ8" s="449"/>
      <c r="DA8" s="450"/>
      <c r="DB8" s="448">
        <v>0.78</v>
      </c>
      <c r="DC8" s="449"/>
      <c r="DD8" s="449"/>
      <c r="DE8" s="449"/>
      <c r="DF8" s="449"/>
      <c r="DG8" s="449"/>
      <c r="DH8" s="449"/>
      <c r="DI8" s="450"/>
    </row>
    <row r="9" spans="1:119" ht="18.75" customHeight="1" thickBot="1" x14ac:dyDescent="0.2">
      <c r="A9" s="179"/>
      <c r="B9" s="402" t="s">
        <v>107</v>
      </c>
      <c r="C9" s="403"/>
      <c r="D9" s="403"/>
      <c r="E9" s="403"/>
      <c r="F9" s="403"/>
      <c r="G9" s="403"/>
      <c r="H9" s="403"/>
      <c r="I9" s="403"/>
      <c r="J9" s="403"/>
      <c r="K9" s="451"/>
      <c r="L9" s="452" t="s">
        <v>108</v>
      </c>
      <c r="M9" s="453"/>
      <c r="N9" s="453"/>
      <c r="O9" s="453"/>
      <c r="P9" s="453"/>
      <c r="Q9" s="454"/>
      <c r="R9" s="455">
        <v>50513</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90</v>
      </c>
      <c r="AV9" s="441"/>
      <c r="AW9" s="441"/>
      <c r="AX9" s="441"/>
      <c r="AY9" s="442" t="s">
        <v>111</v>
      </c>
      <c r="AZ9" s="443"/>
      <c r="BA9" s="443"/>
      <c r="BB9" s="443"/>
      <c r="BC9" s="443"/>
      <c r="BD9" s="443"/>
      <c r="BE9" s="443"/>
      <c r="BF9" s="443"/>
      <c r="BG9" s="443"/>
      <c r="BH9" s="443"/>
      <c r="BI9" s="443"/>
      <c r="BJ9" s="443"/>
      <c r="BK9" s="443"/>
      <c r="BL9" s="443"/>
      <c r="BM9" s="444"/>
      <c r="BN9" s="408">
        <v>56716</v>
      </c>
      <c r="BO9" s="409"/>
      <c r="BP9" s="409"/>
      <c r="BQ9" s="409"/>
      <c r="BR9" s="409"/>
      <c r="BS9" s="409"/>
      <c r="BT9" s="409"/>
      <c r="BU9" s="410"/>
      <c r="BV9" s="408">
        <v>-108485</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13.1</v>
      </c>
      <c r="CU9" s="406"/>
      <c r="CV9" s="406"/>
      <c r="CW9" s="406"/>
      <c r="CX9" s="406"/>
      <c r="CY9" s="406"/>
      <c r="CZ9" s="406"/>
      <c r="DA9" s="407"/>
      <c r="DB9" s="405">
        <v>13.1</v>
      </c>
      <c r="DC9" s="406"/>
      <c r="DD9" s="406"/>
      <c r="DE9" s="406"/>
      <c r="DF9" s="406"/>
      <c r="DG9" s="406"/>
      <c r="DH9" s="406"/>
      <c r="DI9" s="407"/>
    </row>
    <row r="10" spans="1:119" ht="18.75" customHeight="1" thickBot="1" x14ac:dyDescent="0.2">
      <c r="A10" s="179"/>
      <c r="B10" s="402"/>
      <c r="C10" s="403"/>
      <c r="D10" s="403"/>
      <c r="E10" s="403"/>
      <c r="F10" s="403"/>
      <c r="G10" s="403"/>
      <c r="H10" s="403"/>
      <c r="I10" s="403"/>
      <c r="J10" s="403"/>
      <c r="K10" s="451"/>
      <c r="L10" s="458" t="s">
        <v>113</v>
      </c>
      <c r="M10" s="438"/>
      <c r="N10" s="438"/>
      <c r="O10" s="438"/>
      <c r="P10" s="438"/>
      <c r="Q10" s="439"/>
      <c r="R10" s="459">
        <v>49889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90</v>
      </c>
      <c r="AV10" s="441"/>
      <c r="AW10" s="441"/>
      <c r="AX10" s="441"/>
      <c r="AY10" s="442" t="s">
        <v>115</v>
      </c>
      <c r="AZ10" s="443"/>
      <c r="BA10" s="443"/>
      <c r="BB10" s="443"/>
      <c r="BC10" s="443"/>
      <c r="BD10" s="443"/>
      <c r="BE10" s="443"/>
      <c r="BF10" s="443"/>
      <c r="BG10" s="443"/>
      <c r="BH10" s="443"/>
      <c r="BI10" s="443"/>
      <c r="BJ10" s="443"/>
      <c r="BK10" s="443"/>
      <c r="BL10" s="443"/>
      <c r="BM10" s="444"/>
      <c r="BN10" s="408">
        <v>420642</v>
      </c>
      <c r="BO10" s="409"/>
      <c r="BP10" s="409"/>
      <c r="BQ10" s="409"/>
      <c r="BR10" s="409"/>
      <c r="BS10" s="409"/>
      <c r="BT10" s="409"/>
      <c r="BU10" s="410"/>
      <c r="BV10" s="408">
        <v>1117128</v>
      </c>
      <c r="BW10" s="409"/>
      <c r="BX10" s="409"/>
      <c r="BY10" s="409"/>
      <c r="BZ10" s="409"/>
      <c r="CA10" s="409"/>
      <c r="CB10" s="409"/>
      <c r="CC10" s="410"/>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79"/>
      <c r="B12" s="468" t="s">
        <v>123</v>
      </c>
      <c r="C12" s="469"/>
      <c r="D12" s="469"/>
      <c r="E12" s="469"/>
      <c r="F12" s="469"/>
      <c r="G12" s="469"/>
      <c r="H12" s="469"/>
      <c r="I12" s="469"/>
      <c r="J12" s="469"/>
      <c r="K12" s="470"/>
      <c r="L12" s="477" t="s">
        <v>124</v>
      </c>
      <c r="M12" s="478"/>
      <c r="N12" s="478"/>
      <c r="O12" s="478"/>
      <c r="P12" s="478"/>
      <c r="Q12" s="479"/>
      <c r="R12" s="480">
        <v>50711</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1698453</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79"/>
      <c r="B13" s="471"/>
      <c r="C13" s="472"/>
      <c r="D13" s="472"/>
      <c r="E13" s="472"/>
      <c r="F13" s="472"/>
      <c r="G13" s="472"/>
      <c r="H13" s="472"/>
      <c r="I13" s="472"/>
      <c r="J13" s="472"/>
      <c r="K13" s="473"/>
      <c r="L13" s="188"/>
      <c r="M13" s="499" t="s">
        <v>130</v>
      </c>
      <c r="N13" s="500"/>
      <c r="O13" s="500"/>
      <c r="P13" s="500"/>
      <c r="Q13" s="501"/>
      <c r="R13" s="492">
        <v>49662</v>
      </c>
      <c r="S13" s="493"/>
      <c r="T13" s="493"/>
      <c r="U13" s="493"/>
      <c r="V13" s="494"/>
      <c r="W13" s="424" t="s">
        <v>131</v>
      </c>
      <c r="X13" s="425"/>
      <c r="Y13" s="425"/>
      <c r="Z13" s="425"/>
      <c r="AA13" s="425"/>
      <c r="AB13" s="415"/>
      <c r="AC13" s="459">
        <v>759</v>
      </c>
      <c r="AD13" s="460"/>
      <c r="AE13" s="460"/>
      <c r="AF13" s="460"/>
      <c r="AG13" s="502"/>
      <c r="AH13" s="459">
        <v>861</v>
      </c>
      <c r="AI13" s="460"/>
      <c r="AJ13" s="460"/>
      <c r="AK13" s="460"/>
      <c r="AL13" s="461"/>
      <c r="AM13" s="437" t="s">
        <v>132</v>
      </c>
      <c r="AN13" s="438"/>
      <c r="AO13" s="438"/>
      <c r="AP13" s="438"/>
      <c r="AQ13" s="438"/>
      <c r="AR13" s="438"/>
      <c r="AS13" s="438"/>
      <c r="AT13" s="439"/>
      <c r="AU13" s="440" t="s">
        <v>104</v>
      </c>
      <c r="AV13" s="441"/>
      <c r="AW13" s="441"/>
      <c r="AX13" s="441"/>
      <c r="AY13" s="442" t="s">
        <v>133</v>
      </c>
      <c r="AZ13" s="443"/>
      <c r="BA13" s="443"/>
      <c r="BB13" s="443"/>
      <c r="BC13" s="443"/>
      <c r="BD13" s="443"/>
      <c r="BE13" s="443"/>
      <c r="BF13" s="443"/>
      <c r="BG13" s="443"/>
      <c r="BH13" s="443"/>
      <c r="BI13" s="443"/>
      <c r="BJ13" s="443"/>
      <c r="BK13" s="443"/>
      <c r="BL13" s="443"/>
      <c r="BM13" s="444"/>
      <c r="BN13" s="408">
        <v>-1221095</v>
      </c>
      <c r="BO13" s="409"/>
      <c r="BP13" s="409"/>
      <c r="BQ13" s="409"/>
      <c r="BR13" s="409"/>
      <c r="BS13" s="409"/>
      <c r="BT13" s="409"/>
      <c r="BU13" s="410"/>
      <c r="BV13" s="408">
        <v>1008643</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7.6</v>
      </c>
      <c r="CU13" s="406"/>
      <c r="CV13" s="406"/>
      <c r="CW13" s="406"/>
      <c r="CX13" s="406"/>
      <c r="CY13" s="406"/>
      <c r="CZ13" s="406"/>
      <c r="DA13" s="407"/>
      <c r="DB13" s="405">
        <v>7.7</v>
      </c>
      <c r="DC13" s="406"/>
      <c r="DD13" s="406"/>
      <c r="DE13" s="406"/>
      <c r="DF13" s="406"/>
      <c r="DG13" s="406"/>
      <c r="DH13" s="406"/>
      <c r="DI13" s="407"/>
    </row>
    <row r="14" spans="1:119" ht="18.75" customHeight="1" thickBot="1" x14ac:dyDescent="0.2">
      <c r="A14" s="179"/>
      <c r="B14" s="471"/>
      <c r="C14" s="472"/>
      <c r="D14" s="472"/>
      <c r="E14" s="472"/>
      <c r="F14" s="472"/>
      <c r="G14" s="472"/>
      <c r="H14" s="472"/>
      <c r="I14" s="472"/>
      <c r="J14" s="472"/>
      <c r="K14" s="473"/>
      <c r="L14" s="489" t="s">
        <v>135</v>
      </c>
      <c r="M14" s="490"/>
      <c r="N14" s="490"/>
      <c r="O14" s="490"/>
      <c r="P14" s="490"/>
      <c r="Q14" s="491"/>
      <c r="R14" s="492">
        <v>50711</v>
      </c>
      <c r="S14" s="493"/>
      <c r="T14" s="493"/>
      <c r="U14" s="493"/>
      <c r="V14" s="494"/>
      <c r="W14" s="398"/>
      <c r="X14" s="399"/>
      <c r="Y14" s="399"/>
      <c r="Z14" s="399"/>
      <c r="AA14" s="399"/>
      <c r="AB14" s="388"/>
      <c r="AC14" s="495">
        <v>3.2</v>
      </c>
      <c r="AD14" s="496"/>
      <c r="AE14" s="496"/>
      <c r="AF14" s="496"/>
      <c r="AG14" s="497"/>
      <c r="AH14" s="495">
        <v>3.6</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33.799999999999997</v>
      </c>
      <c r="CU14" s="507"/>
      <c r="CV14" s="507"/>
      <c r="CW14" s="507"/>
      <c r="CX14" s="507"/>
      <c r="CY14" s="507"/>
      <c r="CZ14" s="507"/>
      <c r="DA14" s="508"/>
      <c r="DB14" s="506">
        <v>23.2</v>
      </c>
      <c r="DC14" s="507"/>
      <c r="DD14" s="507"/>
      <c r="DE14" s="507"/>
      <c r="DF14" s="507"/>
      <c r="DG14" s="507"/>
      <c r="DH14" s="507"/>
      <c r="DI14" s="508"/>
    </row>
    <row r="15" spans="1:119" ht="18.75" customHeight="1" x14ac:dyDescent="0.15">
      <c r="A15" s="179"/>
      <c r="B15" s="471"/>
      <c r="C15" s="472"/>
      <c r="D15" s="472"/>
      <c r="E15" s="472"/>
      <c r="F15" s="472"/>
      <c r="G15" s="472"/>
      <c r="H15" s="472"/>
      <c r="I15" s="472"/>
      <c r="J15" s="472"/>
      <c r="K15" s="473"/>
      <c r="L15" s="188"/>
      <c r="M15" s="499" t="s">
        <v>130</v>
      </c>
      <c r="N15" s="500"/>
      <c r="O15" s="500"/>
      <c r="P15" s="500"/>
      <c r="Q15" s="501"/>
      <c r="R15" s="492">
        <v>49827</v>
      </c>
      <c r="S15" s="493"/>
      <c r="T15" s="493"/>
      <c r="U15" s="493"/>
      <c r="V15" s="494"/>
      <c r="W15" s="424" t="s">
        <v>137</v>
      </c>
      <c r="X15" s="425"/>
      <c r="Y15" s="425"/>
      <c r="Z15" s="425"/>
      <c r="AA15" s="425"/>
      <c r="AB15" s="415"/>
      <c r="AC15" s="459">
        <v>8579</v>
      </c>
      <c r="AD15" s="460"/>
      <c r="AE15" s="460"/>
      <c r="AF15" s="460"/>
      <c r="AG15" s="502"/>
      <c r="AH15" s="459">
        <v>8554</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9269494</v>
      </c>
      <c r="BO15" s="372"/>
      <c r="BP15" s="372"/>
      <c r="BQ15" s="372"/>
      <c r="BR15" s="372"/>
      <c r="BS15" s="372"/>
      <c r="BT15" s="372"/>
      <c r="BU15" s="373"/>
      <c r="BV15" s="371">
        <v>8318819</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36.200000000000003</v>
      </c>
      <c r="AD16" s="496"/>
      <c r="AE16" s="496"/>
      <c r="AF16" s="496"/>
      <c r="AG16" s="497"/>
      <c r="AH16" s="495">
        <v>36</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11146763</v>
      </c>
      <c r="BO16" s="409"/>
      <c r="BP16" s="409"/>
      <c r="BQ16" s="409"/>
      <c r="BR16" s="409"/>
      <c r="BS16" s="409"/>
      <c r="BT16" s="409"/>
      <c r="BU16" s="410"/>
      <c r="BV16" s="408">
        <v>10767173</v>
      </c>
      <c r="BW16" s="409"/>
      <c r="BX16" s="409"/>
      <c r="BY16" s="409"/>
      <c r="BZ16" s="409"/>
      <c r="CA16" s="409"/>
      <c r="CB16" s="409"/>
      <c r="CC16" s="410"/>
      <c r="CD16" s="192"/>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79"/>
      <c r="B17" s="474"/>
      <c r="C17" s="475"/>
      <c r="D17" s="475"/>
      <c r="E17" s="475"/>
      <c r="F17" s="475"/>
      <c r="G17" s="475"/>
      <c r="H17" s="475"/>
      <c r="I17" s="475"/>
      <c r="J17" s="475"/>
      <c r="K17" s="476"/>
      <c r="L17" s="193"/>
      <c r="M17" s="519" t="s">
        <v>143</v>
      </c>
      <c r="N17" s="520"/>
      <c r="O17" s="520"/>
      <c r="P17" s="520"/>
      <c r="Q17" s="521"/>
      <c r="R17" s="514" t="s">
        <v>144</v>
      </c>
      <c r="S17" s="515"/>
      <c r="T17" s="515"/>
      <c r="U17" s="515"/>
      <c r="V17" s="516"/>
      <c r="W17" s="424" t="s">
        <v>145</v>
      </c>
      <c r="X17" s="425"/>
      <c r="Y17" s="425"/>
      <c r="Z17" s="425"/>
      <c r="AA17" s="425"/>
      <c r="AB17" s="415"/>
      <c r="AC17" s="459">
        <v>14335</v>
      </c>
      <c r="AD17" s="460"/>
      <c r="AE17" s="460"/>
      <c r="AF17" s="460"/>
      <c r="AG17" s="502"/>
      <c r="AH17" s="459">
        <v>14314</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11929972</v>
      </c>
      <c r="BO17" s="409"/>
      <c r="BP17" s="409"/>
      <c r="BQ17" s="409"/>
      <c r="BR17" s="409"/>
      <c r="BS17" s="409"/>
      <c r="BT17" s="409"/>
      <c r="BU17" s="410"/>
      <c r="BV17" s="408">
        <v>10666909</v>
      </c>
      <c r="BW17" s="409"/>
      <c r="BX17" s="409"/>
      <c r="BY17" s="409"/>
      <c r="BZ17" s="409"/>
      <c r="CA17" s="409"/>
      <c r="CB17" s="409"/>
      <c r="CC17" s="410"/>
      <c r="CD17" s="192"/>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79"/>
      <c r="B18" s="530" t="s">
        <v>147</v>
      </c>
      <c r="C18" s="451"/>
      <c r="D18" s="451"/>
      <c r="E18" s="531"/>
      <c r="F18" s="531"/>
      <c r="G18" s="531"/>
      <c r="H18" s="531"/>
      <c r="I18" s="531"/>
      <c r="J18" s="531"/>
      <c r="K18" s="531"/>
      <c r="L18" s="532">
        <v>80.150000000000006</v>
      </c>
      <c r="M18" s="532"/>
      <c r="N18" s="532"/>
      <c r="O18" s="532"/>
      <c r="P18" s="532"/>
      <c r="Q18" s="532"/>
      <c r="R18" s="533"/>
      <c r="S18" s="533"/>
      <c r="T18" s="533"/>
      <c r="U18" s="533"/>
      <c r="V18" s="534"/>
      <c r="W18" s="426"/>
      <c r="X18" s="427"/>
      <c r="Y18" s="427"/>
      <c r="Z18" s="427"/>
      <c r="AA18" s="427"/>
      <c r="AB18" s="418"/>
      <c r="AC18" s="535">
        <v>60.6</v>
      </c>
      <c r="AD18" s="536"/>
      <c r="AE18" s="536"/>
      <c r="AF18" s="536"/>
      <c r="AG18" s="537"/>
      <c r="AH18" s="535">
        <v>60.3</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12559111</v>
      </c>
      <c r="BO18" s="409"/>
      <c r="BP18" s="409"/>
      <c r="BQ18" s="409"/>
      <c r="BR18" s="409"/>
      <c r="BS18" s="409"/>
      <c r="BT18" s="409"/>
      <c r="BU18" s="410"/>
      <c r="BV18" s="408">
        <v>13528388</v>
      </c>
      <c r="BW18" s="409"/>
      <c r="BX18" s="409"/>
      <c r="BY18" s="409"/>
      <c r="BZ18" s="409"/>
      <c r="CA18" s="409"/>
      <c r="CB18" s="409"/>
      <c r="CC18" s="410"/>
      <c r="CD18" s="192"/>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79"/>
      <c r="B19" s="530" t="s">
        <v>149</v>
      </c>
      <c r="C19" s="451"/>
      <c r="D19" s="451"/>
      <c r="E19" s="531"/>
      <c r="F19" s="531"/>
      <c r="G19" s="531"/>
      <c r="H19" s="531"/>
      <c r="I19" s="531"/>
      <c r="J19" s="531"/>
      <c r="K19" s="531"/>
      <c r="L19" s="539">
        <v>630</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17735928</v>
      </c>
      <c r="BO19" s="409"/>
      <c r="BP19" s="409"/>
      <c r="BQ19" s="409"/>
      <c r="BR19" s="409"/>
      <c r="BS19" s="409"/>
      <c r="BT19" s="409"/>
      <c r="BU19" s="410"/>
      <c r="BV19" s="408">
        <v>17622757</v>
      </c>
      <c r="BW19" s="409"/>
      <c r="BX19" s="409"/>
      <c r="BY19" s="409"/>
      <c r="BZ19" s="409"/>
      <c r="CA19" s="409"/>
      <c r="CB19" s="409"/>
      <c r="CC19" s="410"/>
      <c r="CD19" s="192"/>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79"/>
      <c r="B20" s="530" t="s">
        <v>151</v>
      </c>
      <c r="C20" s="451"/>
      <c r="D20" s="451"/>
      <c r="E20" s="531"/>
      <c r="F20" s="531"/>
      <c r="G20" s="531"/>
      <c r="H20" s="531"/>
      <c r="I20" s="531"/>
      <c r="J20" s="531"/>
      <c r="K20" s="531"/>
      <c r="L20" s="539">
        <v>19659</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2"/>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79"/>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2"/>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79"/>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26881271</v>
      </c>
      <c r="BO22" s="372"/>
      <c r="BP22" s="372"/>
      <c r="BQ22" s="372"/>
      <c r="BR22" s="372"/>
      <c r="BS22" s="372"/>
      <c r="BT22" s="372"/>
      <c r="BU22" s="373"/>
      <c r="BV22" s="371">
        <v>26948580</v>
      </c>
      <c r="BW22" s="372"/>
      <c r="BX22" s="372"/>
      <c r="BY22" s="372"/>
      <c r="BZ22" s="372"/>
      <c r="CA22" s="372"/>
      <c r="CB22" s="372"/>
      <c r="CC22" s="373"/>
      <c r="CD22" s="192"/>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79"/>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17667718</v>
      </c>
      <c r="BO23" s="409"/>
      <c r="BP23" s="409"/>
      <c r="BQ23" s="409"/>
      <c r="BR23" s="409"/>
      <c r="BS23" s="409"/>
      <c r="BT23" s="409"/>
      <c r="BU23" s="410"/>
      <c r="BV23" s="408">
        <v>18024200</v>
      </c>
      <c r="BW23" s="409"/>
      <c r="BX23" s="409"/>
      <c r="BY23" s="409"/>
      <c r="BZ23" s="409"/>
      <c r="CA23" s="409"/>
      <c r="CB23" s="409"/>
      <c r="CC23" s="410"/>
      <c r="CD23" s="192"/>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79"/>
      <c r="B24" s="579"/>
      <c r="C24" s="555"/>
      <c r="D24" s="556"/>
      <c r="E24" s="458" t="s">
        <v>161</v>
      </c>
      <c r="F24" s="438"/>
      <c r="G24" s="438"/>
      <c r="H24" s="438"/>
      <c r="I24" s="438"/>
      <c r="J24" s="438"/>
      <c r="K24" s="439"/>
      <c r="L24" s="459">
        <v>1</v>
      </c>
      <c r="M24" s="460"/>
      <c r="N24" s="460"/>
      <c r="O24" s="460"/>
      <c r="P24" s="502"/>
      <c r="Q24" s="459">
        <v>8120</v>
      </c>
      <c r="R24" s="460"/>
      <c r="S24" s="460"/>
      <c r="T24" s="460"/>
      <c r="U24" s="460"/>
      <c r="V24" s="502"/>
      <c r="W24" s="554"/>
      <c r="X24" s="555"/>
      <c r="Y24" s="556"/>
      <c r="Z24" s="458" t="s">
        <v>162</v>
      </c>
      <c r="AA24" s="438"/>
      <c r="AB24" s="438"/>
      <c r="AC24" s="438"/>
      <c r="AD24" s="438"/>
      <c r="AE24" s="438"/>
      <c r="AF24" s="438"/>
      <c r="AG24" s="439"/>
      <c r="AH24" s="459">
        <v>372</v>
      </c>
      <c r="AI24" s="460"/>
      <c r="AJ24" s="460"/>
      <c r="AK24" s="460"/>
      <c r="AL24" s="502"/>
      <c r="AM24" s="459">
        <v>1172544</v>
      </c>
      <c r="AN24" s="460"/>
      <c r="AO24" s="460"/>
      <c r="AP24" s="460"/>
      <c r="AQ24" s="460"/>
      <c r="AR24" s="502"/>
      <c r="AS24" s="459">
        <v>3152</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18156436</v>
      </c>
      <c r="BO24" s="409"/>
      <c r="BP24" s="409"/>
      <c r="BQ24" s="409"/>
      <c r="BR24" s="409"/>
      <c r="BS24" s="409"/>
      <c r="BT24" s="409"/>
      <c r="BU24" s="410"/>
      <c r="BV24" s="408">
        <v>17523689</v>
      </c>
      <c r="BW24" s="409"/>
      <c r="BX24" s="409"/>
      <c r="BY24" s="409"/>
      <c r="BZ24" s="409"/>
      <c r="CA24" s="409"/>
      <c r="CB24" s="409"/>
      <c r="CC24" s="410"/>
      <c r="CD24" s="192"/>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79"/>
      <c r="B25" s="579"/>
      <c r="C25" s="555"/>
      <c r="D25" s="556"/>
      <c r="E25" s="458" t="s">
        <v>164</v>
      </c>
      <c r="F25" s="438"/>
      <c r="G25" s="438"/>
      <c r="H25" s="438"/>
      <c r="I25" s="438"/>
      <c r="J25" s="438"/>
      <c r="K25" s="439"/>
      <c r="L25" s="459">
        <v>1</v>
      </c>
      <c r="M25" s="460"/>
      <c r="N25" s="460"/>
      <c r="O25" s="460"/>
      <c r="P25" s="502"/>
      <c r="Q25" s="459">
        <v>7210</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8615047</v>
      </c>
      <c r="BO25" s="372"/>
      <c r="BP25" s="372"/>
      <c r="BQ25" s="372"/>
      <c r="BR25" s="372"/>
      <c r="BS25" s="372"/>
      <c r="BT25" s="372"/>
      <c r="BU25" s="373"/>
      <c r="BV25" s="371">
        <v>11013970</v>
      </c>
      <c r="BW25" s="372"/>
      <c r="BX25" s="372"/>
      <c r="BY25" s="372"/>
      <c r="BZ25" s="372"/>
      <c r="CA25" s="372"/>
      <c r="CB25" s="372"/>
      <c r="CC25" s="373"/>
      <c r="CD25" s="192"/>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79"/>
      <c r="B26" s="579"/>
      <c r="C26" s="555"/>
      <c r="D26" s="556"/>
      <c r="E26" s="458" t="s">
        <v>167</v>
      </c>
      <c r="F26" s="438"/>
      <c r="G26" s="438"/>
      <c r="H26" s="438"/>
      <c r="I26" s="438"/>
      <c r="J26" s="438"/>
      <c r="K26" s="439"/>
      <c r="L26" s="459">
        <v>1</v>
      </c>
      <c r="M26" s="460"/>
      <c r="N26" s="460"/>
      <c r="O26" s="460"/>
      <c r="P26" s="502"/>
      <c r="Q26" s="459">
        <v>6610</v>
      </c>
      <c r="R26" s="460"/>
      <c r="S26" s="460"/>
      <c r="T26" s="460"/>
      <c r="U26" s="460"/>
      <c r="V26" s="502"/>
      <c r="W26" s="554"/>
      <c r="X26" s="555"/>
      <c r="Y26" s="556"/>
      <c r="Z26" s="458" t="s">
        <v>168</v>
      </c>
      <c r="AA26" s="560"/>
      <c r="AB26" s="560"/>
      <c r="AC26" s="560"/>
      <c r="AD26" s="560"/>
      <c r="AE26" s="560"/>
      <c r="AF26" s="560"/>
      <c r="AG26" s="561"/>
      <c r="AH26" s="459">
        <v>9</v>
      </c>
      <c r="AI26" s="460"/>
      <c r="AJ26" s="460"/>
      <c r="AK26" s="460"/>
      <c r="AL26" s="502"/>
      <c r="AM26" s="459">
        <v>27063</v>
      </c>
      <c r="AN26" s="460"/>
      <c r="AO26" s="460"/>
      <c r="AP26" s="460"/>
      <c r="AQ26" s="460"/>
      <c r="AR26" s="502"/>
      <c r="AS26" s="459">
        <v>3007</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2"/>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79"/>
      <c r="B27" s="579"/>
      <c r="C27" s="555"/>
      <c r="D27" s="556"/>
      <c r="E27" s="458" t="s">
        <v>170</v>
      </c>
      <c r="F27" s="438"/>
      <c r="G27" s="438"/>
      <c r="H27" s="438"/>
      <c r="I27" s="438"/>
      <c r="J27" s="438"/>
      <c r="K27" s="439"/>
      <c r="L27" s="459">
        <v>1</v>
      </c>
      <c r="M27" s="460"/>
      <c r="N27" s="460"/>
      <c r="O27" s="460"/>
      <c r="P27" s="502"/>
      <c r="Q27" s="459">
        <v>4300</v>
      </c>
      <c r="R27" s="460"/>
      <c r="S27" s="460"/>
      <c r="T27" s="460"/>
      <c r="U27" s="460"/>
      <c r="V27" s="502"/>
      <c r="W27" s="554"/>
      <c r="X27" s="555"/>
      <c r="Y27" s="556"/>
      <c r="Z27" s="458" t="s">
        <v>171</v>
      </c>
      <c r="AA27" s="438"/>
      <c r="AB27" s="438"/>
      <c r="AC27" s="438"/>
      <c r="AD27" s="438"/>
      <c r="AE27" s="438"/>
      <c r="AF27" s="438"/>
      <c r="AG27" s="439"/>
      <c r="AH27" s="459">
        <v>53</v>
      </c>
      <c r="AI27" s="460"/>
      <c r="AJ27" s="460"/>
      <c r="AK27" s="460"/>
      <c r="AL27" s="502"/>
      <c r="AM27" s="459">
        <v>160335</v>
      </c>
      <c r="AN27" s="460"/>
      <c r="AO27" s="460"/>
      <c r="AP27" s="460"/>
      <c r="AQ27" s="460"/>
      <c r="AR27" s="502"/>
      <c r="AS27" s="459">
        <v>3025</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v>60000</v>
      </c>
      <c r="BO27" s="528"/>
      <c r="BP27" s="528"/>
      <c r="BQ27" s="528"/>
      <c r="BR27" s="528"/>
      <c r="BS27" s="528"/>
      <c r="BT27" s="528"/>
      <c r="BU27" s="529"/>
      <c r="BV27" s="527">
        <v>60000</v>
      </c>
      <c r="BW27" s="528"/>
      <c r="BX27" s="528"/>
      <c r="BY27" s="528"/>
      <c r="BZ27" s="528"/>
      <c r="CA27" s="528"/>
      <c r="CB27" s="528"/>
      <c r="CC27" s="529"/>
      <c r="CD27" s="194"/>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79"/>
      <c r="B28" s="579"/>
      <c r="C28" s="555"/>
      <c r="D28" s="556"/>
      <c r="E28" s="458" t="s">
        <v>173</v>
      </c>
      <c r="F28" s="438"/>
      <c r="G28" s="438"/>
      <c r="H28" s="438"/>
      <c r="I28" s="438"/>
      <c r="J28" s="438"/>
      <c r="K28" s="439"/>
      <c r="L28" s="459">
        <v>1</v>
      </c>
      <c r="M28" s="460"/>
      <c r="N28" s="460"/>
      <c r="O28" s="460"/>
      <c r="P28" s="502"/>
      <c r="Q28" s="459">
        <v>3800</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1412310</v>
      </c>
      <c r="BO28" s="372"/>
      <c r="BP28" s="372"/>
      <c r="BQ28" s="372"/>
      <c r="BR28" s="372"/>
      <c r="BS28" s="372"/>
      <c r="BT28" s="372"/>
      <c r="BU28" s="373"/>
      <c r="BV28" s="371">
        <v>2690121</v>
      </c>
      <c r="BW28" s="372"/>
      <c r="BX28" s="372"/>
      <c r="BY28" s="372"/>
      <c r="BZ28" s="372"/>
      <c r="CA28" s="372"/>
      <c r="CB28" s="372"/>
      <c r="CC28" s="373"/>
      <c r="CD28" s="192"/>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79"/>
      <c r="B29" s="579"/>
      <c r="C29" s="555"/>
      <c r="D29" s="556"/>
      <c r="E29" s="458" t="s">
        <v>176</v>
      </c>
      <c r="F29" s="438"/>
      <c r="G29" s="438"/>
      <c r="H29" s="438"/>
      <c r="I29" s="438"/>
      <c r="J29" s="438"/>
      <c r="K29" s="439"/>
      <c r="L29" s="459">
        <v>16</v>
      </c>
      <c r="M29" s="460"/>
      <c r="N29" s="460"/>
      <c r="O29" s="460"/>
      <c r="P29" s="502"/>
      <c r="Q29" s="459">
        <v>3500</v>
      </c>
      <c r="R29" s="460"/>
      <c r="S29" s="460"/>
      <c r="T29" s="460"/>
      <c r="U29" s="460"/>
      <c r="V29" s="502"/>
      <c r="W29" s="557"/>
      <c r="X29" s="558"/>
      <c r="Y29" s="559"/>
      <c r="Z29" s="458" t="s">
        <v>177</v>
      </c>
      <c r="AA29" s="438"/>
      <c r="AB29" s="438"/>
      <c r="AC29" s="438"/>
      <c r="AD29" s="438"/>
      <c r="AE29" s="438"/>
      <c r="AF29" s="438"/>
      <c r="AG29" s="439"/>
      <c r="AH29" s="459">
        <v>425</v>
      </c>
      <c r="AI29" s="460"/>
      <c r="AJ29" s="460"/>
      <c r="AK29" s="460"/>
      <c r="AL29" s="502"/>
      <c r="AM29" s="459">
        <v>1332879</v>
      </c>
      <c r="AN29" s="460"/>
      <c r="AO29" s="460"/>
      <c r="AP29" s="460"/>
      <c r="AQ29" s="460"/>
      <c r="AR29" s="502"/>
      <c r="AS29" s="459">
        <v>3136</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660435</v>
      </c>
      <c r="BO29" s="409"/>
      <c r="BP29" s="409"/>
      <c r="BQ29" s="409"/>
      <c r="BR29" s="409"/>
      <c r="BS29" s="409"/>
      <c r="BT29" s="409"/>
      <c r="BU29" s="410"/>
      <c r="BV29" s="408">
        <v>598568</v>
      </c>
      <c r="BW29" s="409"/>
      <c r="BX29" s="409"/>
      <c r="BY29" s="409"/>
      <c r="BZ29" s="409"/>
      <c r="CA29" s="409"/>
      <c r="CB29" s="409"/>
      <c r="CC29" s="410"/>
      <c r="CD29" s="194"/>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79"/>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101.3</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2894020</v>
      </c>
      <c r="BO30" s="528"/>
      <c r="BP30" s="528"/>
      <c r="BQ30" s="528"/>
      <c r="BR30" s="528"/>
      <c r="BS30" s="528"/>
      <c r="BT30" s="528"/>
      <c r="BU30" s="529"/>
      <c r="BV30" s="527">
        <v>2943824</v>
      </c>
      <c r="BW30" s="528"/>
      <c r="BX30" s="528"/>
      <c r="BY30" s="528"/>
      <c r="BZ30" s="528"/>
      <c r="CA30" s="528"/>
      <c r="CB30" s="528"/>
      <c r="CC30" s="52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2"/>
    </row>
    <row r="33" spans="1:113" ht="13.5" customHeight="1" x14ac:dyDescent="0.15">
      <c r="A33" s="179"/>
      <c r="B33" s="203"/>
      <c r="C33" s="432" t="s">
        <v>186</v>
      </c>
      <c r="D33" s="432"/>
      <c r="E33" s="397" t="s">
        <v>187</v>
      </c>
      <c r="F33" s="397"/>
      <c r="G33" s="397"/>
      <c r="H33" s="397"/>
      <c r="I33" s="397"/>
      <c r="J33" s="397"/>
      <c r="K33" s="397"/>
      <c r="L33" s="397"/>
      <c r="M33" s="397"/>
      <c r="N33" s="397"/>
      <c r="O33" s="397"/>
      <c r="P33" s="397"/>
      <c r="Q33" s="397"/>
      <c r="R33" s="397"/>
      <c r="S33" s="397"/>
      <c r="T33" s="204"/>
      <c r="U33" s="432" t="s">
        <v>186</v>
      </c>
      <c r="V33" s="432"/>
      <c r="W33" s="397" t="s">
        <v>187</v>
      </c>
      <c r="X33" s="397"/>
      <c r="Y33" s="397"/>
      <c r="Z33" s="397"/>
      <c r="AA33" s="397"/>
      <c r="AB33" s="397"/>
      <c r="AC33" s="397"/>
      <c r="AD33" s="397"/>
      <c r="AE33" s="397"/>
      <c r="AF33" s="397"/>
      <c r="AG33" s="397"/>
      <c r="AH33" s="397"/>
      <c r="AI33" s="397"/>
      <c r="AJ33" s="397"/>
      <c r="AK33" s="397"/>
      <c r="AL33" s="204"/>
      <c r="AM33" s="432" t="s">
        <v>186</v>
      </c>
      <c r="AN33" s="432"/>
      <c r="AO33" s="397" t="s">
        <v>187</v>
      </c>
      <c r="AP33" s="397"/>
      <c r="AQ33" s="397"/>
      <c r="AR33" s="397"/>
      <c r="AS33" s="397"/>
      <c r="AT33" s="397"/>
      <c r="AU33" s="397"/>
      <c r="AV33" s="397"/>
      <c r="AW33" s="397"/>
      <c r="AX33" s="397"/>
      <c r="AY33" s="397"/>
      <c r="AZ33" s="397"/>
      <c r="BA33" s="397"/>
      <c r="BB33" s="397"/>
      <c r="BC33" s="397"/>
      <c r="BD33" s="205"/>
      <c r="BE33" s="397" t="s">
        <v>188</v>
      </c>
      <c r="BF33" s="397"/>
      <c r="BG33" s="397" t="s">
        <v>189</v>
      </c>
      <c r="BH33" s="397"/>
      <c r="BI33" s="397"/>
      <c r="BJ33" s="397"/>
      <c r="BK33" s="397"/>
      <c r="BL33" s="397"/>
      <c r="BM33" s="397"/>
      <c r="BN33" s="397"/>
      <c r="BO33" s="397"/>
      <c r="BP33" s="397"/>
      <c r="BQ33" s="397"/>
      <c r="BR33" s="397"/>
      <c r="BS33" s="397"/>
      <c r="BT33" s="397"/>
      <c r="BU33" s="397"/>
      <c r="BV33" s="205"/>
      <c r="BW33" s="432" t="s">
        <v>188</v>
      </c>
      <c r="BX33" s="432"/>
      <c r="BY33" s="397" t="s">
        <v>190</v>
      </c>
      <c r="BZ33" s="397"/>
      <c r="CA33" s="397"/>
      <c r="CB33" s="397"/>
      <c r="CC33" s="397"/>
      <c r="CD33" s="397"/>
      <c r="CE33" s="397"/>
      <c r="CF33" s="397"/>
      <c r="CG33" s="397"/>
      <c r="CH33" s="397"/>
      <c r="CI33" s="397"/>
      <c r="CJ33" s="397"/>
      <c r="CK33" s="397"/>
      <c r="CL33" s="397"/>
      <c r="CM33" s="397"/>
      <c r="CN33" s="204"/>
      <c r="CO33" s="432" t="s">
        <v>186</v>
      </c>
      <c r="CP33" s="432"/>
      <c r="CQ33" s="397" t="s">
        <v>191</v>
      </c>
      <c r="CR33" s="397"/>
      <c r="CS33" s="397"/>
      <c r="CT33" s="397"/>
      <c r="CU33" s="397"/>
      <c r="CV33" s="397"/>
      <c r="CW33" s="397"/>
      <c r="CX33" s="397"/>
      <c r="CY33" s="397"/>
      <c r="CZ33" s="397"/>
      <c r="DA33" s="397"/>
      <c r="DB33" s="397"/>
      <c r="DC33" s="397"/>
      <c r="DD33" s="397"/>
      <c r="DE33" s="397"/>
      <c r="DF33" s="204"/>
      <c r="DG33" s="597" t="s">
        <v>192</v>
      </c>
      <c r="DH33" s="597"/>
      <c r="DI33" s="206"/>
    </row>
    <row r="34" spans="1:113" ht="32.25" customHeight="1" x14ac:dyDescent="0.15">
      <c r="A34" s="179"/>
      <c r="B34" s="203"/>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79"/>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79"/>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79"/>
      <c r="BE34" s="598">
        <f>IF(BG34="","",MAX(C34:D43,U34:V43,AM34:AN43)+1)</f>
        <v>10</v>
      </c>
      <c r="BF34" s="598"/>
      <c r="BG34" s="599" t="str">
        <f>IF('各会計、関係団体の財政状況及び健全化判断比率'!B34="","",'各会計、関係団体の財政状況及び健全化判断比率'!B34)</f>
        <v>工業団地等整備事業特別会計</v>
      </c>
      <c r="BH34" s="599"/>
      <c r="BI34" s="599"/>
      <c r="BJ34" s="599"/>
      <c r="BK34" s="599"/>
      <c r="BL34" s="599"/>
      <c r="BM34" s="599"/>
      <c r="BN34" s="599"/>
      <c r="BO34" s="599"/>
      <c r="BP34" s="599"/>
      <c r="BQ34" s="599"/>
      <c r="BR34" s="599"/>
      <c r="BS34" s="599"/>
      <c r="BT34" s="599"/>
      <c r="BU34" s="599"/>
      <c r="BV34" s="179"/>
      <c r="BW34" s="598">
        <f>IF(BY34="","",MAX(C34:D43,U34:V43,AM34:AN43,BE34:BF43)+1)</f>
        <v>11</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79"/>
      <c r="CO34" s="598">
        <f>IF(CQ34="","",MAX(C34:D43,U34:V43,AM34:AN43,BE34:BF43,BW34:BX43)+1)</f>
        <v>18</v>
      </c>
      <c r="CP34" s="598"/>
      <c r="CQ34" s="599" t="str">
        <f>IF('各会計、関係団体の財政状況及び健全化判断比率'!BS7="","",'各会計、関係団体の財政状況及び健全化判断比率'!BS7)</f>
        <v>野洲市湖岸開発</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6"/>
    </row>
    <row r="35" spans="1:113" ht="32.25" customHeight="1" x14ac:dyDescent="0.15">
      <c r="A35" s="179"/>
      <c r="B35" s="203"/>
      <c r="C35" s="598">
        <f>IF(E35="","",C34+1)</f>
        <v>2</v>
      </c>
      <c r="D35" s="598"/>
      <c r="E35" s="599" t="str">
        <f>IF('各会計、関係団体の財政状況及び健全化判断比率'!B8="","",'各会計、関係団体の財政状況及び健全化判断比率'!B8)</f>
        <v>墓地公園事業特別会計</v>
      </c>
      <c r="F35" s="599"/>
      <c r="G35" s="599"/>
      <c r="H35" s="599"/>
      <c r="I35" s="599"/>
      <c r="J35" s="599"/>
      <c r="K35" s="599"/>
      <c r="L35" s="599"/>
      <c r="M35" s="599"/>
      <c r="N35" s="599"/>
      <c r="O35" s="599"/>
      <c r="P35" s="599"/>
      <c r="Q35" s="599"/>
      <c r="R35" s="599"/>
      <c r="S35" s="599"/>
      <c r="T35" s="179"/>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79"/>
      <c r="AM35" s="598">
        <f t="shared" ref="AM35:AM43" si="0">IF(AO35="","",AM34+1)</f>
        <v>8</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79"/>
      <c r="BE35" s="598" t="str">
        <f t="shared" ref="BE35:BE43" si="1">IF(BG35="","",BE34+1)</f>
        <v/>
      </c>
      <c r="BF35" s="598"/>
      <c r="BG35" s="599"/>
      <c r="BH35" s="599"/>
      <c r="BI35" s="599"/>
      <c r="BJ35" s="599"/>
      <c r="BK35" s="599"/>
      <c r="BL35" s="599"/>
      <c r="BM35" s="599"/>
      <c r="BN35" s="599"/>
      <c r="BO35" s="599"/>
      <c r="BP35" s="599"/>
      <c r="BQ35" s="599"/>
      <c r="BR35" s="599"/>
      <c r="BS35" s="599"/>
      <c r="BT35" s="599"/>
      <c r="BU35" s="599"/>
      <c r="BV35" s="179"/>
      <c r="BW35" s="598">
        <f t="shared" ref="BW35:BW43" si="2">IF(BY35="","",BW34+1)</f>
        <v>12</v>
      </c>
      <c r="BX35" s="598"/>
      <c r="BY35" s="599" t="str">
        <f>IF('各会計、関係団体の財政状況及び健全化判断比率'!B69="","",'各会計、関係団体の財政状況及び健全化判断比率'!B69)</f>
        <v>滋賀県市町村議会議員公務災害補償等組合</v>
      </c>
      <c r="BZ35" s="599"/>
      <c r="CA35" s="599"/>
      <c r="CB35" s="599"/>
      <c r="CC35" s="599"/>
      <c r="CD35" s="599"/>
      <c r="CE35" s="599"/>
      <c r="CF35" s="599"/>
      <c r="CG35" s="599"/>
      <c r="CH35" s="599"/>
      <c r="CI35" s="599"/>
      <c r="CJ35" s="599"/>
      <c r="CK35" s="599"/>
      <c r="CL35" s="599"/>
      <c r="CM35" s="599"/>
      <c r="CN35" s="179"/>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6"/>
    </row>
    <row r="36" spans="1:113" ht="32.25" customHeight="1" x14ac:dyDescent="0.15">
      <c r="A36" s="179"/>
      <c r="B36" s="203"/>
      <c r="C36" s="598">
        <f>IF(E36="","",C35+1)</f>
        <v>3</v>
      </c>
      <c r="D36" s="598"/>
      <c r="E36" s="599" t="str">
        <f>IF('各会計、関係団体の財政状況及び健全化判断比率'!B9="","",'各会計、関係団体の財政状況及び健全化判断比率'!B9)</f>
        <v>基幹水利施設管理事業特別会計</v>
      </c>
      <c r="F36" s="599"/>
      <c r="G36" s="599"/>
      <c r="H36" s="599"/>
      <c r="I36" s="599"/>
      <c r="J36" s="599"/>
      <c r="K36" s="599"/>
      <c r="L36" s="599"/>
      <c r="M36" s="599"/>
      <c r="N36" s="599"/>
      <c r="O36" s="599"/>
      <c r="P36" s="599"/>
      <c r="Q36" s="599"/>
      <c r="R36" s="599"/>
      <c r="S36" s="599"/>
      <c r="T36" s="179"/>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79"/>
      <c r="AM36" s="598">
        <f t="shared" si="0"/>
        <v>9</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79"/>
      <c r="BE36" s="598" t="str">
        <f t="shared" si="1"/>
        <v/>
      </c>
      <c r="BF36" s="598"/>
      <c r="BG36" s="599"/>
      <c r="BH36" s="599"/>
      <c r="BI36" s="599"/>
      <c r="BJ36" s="599"/>
      <c r="BK36" s="599"/>
      <c r="BL36" s="599"/>
      <c r="BM36" s="599"/>
      <c r="BN36" s="599"/>
      <c r="BO36" s="599"/>
      <c r="BP36" s="599"/>
      <c r="BQ36" s="599"/>
      <c r="BR36" s="599"/>
      <c r="BS36" s="599"/>
      <c r="BT36" s="599"/>
      <c r="BU36" s="599"/>
      <c r="BV36" s="179"/>
      <c r="BW36" s="598">
        <f t="shared" si="2"/>
        <v>13</v>
      </c>
      <c r="BX36" s="598"/>
      <c r="BY36" s="599" t="str">
        <f>IF('各会計、関係団体の財政状況及び健全化判断比率'!B70="","",'各会計、関係団体の財政状況及び健全化判断比率'!B70)</f>
        <v>守山野洲行政事務組合</v>
      </c>
      <c r="BZ36" s="599"/>
      <c r="CA36" s="599"/>
      <c r="CB36" s="599"/>
      <c r="CC36" s="599"/>
      <c r="CD36" s="599"/>
      <c r="CE36" s="599"/>
      <c r="CF36" s="599"/>
      <c r="CG36" s="599"/>
      <c r="CH36" s="599"/>
      <c r="CI36" s="599"/>
      <c r="CJ36" s="599"/>
      <c r="CK36" s="599"/>
      <c r="CL36" s="599"/>
      <c r="CM36" s="599"/>
      <c r="CN36" s="179"/>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6"/>
    </row>
    <row r="37" spans="1:113" ht="32.25" customHeight="1" x14ac:dyDescent="0.15">
      <c r="A37" s="179"/>
      <c r="B37" s="203"/>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79"/>
      <c r="U37" s="598" t="str">
        <f t="shared" si="4"/>
        <v/>
      </c>
      <c r="V37" s="598"/>
      <c r="W37" s="599"/>
      <c r="X37" s="599"/>
      <c r="Y37" s="599"/>
      <c r="Z37" s="599"/>
      <c r="AA37" s="599"/>
      <c r="AB37" s="599"/>
      <c r="AC37" s="599"/>
      <c r="AD37" s="599"/>
      <c r="AE37" s="599"/>
      <c r="AF37" s="599"/>
      <c r="AG37" s="599"/>
      <c r="AH37" s="599"/>
      <c r="AI37" s="599"/>
      <c r="AJ37" s="599"/>
      <c r="AK37" s="599"/>
      <c r="AL37" s="179"/>
      <c r="AM37" s="598" t="str">
        <f t="shared" si="0"/>
        <v/>
      </c>
      <c r="AN37" s="598"/>
      <c r="AO37" s="599"/>
      <c r="AP37" s="599"/>
      <c r="AQ37" s="599"/>
      <c r="AR37" s="599"/>
      <c r="AS37" s="599"/>
      <c r="AT37" s="599"/>
      <c r="AU37" s="599"/>
      <c r="AV37" s="599"/>
      <c r="AW37" s="599"/>
      <c r="AX37" s="599"/>
      <c r="AY37" s="599"/>
      <c r="AZ37" s="599"/>
      <c r="BA37" s="599"/>
      <c r="BB37" s="599"/>
      <c r="BC37" s="599"/>
      <c r="BD37" s="179"/>
      <c r="BE37" s="598" t="str">
        <f t="shared" si="1"/>
        <v/>
      </c>
      <c r="BF37" s="598"/>
      <c r="BG37" s="599"/>
      <c r="BH37" s="599"/>
      <c r="BI37" s="599"/>
      <c r="BJ37" s="599"/>
      <c r="BK37" s="599"/>
      <c r="BL37" s="599"/>
      <c r="BM37" s="599"/>
      <c r="BN37" s="599"/>
      <c r="BO37" s="599"/>
      <c r="BP37" s="599"/>
      <c r="BQ37" s="599"/>
      <c r="BR37" s="599"/>
      <c r="BS37" s="599"/>
      <c r="BT37" s="599"/>
      <c r="BU37" s="599"/>
      <c r="BV37" s="179"/>
      <c r="BW37" s="598">
        <f t="shared" si="2"/>
        <v>14</v>
      </c>
      <c r="BX37" s="598"/>
      <c r="BY37" s="599" t="str">
        <f>IF('各会計、関係団体の財政状況及び健全化判断比率'!B71="","",'各会計、関係団体の財政状況及び健全化判断比率'!B71)</f>
        <v>湖南広域行政組合</v>
      </c>
      <c r="BZ37" s="599"/>
      <c r="CA37" s="599"/>
      <c r="CB37" s="599"/>
      <c r="CC37" s="599"/>
      <c r="CD37" s="599"/>
      <c r="CE37" s="599"/>
      <c r="CF37" s="599"/>
      <c r="CG37" s="599"/>
      <c r="CH37" s="599"/>
      <c r="CI37" s="599"/>
      <c r="CJ37" s="599"/>
      <c r="CK37" s="599"/>
      <c r="CL37" s="599"/>
      <c r="CM37" s="599"/>
      <c r="CN37" s="179"/>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6"/>
    </row>
    <row r="38" spans="1:113" ht="32.25" customHeight="1" x14ac:dyDescent="0.15">
      <c r="A38" s="179"/>
      <c r="B38" s="203"/>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79"/>
      <c r="U38" s="598" t="str">
        <f t="shared" si="4"/>
        <v/>
      </c>
      <c r="V38" s="598"/>
      <c r="W38" s="599"/>
      <c r="X38" s="599"/>
      <c r="Y38" s="599"/>
      <c r="Z38" s="599"/>
      <c r="AA38" s="599"/>
      <c r="AB38" s="599"/>
      <c r="AC38" s="599"/>
      <c r="AD38" s="599"/>
      <c r="AE38" s="599"/>
      <c r="AF38" s="599"/>
      <c r="AG38" s="599"/>
      <c r="AH38" s="599"/>
      <c r="AI38" s="599"/>
      <c r="AJ38" s="599"/>
      <c r="AK38" s="599"/>
      <c r="AL38" s="179"/>
      <c r="AM38" s="598" t="str">
        <f t="shared" si="0"/>
        <v/>
      </c>
      <c r="AN38" s="598"/>
      <c r="AO38" s="599"/>
      <c r="AP38" s="599"/>
      <c r="AQ38" s="599"/>
      <c r="AR38" s="599"/>
      <c r="AS38" s="599"/>
      <c r="AT38" s="599"/>
      <c r="AU38" s="599"/>
      <c r="AV38" s="599"/>
      <c r="AW38" s="599"/>
      <c r="AX38" s="599"/>
      <c r="AY38" s="599"/>
      <c r="AZ38" s="599"/>
      <c r="BA38" s="599"/>
      <c r="BB38" s="599"/>
      <c r="BC38" s="599"/>
      <c r="BD38" s="179"/>
      <c r="BE38" s="598" t="str">
        <f t="shared" si="1"/>
        <v/>
      </c>
      <c r="BF38" s="598"/>
      <c r="BG38" s="599"/>
      <c r="BH38" s="599"/>
      <c r="BI38" s="599"/>
      <c r="BJ38" s="599"/>
      <c r="BK38" s="599"/>
      <c r="BL38" s="599"/>
      <c r="BM38" s="599"/>
      <c r="BN38" s="599"/>
      <c r="BO38" s="599"/>
      <c r="BP38" s="599"/>
      <c r="BQ38" s="599"/>
      <c r="BR38" s="599"/>
      <c r="BS38" s="599"/>
      <c r="BT38" s="599"/>
      <c r="BU38" s="599"/>
      <c r="BV38" s="179"/>
      <c r="BW38" s="598">
        <f t="shared" si="2"/>
        <v>15</v>
      </c>
      <c r="BX38" s="598"/>
      <c r="BY38" s="599" t="str">
        <f>IF('各会計、関係団体の財政状況及び健全化判断比率'!B72="","",'各会計、関係団体の財政状況及び健全化判断比率'!B72)</f>
        <v>滋賀県市町村職員研修センター</v>
      </c>
      <c r="BZ38" s="599"/>
      <c r="CA38" s="599"/>
      <c r="CB38" s="599"/>
      <c r="CC38" s="599"/>
      <c r="CD38" s="599"/>
      <c r="CE38" s="599"/>
      <c r="CF38" s="599"/>
      <c r="CG38" s="599"/>
      <c r="CH38" s="599"/>
      <c r="CI38" s="599"/>
      <c r="CJ38" s="599"/>
      <c r="CK38" s="599"/>
      <c r="CL38" s="599"/>
      <c r="CM38" s="599"/>
      <c r="CN38" s="179"/>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6"/>
    </row>
    <row r="39" spans="1:113" ht="32.25" customHeight="1" x14ac:dyDescent="0.15">
      <c r="A39" s="179"/>
      <c r="B39" s="203"/>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79"/>
      <c r="U39" s="598" t="str">
        <f t="shared" si="4"/>
        <v/>
      </c>
      <c r="V39" s="598"/>
      <c r="W39" s="599"/>
      <c r="X39" s="599"/>
      <c r="Y39" s="599"/>
      <c r="Z39" s="599"/>
      <c r="AA39" s="599"/>
      <c r="AB39" s="599"/>
      <c r="AC39" s="599"/>
      <c r="AD39" s="599"/>
      <c r="AE39" s="599"/>
      <c r="AF39" s="599"/>
      <c r="AG39" s="599"/>
      <c r="AH39" s="599"/>
      <c r="AI39" s="599"/>
      <c r="AJ39" s="599"/>
      <c r="AK39" s="599"/>
      <c r="AL39" s="179"/>
      <c r="AM39" s="598" t="str">
        <f t="shared" si="0"/>
        <v/>
      </c>
      <c r="AN39" s="598"/>
      <c r="AO39" s="599"/>
      <c r="AP39" s="599"/>
      <c r="AQ39" s="599"/>
      <c r="AR39" s="599"/>
      <c r="AS39" s="599"/>
      <c r="AT39" s="599"/>
      <c r="AU39" s="599"/>
      <c r="AV39" s="599"/>
      <c r="AW39" s="599"/>
      <c r="AX39" s="599"/>
      <c r="AY39" s="599"/>
      <c r="AZ39" s="599"/>
      <c r="BA39" s="599"/>
      <c r="BB39" s="599"/>
      <c r="BC39" s="599"/>
      <c r="BD39" s="179"/>
      <c r="BE39" s="598" t="str">
        <f t="shared" si="1"/>
        <v/>
      </c>
      <c r="BF39" s="598"/>
      <c r="BG39" s="599"/>
      <c r="BH39" s="599"/>
      <c r="BI39" s="599"/>
      <c r="BJ39" s="599"/>
      <c r="BK39" s="599"/>
      <c r="BL39" s="599"/>
      <c r="BM39" s="599"/>
      <c r="BN39" s="599"/>
      <c r="BO39" s="599"/>
      <c r="BP39" s="599"/>
      <c r="BQ39" s="599"/>
      <c r="BR39" s="599"/>
      <c r="BS39" s="599"/>
      <c r="BT39" s="599"/>
      <c r="BU39" s="599"/>
      <c r="BV39" s="179"/>
      <c r="BW39" s="598">
        <f t="shared" si="2"/>
        <v>16</v>
      </c>
      <c r="BX39" s="598"/>
      <c r="BY39" s="599" t="str">
        <f>IF('各会計、関係団体の財政状況及び健全化判断比率'!B73="","",'各会計、関係団体の財政状況及び健全化判断比率'!B73)</f>
        <v>滋賀県後期高齢者医療広域連合（一般会計）</v>
      </c>
      <c r="BZ39" s="599"/>
      <c r="CA39" s="599"/>
      <c r="CB39" s="599"/>
      <c r="CC39" s="599"/>
      <c r="CD39" s="599"/>
      <c r="CE39" s="599"/>
      <c r="CF39" s="599"/>
      <c r="CG39" s="599"/>
      <c r="CH39" s="599"/>
      <c r="CI39" s="599"/>
      <c r="CJ39" s="599"/>
      <c r="CK39" s="599"/>
      <c r="CL39" s="599"/>
      <c r="CM39" s="599"/>
      <c r="CN39" s="179"/>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6"/>
    </row>
    <row r="40" spans="1:113" ht="32.25" customHeight="1" x14ac:dyDescent="0.15">
      <c r="A40" s="179"/>
      <c r="B40" s="203"/>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79"/>
      <c r="U40" s="598" t="str">
        <f t="shared" si="4"/>
        <v/>
      </c>
      <c r="V40" s="598"/>
      <c r="W40" s="599"/>
      <c r="X40" s="599"/>
      <c r="Y40" s="599"/>
      <c r="Z40" s="599"/>
      <c r="AA40" s="599"/>
      <c r="AB40" s="599"/>
      <c r="AC40" s="599"/>
      <c r="AD40" s="599"/>
      <c r="AE40" s="599"/>
      <c r="AF40" s="599"/>
      <c r="AG40" s="599"/>
      <c r="AH40" s="599"/>
      <c r="AI40" s="599"/>
      <c r="AJ40" s="599"/>
      <c r="AK40" s="599"/>
      <c r="AL40" s="179"/>
      <c r="AM40" s="598" t="str">
        <f t="shared" si="0"/>
        <v/>
      </c>
      <c r="AN40" s="598"/>
      <c r="AO40" s="599"/>
      <c r="AP40" s="599"/>
      <c r="AQ40" s="599"/>
      <c r="AR40" s="599"/>
      <c r="AS40" s="599"/>
      <c r="AT40" s="599"/>
      <c r="AU40" s="599"/>
      <c r="AV40" s="599"/>
      <c r="AW40" s="599"/>
      <c r="AX40" s="599"/>
      <c r="AY40" s="599"/>
      <c r="AZ40" s="599"/>
      <c r="BA40" s="599"/>
      <c r="BB40" s="599"/>
      <c r="BC40" s="599"/>
      <c r="BD40" s="179"/>
      <c r="BE40" s="598" t="str">
        <f t="shared" si="1"/>
        <v/>
      </c>
      <c r="BF40" s="598"/>
      <c r="BG40" s="599"/>
      <c r="BH40" s="599"/>
      <c r="BI40" s="599"/>
      <c r="BJ40" s="599"/>
      <c r="BK40" s="599"/>
      <c r="BL40" s="599"/>
      <c r="BM40" s="599"/>
      <c r="BN40" s="599"/>
      <c r="BO40" s="599"/>
      <c r="BP40" s="599"/>
      <c r="BQ40" s="599"/>
      <c r="BR40" s="599"/>
      <c r="BS40" s="599"/>
      <c r="BT40" s="599"/>
      <c r="BU40" s="599"/>
      <c r="BV40" s="179"/>
      <c r="BW40" s="598">
        <f t="shared" si="2"/>
        <v>17</v>
      </c>
      <c r="BX40" s="598"/>
      <c r="BY40" s="599" t="str">
        <f>IF('各会計、関係団体の財政状況及び健全化判断比率'!B74="","",'各会計、関係団体の財政状況及び健全化判断比率'!B74)</f>
        <v>滋賀県後期高齢者医療広域連合（後期高齢者医療特別会計）</v>
      </c>
      <c r="BZ40" s="599"/>
      <c r="CA40" s="599"/>
      <c r="CB40" s="599"/>
      <c r="CC40" s="599"/>
      <c r="CD40" s="599"/>
      <c r="CE40" s="599"/>
      <c r="CF40" s="599"/>
      <c r="CG40" s="599"/>
      <c r="CH40" s="599"/>
      <c r="CI40" s="599"/>
      <c r="CJ40" s="599"/>
      <c r="CK40" s="599"/>
      <c r="CL40" s="599"/>
      <c r="CM40" s="599"/>
      <c r="CN40" s="179"/>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6"/>
    </row>
    <row r="41" spans="1:113" ht="32.25" customHeight="1" x14ac:dyDescent="0.15">
      <c r="A41" s="179"/>
      <c r="B41" s="203"/>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79"/>
      <c r="U41" s="598" t="str">
        <f t="shared" si="4"/>
        <v/>
      </c>
      <c r="V41" s="598"/>
      <c r="W41" s="599"/>
      <c r="X41" s="599"/>
      <c r="Y41" s="599"/>
      <c r="Z41" s="599"/>
      <c r="AA41" s="599"/>
      <c r="AB41" s="599"/>
      <c r="AC41" s="599"/>
      <c r="AD41" s="599"/>
      <c r="AE41" s="599"/>
      <c r="AF41" s="599"/>
      <c r="AG41" s="599"/>
      <c r="AH41" s="599"/>
      <c r="AI41" s="599"/>
      <c r="AJ41" s="599"/>
      <c r="AK41" s="599"/>
      <c r="AL41" s="179"/>
      <c r="AM41" s="598" t="str">
        <f t="shared" si="0"/>
        <v/>
      </c>
      <c r="AN41" s="598"/>
      <c r="AO41" s="599"/>
      <c r="AP41" s="599"/>
      <c r="AQ41" s="599"/>
      <c r="AR41" s="599"/>
      <c r="AS41" s="599"/>
      <c r="AT41" s="599"/>
      <c r="AU41" s="599"/>
      <c r="AV41" s="599"/>
      <c r="AW41" s="599"/>
      <c r="AX41" s="599"/>
      <c r="AY41" s="599"/>
      <c r="AZ41" s="599"/>
      <c r="BA41" s="599"/>
      <c r="BB41" s="599"/>
      <c r="BC41" s="599"/>
      <c r="BD41" s="179"/>
      <c r="BE41" s="598" t="str">
        <f t="shared" si="1"/>
        <v/>
      </c>
      <c r="BF41" s="598"/>
      <c r="BG41" s="599"/>
      <c r="BH41" s="599"/>
      <c r="BI41" s="599"/>
      <c r="BJ41" s="599"/>
      <c r="BK41" s="599"/>
      <c r="BL41" s="599"/>
      <c r="BM41" s="599"/>
      <c r="BN41" s="599"/>
      <c r="BO41" s="599"/>
      <c r="BP41" s="599"/>
      <c r="BQ41" s="599"/>
      <c r="BR41" s="599"/>
      <c r="BS41" s="599"/>
      <c r="BT41" s="599"/>
      <c r="BU41" s="599"/>
      <c r="BV41" s="179"/>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79"/>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6"/>
    </row>
    <row r="42" spans="1:113" ht="32.25" customHeight="1" x14ac:dyDescent="0.15">
      <c r="B42" s="203"/>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79"/>
      <c r="U42" s="598" t="str">
        <f t="shared" si="4"/>
        <v/>
      </c>
      <c r="V42" s="598"/>
      <c r="W42" s="599"/>
      <c r="X42" s="599"/>
      <c r="Y42" s="599"/>
      <c r="Z42" s="599"/>
      <c r="AA42" s="599"/>
      <c r="AB42" s="599"/>
      <c r="AC42" s="599"/>
      <c r="AD42" s="599"/>
      <c r="AE42" s="599"/>
      <c r="AF42" s="599"/>
      <c r="AG42" s="599"/>
      <c r="AH42" s="599"/>
      <c r="AI42" s="599"/>
      <c r="AJ42" s="599"/>
      <c r="AK42" s="599"/>
      <c r="AL42" s="179"/>
      <c r="AM42" s="598" t="str">
        <f t="shared" si="0"/>
        <v/>
      </c>
      <c r="AN42" s="598"/>
      <c r="AO42" s="599"/>
      <c r="AP42" s="599"/>
      <c r="AQ42" s="599"/>
      <c r="AR42" s="599"/>
      <c r="AS42" s="599"/>
      <c r="AT42" s="599"/>
      <c r="AU42" s="599"/>
      <c r="AV42" s="599"/>
      <c r="AW42" s="599"/>
      <c r="AX42" s="599"/>
      <c r="AY42" s="599"/>
      <c r="AZ42" s="599"/>
      <c r="BA42" s="599"/>
      <c r="BB42" s="599"/>
      <c r="BC42" s="599"/>
      <c r="BD42" s="179"/>
      <c r="BE42" s="598" t="str">
        <f t="shared" si="1"/>
        <v/>
      </c>
      <c r="BF42" s="598"/>
      <c r="BG42" s="599"/>
      <c r="BH42" s="599"/>
      <c r="BI42" s="599"/>
      <c r="BJ42" s="599"/>
      <c r="BK42" s="599"/>
      <c r="BL42" s="599"/>
      <c r="BM42" s="599"/>
      <c r="BN42" s="599"/>
      <c r="BO42" s="599"/>
      <c r="BP42" s="599"/>
      <c r="BQ42" s="599"/>
      <c r="BR42" s="599"/>
      <c r="BS42" s="599"/>
      <c r="BT42" s="599"/>
      <c r="BU42" s="599"/>
      <c r="BV42" s="179"/>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79"/>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6"/>
    </row>
    <row r="43" spans="1:113" ht="32.25" customHeight="1" x14ac:dyDescent="0.15">
      <c r="B43" s="203"/>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79"/>
      <c r="U43" s="598" t="str">
        <f t="shared" si="4"/>
        <v/>
      </c>
      <c r="V43" s="598"/>
      <c r="W43" s="599"/>
      <c r="X43" s="599"/>
      <c r="Y43" s="599"/>
      <c r="Z43" s="599"/>
      <c r="AA43" s="599"/>
      <c r="AB43" s="599"/>
      <c r="AC43" s="599"/>
      <c r="AD43" s="599"/>
      <c r="AE43" s="599"/>
      <c r="AF43" s="599"/>
      <c r="AG43" s="599"/>
      <c r="AH43" s="599"/>
      <c r="AI43" s="599"/>
      <c r="AJ43" s="599"/>
      <c r="AK43" s="599"/>
      <c r="AL43" s="179"/>
      <c r="AM43" s="598" t="str">
        <f t="shared" si="0"/>
        <v/>
      </c>
      <c r="AN43" s="598"/>
      <c r="AO43" s="599"/>
      <c r="AP43" s="599"/>
      <c r="AQ43" s="599"/>
      <c r="AR43" s="599"/>
      <c r="AS43" s="599"/>
      <c r="AT43" s="599"/>
      <c r="AU43" s="599"/>
      <c r="AV43" s="599"/>
      <c r="AW43" s="599"/>
      <c r="AX43" s="599"/>
      <c r="AY43" s="599"/>
      <c r="AZ43" s="599"/>
      <c r="BA43" s="599"/>
      <c r="BB43" s="599"/>
      <c r="BC43" s="599"/>
      <c r="BD43" s="179"/>
      <c r="BE43" s="598" t="str">
        <f t="shared" si="1"/>
        <v/>
      </c>
      <c r="BF43" s="598"/>
      <c r="BG43" s="599"/>
      <c r="BH43" s="599"/>
      <c r="BI43" s="599"/>
      <c r="BJ43" s="599"/>
      <c r="BK43" s="599"/>
      <c r="BL43" s="599"/>
      <c r="BM43" s="599"/>
      <c r="BN43" s="599"/>
      <c r="BO43" s="599"/>
      <c r="BP43" s="599"/>
      <c r="BQ43" s="599"/>
      <c r="BR43" s="599"/>
      <c r="BS43" s="599"/>
      <c r="BT43" s="599"/>
      <c r="BU43" s="599"/>
      <c r="BV43" s="179"/>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79"/>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3k5quMRijM9d1B86AG0mZnrZd78z0dwFjGQMfFI8yXh1CJiqB2/GLXNi3SxetAG6cEe8bfPX4fXZAFCZavce0w==" saltValue="nd/bVo2J8zx3Bfh4ek+U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3" t="s">
        <v>202</v>
      </c>
      <c r="DI1" s="604"/>
      <c r="DJ1" s="604"/>
      <c r="DK1" s="604"/>
      <c r="DL1" s="604"/>
      <c r="DM1" s="604"/>
      <c r="DN1" s="605"/>
      <c r="DO1" s="212"/>
      <c r="DP1" s="603" t="s">
        <v>203</v>
      </c>
      <c r="DQ1" s="604"/>
      <c r="DR1" s="604"/>
      <c r="DS1" s="604"/>
      <c r="DT1" s="604"/>
      <c r="DU1" s="604"/>
      <c r="DV1" s="604"/>
      <c r="DW1" s="604"/>
      <c r="DX1" s="604"/>
      <c r="DY1" s="604"/>
      <c r="DZ1" s="604"/>
      <c r="EA1" s="604"/>
      <c r="EB1" s="604"/>
      <c r="EC1" s="605"/>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215</v>
      </c>
      <c r="C5" s="611"/>
      <c r="D5" s="611"/>
      <c r="E5" s="611"/>
      <c r="F5" s="611"/>
      <c r="G5" s="611"/>
      <c r="H5" s="611"/>
      <c r="I5" s="611"/>
      <c r="J5" s="611"/>
      <c r="K5" s="611"/>
      <c r="L5" s="611"/>
      <c r="M5" s="611"/>
      <c r="N5" s="611"/>
      <c r="O5" s="611"/>
      <c r="P5" s="611"/>
      <c r="Q5" s="612"/>
      <c r="R5" s="613">
        <v>9747386</v>
      </c>
      <c r="S5" s="614"/>
      <c r="T5" s="614"/>
      <c r="U5" s="614"/>
      <c r="V5" s="614"/>
      <c r="W5" s="614"/>
      <c r="X5" s="614"/>
      <c r="Y5" s="615"/>
      <c r="Z5" s="616">
        <v>33.200000000000003</v>
      </c>
      <c r="AA5" s="616"/>
      <c r="AB5" s="616"/>
      <c r="AC5" s="616"/>
      <c r="AD5" s="617">
        <v>9331436</v>
      </c>
      <c r="AE5" s="617"/>
      <c r="AF5" s="617"/>
      <c r="AG5" s="617"/>
      <c r="AH5" s="617"/>
      <c r="AI5" s="617"/>
      <c r="AJ5" s="617"/>
      <c r="AK5" s="617"/>
      <c r="AL5" s="618">
        <v>71.5</v>
      </c>
      <c r="AM5" s="619"/>
      <c r="AN5" s="619"/>
      <c r="AO5" s="620"/>
      <c r="AP5" s="610" t="s">
        <v>216</v>
      </c>
      <c r="AQ5" s="611"/>
      <c r="AR5" s="611"/>
      <c r="AS5" s="611"/>
      <c r="AT5" s="611"/>
      <c r="AU5" s="611"/>
      <c r="AV5" s="611"/>
      <c r="AW5" s="611"/>
      <c r="AX5" s="611"/>
      <c r="AY5" s="611"/>
      <c r="AZ5" s="611"/>
      <c r="BA5" s="611"/>
      <c r="BB5" s="611"/>
      <c r="BC5" s="611"/>
      <c r="BD5" s="611"/>
      <c r="BE5" s="611"/>
      <c r="BF5" s="612"/>
      <c r="BG5" s="624">
        <v>9331436</v>
      </c>
      <c r="BH5" s="625"/>
      <c r="BI5" s="625"/>
      <c r="BJ5" s="625"/>
      <c r="BK5" s="625"/>
      <c r="BL5" s="625"/>
      <c r="BM5" s="625"/>
      <c r="BN5" s="626"/>
      <c r="BO5" s="627">
        <v>95.7</v>
      </c>
      <c r="BP5" s="627"/>
      <c r="BQ5" s="627"/>
      <c r="BR5" s="627"/>
      <c r="BS5" s="628">
        <v>148739</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15">
      <c r="B6" s="621" t="s">
        <v>220</v>
      </c>
      <c r="C6" s="622"/>
      <c r="D6" s="622"/>
      <c r="E6" s="622"/>
      <c r="F6" s="622"/>
      <c r="G6" s="622"/>
      <c r="H6" s="622"/>
      <c r="I6" s="622"/>
      <c r="J6" s="622"/>
      <c r="K6" s="622"/>
      <c r="L6" s="622"/>
      <c r="M6" s="622"/>
      <c r="N6" s="622"/>
      <c r="O6" s="622"/>
      <c r="P6" s="622"/>
      <c r="Q6" s="623"/>
      <c r="R6" s="624">
        <v>151708</v>
      </c>
      <c r="S6" s="625"/>
      <c r="T6" s="625"/>
      <c r="U6" s="625"/>
      <c r="V6" s="625"/>
      <c r="W6" s="625"/>
      <c r="X6" s="625"/>
      <c r="Y6" s="626"/>
      <c r="Z6" s="627">
        <v>0.5</v>
      </c>
      <c r="AA6" s="627"/>
      <c r="AB6" s="627"/>
      <c r="AC6" s="627"/>
      <c r="AD6" s="628">
        <v>151708</v>
      </c>
      <c r="AE6" s="628"/>
      <c r="AF6" s="628"/>
      <c r="AG6" s="628"/>
      <c r="AH6" s="628"/>
      <c r="AI6" s="628"/>
      <c r="AJ6" s="628"/>
      <c r="AK6" s="628"/>
      <c r="AL6" s="629">
        <v>1.2</v>
      </c>
      <c r="AM6" s="630"/>
      <c r="AN6" s="630"/>
      <c r="AO6" s="631"/>
      <c r="AP6" s="621" t="s">
        <v>221</v>
      </c>
      <c r="AQ6" s="622"/>
      <c r="AR6" s="622"/>
      <c r="AS6" s="622"/>
      <c r="AT6" s="622"/>
      <c r="AU6" s="622"/>
      <c r="AV6" s="622"/>
      <c r="AW6" s="622"/>
      <c r="AX6" s="622"/>
      <c r="AY6" s="622"/>
      <c r="AZ6" s="622"/>
      <c r="BA6" s="622"/>
      <c r="BB6" s="622"/>
      <c r="BC6" s="622"/>
      <c r="BD6" s="622"/>
      <c r="BE6" s="622"/>
      <c r="BF6" s="623"/>
      <c r="BG6" s="624">
        <v>9331436</v>
      </c>
      <c r="BH6" s="625"/>
      <c r="BI6" s="625"/>
      <c r="BJ6" s="625"/>
      <c r="BK6" s="625"/>
      <c r="BL6" s="625"/>
      <c r="BM6" s="625"/>
      <c r="BN6" s="626"/>
      <c r="BO6" s="627">
        <v>95.7</v>
      </c>
      <c r="BP6" s="627"/>
      <c r="BQ6" s="627"/>
      <c r="BR6" s="627"/>
      <c r="BS6" s="628">
        <v>148739</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179628</v>
      </c>
      <c r="CS6" s="625"/>
      <c r="CT6" s="625"/>
      <c r="CU6" s="625"/>
      <c r="CV6" s="625"/>
      <c r="CW6" s="625"/>
      <c r="CX6" s="625"/>
      <c r="CY6" s="626"/>
      <c r="CZ6" s="618">
        <v>0.6</v>
      </c>
      <c r="DA6" s="619"/>
      <c r="DB6" s="619"/>
      <c r="DC6" s="635"/>
      <c r="DD6" s="633" t="s">
        <v>122</v>
      </c>
      <c r="DE6" s="625"/>
      <c r="DF6" s="625"/>
      <c r="DG6" s="625"/>
      <c r="DH6" s="625"/>
      <c r="DI6" s="625"/>
      <c r="DJ6" s="625"/>
      <c r="DK6" s="625"/>
      <c r="DL6" s="625"/>
      <c r="DM6" s="625"/>
      <c r="DN6" s="625"/>
      <c r="DO6" s="625"/>
      <c r="DP6" s="626"/>
      <c r="DQ6" s="633">
        <v>178177</v>
      </c>
      <c r="DR6" s="625"/>
      <c r="DS6" s="625"/>
      <c r="DT6" s="625"/>
      <c r="DU6" s="625"/>
      <c r="DV6" s="625"/>
      <c r="DW6" s="625"/>
      <c r="DX6" s="625"/>
      <c r="DY6" s="625"/>
      <c r="DZ6" s="625"/>
      <c r="EA6" s="625"/>
      <c r="EB6" s="625"/>
      <c r="EC6" s="634"/>
    </row>
    <row r="7" spans="2:143" ht="11.25" customHeight="1" x14ac:dyDescent="0.15">
      <c r="B7" s="621" t="s">
        <v>223</v>
      </c>
      <c r="C7" s="622"/>
      <c r="D7" s="622"/>
      <c r="E7" s="622"/>
      <c r="F7" s="622"/>
      <c r="G7" s="622"/>
      <c r="H7" s="622"/>
      <c r="I7" s="622"/>
      <c r="J7" s="622"/>
      <c r="K7" s="622"/>
      <c r="L7" s="622"/>
      <c r="M7" s="622"/>
      <c r="N7" s="622"/>
      <c r="O7" s="622"/>
      <c r="P7" s="622"/>
      <c r="Q7" s="623"/>
      <c r="R7" s="624">
        <v>3643</v>
      </c>
      <c r="S7" s="625"/>
      <c r="T7" s="625"/>
      <c r="U7" s="625"/>
      <c r="V7" s="625"/>
      <c r="W7" s="625"/>
      <c r="X7" s="625"/>
      <c r="Y7" s="626"/>
      <c r="Z7" s="627">
        <v>0</v>
      </c>
      <c r="AA7" s="627"/>
      <c r="AB7" s="627"/>
      <c r="AC7" s="627"/>
      <c r="AD7" s="628">
        <v>3643</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3783461</v>
      </c>
      <c r="BH7" s="625"/>
      <c r="BI7" s="625"/>
      <c r="BJ7" s="625"/>
      <c r="BK7" s="625"/>
      <c r="BL7" s="625"/>
      <c r="BM7" s="625"/>
      <c r="BN7" s="626"/>
      <c r="BO7" s="627">
        <v>38.799999999999997</v>
      </c>
      <c r="BP7" s="627"/>
      <c r="BQ7" s="627"/>
      <c r="BR7" s="627"/>
      <c r="BS7" s="628">
        <v>148739</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6545682</v>
      </c>
      <c r="CS7" s="625"/>
      <c r="CT7" s="625"/>
      <c r="CU7" s="625"/>
      <c r="CV7" s="625"/>
      <c r="CW7" s="625"/>
      <c r="CX7" s="625"/>
      <c r="CY7" s="626"/>
      <c r="CZ7" s="627">
        <v>23.1</v>
      </c>
      <c r="DA7" s="627"/>
      <c r="DB7" s="627"/>
      <c r="DC7" s="627"/>
      <c r="DD7" s="633">
        <v>1311438</v>
      </c>
      <c r="DE7" s="625"/>
      <c r="DF7" s="625"/>
      <c r="DG7" s="625"/>
      <c r="DH7" s="625"/>
      <c r="DI7" s="625"/>
      <c r="DJ7" s="625"/>
      <c r="DK7" s="625"/>
      <c r="DL7" s="625"/>
      <c r="DM7" s="625"/>
      <c r="DN7" s="625"/>
      <c r="DO7" s="625"/>
      <c r="DP7" s="626"/>
      <c r="DQ7" s="633">
        <v>4462983</v>
      </c>
      <c r="DR7" s="625"/>
      <c r="DS7" s="625"/>
      <c r="DT7" s="625"/>
      <c r="DU7" s="625"/>
      <c r="DV7" s="625"/>
      <c r="DW7" s="625"/>
      <c r="DX7" s="625"/>
      <c r="DY7" s="625"/>
      <c r="DZ7" s="625"/>
      <c r="EA7" s="625"/>
      <c r="EB7" s="625"/>
      <c r="EC7" s="634"/>
    </row>
    <row r="8" spans="2:143" ht="11.25" customHeight="1" x14ac:dyDescent="0.15">
      <c r="B8" s="621" t="s">
        <v>226</v>
      </c>
      <c r="C8" s="622"/>
      <c r="D8" s="622"/>
      <c r="E8" s="622"/>
      <c r="F8" s="622"/>
      <c r="G8" s="622"/>
      <c r="H8" s="622"/>
      <c r="I8" s="622"/>
      <c r="J8" s="622"/>
      <c r="K8" s="622"/>
      <c r="L8" s="622"/>
      <c r="M8" s="622"/>
      <c r="N8" s="622"/>
      <c r="O8" s="622"/>
      <c r="P8" s="622"/>
      <c r="Q8" s="623"/>
      <c r="R8" s="624">
        <v>52117</v>
      </c>
      <c r="S8" s="625"/>
      <c r="T8" s="625"/>
      <c r="U8" s="625"/>
      <c r="V8" s="625"/>
      <c r="W8" s="625"/>
      <c r="X8" s="625"/>
      <c r="Y8" s="626"/>
      <c r="Z8" s="627">
        <v>0.2</v>
      </c>
      <c r="AA8" s="627"/>
      <c r="AB8" s="627"/>
      <c r="AC8" s="627"/>
      <c r="AD8" s="628">
        <v>52117</v>
      </c>
      <c r="AE8" s="628"/>
      <c r="AF8" s="628"/>
      <c r="AG8" s="628"/>
      <c r="AH8" s="628"/>
      <c r="AI8" s="628"/>
      <c r="AJ8" s="628"/>
      <c r="AK8" s="628"/>
      <c r="AL8" s="629">
        <v>0.4</v>
      </c>
      <c r="AM8" s="630"/>
      <c r="AN8" s="630"/>
      <c r="AO8" s="631"/>
      <c r="AP8" s="621" t="s">
        <v>227</v>
      </c>
      <c r="AQ8" s="622"/>
      <c r="AR8" s="622"/>
      <c r="AS8" s="622"/>
      <c r="AT8" s="622"/>
      <c r="AU8" s="622"/>
      <c r="AV8" s="622"/>
      <c r="AW8" s="622"/>
      <c r="AX8" s="622"/>
      <c r="AY8" s="622"/>
      <c r="AZ8" s="622"/>
      <c r="BA8" s="622"/>
      <c r="BB8" s="622"/>
      <c r="BC8" s="622"/>
      <c r="BD8" s="622"/>
      <c r="BE8" s="622"/>
      <c r="BF8" s="623"/>
      <c r="BG8" s="624">
        <v>94075</v>
      </c>
      <c r="BH8" s="625"/>
      <c r="BI8" s="625"/>
      <c r="BJ8" s="625"/>
      <c r="BK8" s="625"/>
      <c r="BL8" s="625"/>
      <c r="BM8" s="625"/>
      <c r="BN8" s="626"/>
      <c r="BO8" s="627">
        <v>1</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9471153</v>
      </c>
      <c r="CS8" s="625"/>
      <c r="CT8" s="625"/>
      <c r="CU8" s="625"/>
      <c r="CV8" s="625"/>
      <c r="CW8" s="625"/>
      <c r="CX8" s="625"/>
      <c r="CY8" s="626"/>
      <c r="CZ8" s="627">
        <v>33.4</v>
      </c>
      <c r="DA8" s="627"/>
      <c r="DB8" s="627"/>
      <c r="DC8" s="627"/>
      <c r="DD8" s="633">
        <v>562744</v>
      </c>
      <c r="DE8" s="625"/>
      <c r="DF8" s="625"/>
      <c r="DG8" s="625"/>
      <c r="DH8" s="625"/>
      <c r="DI8" s="625"/>
      <c r="DJ8" s="625"/>
      <c r="DK8" s="625"/>
      <c r="DL8" s="625"/>
      <c r="DM8" s="625"/>
      <c r="DN8" s="625"/>
      <c r="DO8" s="625"/>
      <c r="DP8" s="626"/>
      <c r="DQ8" s="633">
        <v>4383105</v>
      </c>
      <c r="DR8" s="625"/>
      <c r="DS8" s="625"/>
      <c r="DT8" s="625"/>
      <c r="DU8" s="625"/>
      <c r="DV8" s="625"/>
      <c r="DW8" s="625"/>
      <c r="DX8" s="625"/>
      <c r="DY8" s="625"/>
      <c r="DZ8" s="625"/>
      <c r="EA8" s="625"/>
      <c r="EB8" s="625"/>
      <c r="EC8" s="634"/>
    </row>
    <row r="9" spans="2:143" ht="11.25" customHeight="1" x14ac:dyDescent="0.15">
      <c r="B9" s="621" t="s">
        <v>229</v>
      </c>
      <c r="C9" s="622"/>
      <c r="D9" s="622"/>
      <c r="E9" s="622"/>
      <c r="F9" s="622"/>
      <c r="G9" s="622"/>
      <c r="H9" s="622"/>
      <c r="I9" s="622"/>
      <c r="J9" s="622"/>
      <c r="K9" s="622"/>
      <c r="L9" s="622"/>
      <c r="M9" s="622"/>
      <c r="N9" s="622"/>
      <c r="O9" s="622"/>
      <c r="P9" s="622"/>
      <c r="Q9" s="623"/>
      <c r="R9" s="624">
        <v>57251</v>
      </c>
      <c r="S9" s="625"/>
      <c r="T9" s="625"/>
      <c r="U9" s="625"/>
      <c r="V9" s="625"/>
      <c r="W9" s="625"/>
      <c r="X9" s="625"/>
      <c r="Y9" s="626"/>
      <c r="Z9" s="627">
        <v>0.2</v>
      </c>
      <c r="AA9" s="627"/>
      <c r="AB9" s="627"/>
      <c r="AC9" s="627"/>
      <c r="AD9" s="628">
        <v>57251</v>
      </c>
      <c r="AE9" s="628"/>
      <c r="AF9" s="628"/>
      <c r="AG9" s="628"/>
      <c r="AH9" s="628"/>
      <c r="AI9" s="628"/>
      <c r="AJ9" s="628"/>
      <c r="AK9" s="628"/>
      <c r="AL9" s="629">
        <v>0.4</v>
      </c>
      <c r="AM9" s="630"/>
      <c r="AN9" s="630"/>
      <c r="AO9" s="631"/>
      <c r="AP9" s="621" t="s">
        <v>230</v>
      </c>
      <c r="AQ9" s="622"/>
      <c r="AR9" s="622"/>
      <c r="AS9" s="622"/>
      <c r="AT9" s="622"/>
      <c r="AU9" s="622"/>
      <c r="AV9" s="622"/>
      <c r="AW9" s="622"/>
      <c r="AX9" s="622"/>
      <c r="AY9" s="622"/>
      <c r="AZ9" s="622"/>
      <c r="BA9" s="622"/>
      <c r="BB9" s="622"/>
      <c r="BC9" s="622"/>
      <c r="BD9" s="622"/>
      <c r="BE9" s="622"/>
      <c r="BF9" s="623"/>
      <c r="BG9" s="624">
        <v>2940492</v>
      </c>
      <c r="BH9" s="625"/>
      <c r="BI9" s="625"/>
      <c r="BJ9" s="625"/>
      <c r="BK9" s="625"/>
      <c r="BL9" s="625"/>
      <c r="BM9" s="625"/>
      <c r="BN9" s="626"/>
      <c r="BO9" s="627">
        <v>30.2</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2623411</v>
      </c>
      <c r="CS9" s="625"/>
      <c r="CT9" s="625"/>
      <c r="CU9" s="625"/>
      <c r="CV9" s="625"/>
      <c r="CW9" s="625"/>
      <c r="CX9" s="625"/>
      <c r="CY9" s="626"/>
      <c r="CZ9" s="627">
        <v>9.1999999999999993</v>
      </c>
      <c r="DA9" s="627"/>
      <c r="DB9" s="627"/>
      <c r="DC9" s="627"/>
      <c r="DD9" s="633">
        <v>30654</v>
      </c>
      <c r="DE9" s="625"/>
      <c r="DF9" s="625"/>
      <c r="DG9" s="625"/>
      <c r="DH9" s="625"/>
      <c r="DI9" s="625"/>
      <c r="DJ9" s="625"/>
      <c r="DK9" s="625"/>
      <c r="DL9" s="625"/>
      <c r="DM9" s="625"/>
      <c r="DN9" s="625"/>
      <c r="DO9" s="625"/>
      <c r="DP9" s="626"/>
      <c r="DQ9" s="633">
        <v>1636080</v>
      </c>
      <c r="DR9" s="625"/>
      <c r="DS9" s="625"/>
      <c r="DT9" s="625"/>
      <c r="DU9" s="625"/>
      <c r="DV9" s="625"/>
      <c r="DW9" s="625"/>
      <c r="DX9" s="625"/>
      <c r="DY9" s="625"/>
      <c r="DZ9" s="625"/>
      <c r="EA9" s="625"/>
      <c r="EB9" s="625"/>
      <c r="EC9" s="634"/>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167330</v>
      </c>
      <c r="BH10" s="625"/>
      <c r="BI10" s="625"/>
      <c r="BJ10" s="625"/>
      <c r="BK10" s="625"/>
      <c r="BL10" s="625"/>
      <c r="BM10" s="625"/>
      <c r="BN10" s="626"/>
      <c r="BO10" s="627">
        <v>1.7</v>
      </c>
      <c r="BP10" s="627"/>
      <c r="BQ10" s="627"/>
      <c r="BR10" s="627"/>
      <c r="BS10" s="628" t="s">
        <v>122</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v>34712</v>
      </c>
      <c r="CS10" s="625"/>
      <c r="CT10" s="625"/>
      <c r="CU10" s="625"/>
      <c r="CV10" s="625"/>
      <c r="CW10" s="625"/>
      <c r="CX10" s="625"/>
      <c r="CY10" s="626"/>
      <c r="CZ10" s="627">
        <v>0.1</v>
      </c>
      <c r="DA10" s="627"/>
      <c r="DB10" s="627"/>
      <c r="DC10" s="627"/>
      <c r="DD10" s="633" t="s">
        <v>122</v>
      </c>
      <c r="DE10" s="625"/>
      <c r="DF10" s="625"/>
      <c r="DG10" s="625"/>
      <c r="DH10" s="625"/>
      <c r="DI10" s="625"/>
      <c r="DJ10" s="625"/>
      <c r="DK10" s="625"/>
      <c r="DL10" s="625"/>
      <c r="DM10" s="625"/>
      <c r="DN10" s="625"/>
      <c r="DO10" s="625"/>
      <c r="DP10" s="626"/>
      <c r="DQ10" s="633">
        <v>34546</v>
      </c>
      <c r="DR10" s="625"/>
      <c r="DS10" s="625"/>
      <c r="DT10" s="625"/>
      <c r="DU10" s="625"/>
      <c r="DV10" s="625"/>
      <c r="DW10" s="625"/>
      <c r="DX10" s="625"/>
      <c r="DY10" s="625"/>
      <c r="DZ10" s="625"/>
      <c r="EA10" s="625"/>
      <c r="EB10" s="625"/>
      <c r="EC10" s="634"/>
    </row>
    <row r="11" spans="2:143" ht="11.25" customHeight="1" x14ac:dyDescent="0.15">
      <c r="B11" s="621" t="s">
        <v>235</v>
      </c>
      <c r="C11" s="622"/>
      <c r="D11" s="622"/>
      <c r="E11" s="622"/>
      <c r="F11" s="622"/>
      <c r="G11" s="622"/>
      <c r="H11" s="622"/>
      <c r="I11" s="622"/>
      <c r="J11" s="622"/>
      <c r="K11" s="622"/>
      <c r="L11" s="622"/>
      <c r="M11" s="622"/>
      <c r="N11" s="622"/>
      <c r="O11" s="622"/>
      <c r="P11" s="622"/>
      <c r="Q11" s="623"/>
      <c r="R11" s="624">
        <v>1235039</v>
      </c>
      <c r="S11" s="625"/>
      <c r="T11" s="625"/>
      <c r="U11" s="625"/>
      <c r="V11" s="625"/>
      <c r="W11" s="625"/>
      <c r="X11" s="625"/>
      <c r="Y11" s="626"/>
      <c r="Z11" s="629">
        <v>4.2</v>
      </c>
      <c r="AA11" s="630"/>
      <c r="AB11" s="630"/>
      <c r="AC11" s="636"/>
      <c r="AD11" s="633">
        <v>1235039</v>
      </c>
      <c r="AE11" s="625"/>
      <c r="AF11" s="625"/>
      <c r="AG11" s="625"/>
      <c r="AH11" s="625"/>
      <c r="AI11" s="625"/>
      <c r="AJ11" s="625"/>
      <c r="AK11" s="626"/>
      <c r="AL11" s="629">
        <v>9.5</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581564</v>
      </c>
      <c r="BH11" s="625"/>
      <c r="BI11" s="625"/>
      <c r="BJ11" s="625"/>
      <c r="BK11" s="625"/>
      <c r="BL11" s="625"/>
      <c r="BM11" s="625"/>
      <c r="BN11" s="626"/>
      <c r="BO11" s="627">
        <v>6</v>
      </c>
      <c r="BP11" s="627"/>
      <c r="BQ11" s="627"/>
      <c r="BR11" s="627"/>
      <c r="BS11" s="628">
        <v>148739</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329688</v>
      </c>
      <c r="CS11" s="625"/>
      <c r="CT11" s="625"/>
      <c r="CU11" s="625"/>
      <c r="CV11" s="625"/>
      <c r="CW11" s="625"/>
      <c r="CX11" s="625"/>
      <c r="CY11" s="626"/>
      <c r="CZ11" s="627">
        <v>1.2</v>
      </c>
      <c r="DA11" s="627"/>
      <c r="DB11" s="627"/>
      <c r="DC11" s="627"/>
      <c r="DD11" s="633">
        <v>9063</v>
      </c>
      <c r="DE11" s="625"/>
      <c r="DF11" s="625"/>
      <c r="DG11" s="625"/>
      <c r="DH11" s="625"/>
      <c r="DI11" s="625"/>
      <c r="DJ11" s="625"/>
      <c r="DK11" s="625"/>
      <c r="DL11" s="625"/>
      <c r="DM11" s="625"/>
      <c r="DN11" s="625"/>
      <c r="DO11" s="625"/>
      <c r="DP11" s="626"/>
      <c r="DQ11" s="633">
        <v>127364</v>
      </c>
      <c r="DR11" s="625"/>
      <c r="DS11" s="625"/>
      <c r="DT11" s="625"/>
      <c r="DU11" s="625"/>
      <c r="DV11" s="625"/>
      <c r="DW11" s="625"/>
      <c r="DX11" s="625"/>
      <c r="DY11" s="625"/>
      <c r="DZ11" s="625"/>
      <c r="EA11" s="625"/>
      <c r="EB11" s="625"/>
      <c r="EC11" s="634"/>
    </row>
    <row r="12" spans="2:143" ht="11.25" customHeight="1" x14ac:dyDescent="0.15">
      <c r="B12" s="621" t="s">
        <v>238</v>
      </c>
      <c r="C12" s="622"/>
      <c r="D12" s="622"/>
      <c r="E12" s="622"/>
      <c r="F12" s="622"/>
      <c r="G12" s="622"/>
      <c r="H12" s="622"/>
      <c r="I12" s="622"/>
      <c r="J12" s="622"/>
      <c r="K12" s="622"/>
      <c r="L12" s="622"/>
      <c r="M12" s="622"/>
      <c r="N12" s="622"/>
      <c r="O12" s="622"/>
      <c r="P12" s="622"/>
      <c r="Q12" s="623"/>
      <c r="R12" s="624" t="s">
        <v>122</v>
      </c>
      <c r="S12" s="625"/>
      <c r="T12" s="625"/>
      <c r="U12" s="625"/>
      <c r="V12" s="625"/>
      <c r="W12" s="625"/>
      <c r="X12" s="625"/>
      <c r="Y12" s="626"/>
      <c r="Z12" s="627" t="s">
        <v>122</v>
      </c>
      <c r="AA12" s="627"/>
      <c r="AB12" s="627"/>
      <c r="AC12" s="627"/>
      <c r="AD12" s="628" t="s">
        <v>122</v>
      </c>
      <c r="AE12" s="628"/>
      <c r="AF12" s="628"/>
      <c r="AG12" s="628"/>
      <c r="AH12" s="628"/>
      <c r="AI12" s="628"/>
      <c r="AJ12" s="628"/>
      <c r="AK12" s="628"/>
      <c r="AL12" s="629" t="s">
        <v>122</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5051041</v>
      </c>
      <c r="BH12" s="625"/>
      <c r="BI12" s="625"/>
      <c r="BJ12" s="625"/>
      <c r="BK12" s="625"/>
      <c r="BL12" s="625"/>
      <c r="BM12" s="625"/>
      <c r="BN12" s="626"/>
      <c r="BO12" s="627">
        <v>51.8</v>
      </c>
      <c r="BP12" s="627"/>
      <c r="BQ12" s="627"/>
      <c r="BR12" s="627"/>
      <c r="BS12" s="628" t="s">
        <v>122</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108068</v>
      </c>
      <c r="CS12" s="625"/>
      <c r="CT12" s="625"/>
      <c r="CU12" s="625"/>
      <c r="CV12" s="625"/>
      <c r="CW12" s="625"/>
      <c r="CX12" s="625"/>
      <c r="CY12" s="626"/>
      <c r="CZ12" s="627">
        <v>0.4</v>
      </c>
      <c r="DA12" s="627"/>
      <c r="DB12" s="627"/>
      <c r="DC12" s="627"/>
      <c r="DD12" s="633" t="s">
        <v>122</v>
      </c>
      <c r="DE12" s="625"/>
      <c r="DF12" s="625"/>
      <c r="DG12" s="625"/>
      <c r="DH12" s="625"/>
      <c r="DI12" s="625"/>
      <c r="DJ12" s="625"/>
      <c r="DK12" s="625"/>
      <c r="DL12" s="625"/>
      <c r="DM12" s="625"/>
      <c r="DN12" s="625"/>
      <c r="DO12" s="625"/>
      <c r="DP12" s="626"/>
      <c r="DQ12" s="633">
        <v>76931</v>
      </c>
      <c r="DR12" s="625"/>
      <c r="DS12" s="625"/>
      <c r="DT12" s="625"/>
      <c r="DU12" s="625"/>
      <c r="DV12" s="625"/>
      <c r="DW12" s="625"/>
      <c r="DX12" s="625"/>
      <c r="DY12" s="625"/>
      <c r="DZ12" s="625"/>
      <c r="EA12" s="625"/>
      <c r="EB12" s="625"/>
      <c r="EC12" s="634"/>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5035276</v>
      </c>
      <c r="BH13" s="625"/>
      <c r="BI13" s="625"/>
      <c r="BJ13" s="625"/>
      <c r="BK13" s="625"/>
      <c r="BL13" s="625"/>
      <c r="BM13" s="625"/>
      <c r="BN13" s="626"/>
      <c r="BO13" s="627">
        <v>51.7</v>
      </c>
      <c r="BP13" s="627"/>
      <c r="BQ13" s="627"/>
      <c r="BR13" s="627"/>
      <c r="BS13" s="628" t="s">
        <v>122</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1735605</v>
      </c>
      <c r="CS13" s="625"/>
      <c r="CT13" s="625"/>
      <c r="CU13" s="625"/>
      <c r="CV13" s="625"/>
      <c r="CW13" s="625"/>
      <c r="CX13" s="625"/>
      <c r="CY13" s="626"/>
      <c r="CZ13" s="627">
        <v>6.1</v>
      </c>
      <c r="DA13" s="627"/>
      <c r="DB13" s="627"/>
      <c r="DC13" s="627"/>
      <c r="DD13" s="633">
        <v>1111143</v>
      </c>
      <c r="DE13" s="625"/>
      <c r="DF13" s="625"/>
      <c r="DG13" s="625"/>
      <c r="DH13" s="625"/>
      <c r="DI13" s="625"/>
      <c r="DJ13" s="625"/>
      <c r="DK13" s="625"/>
      <c r="DL13" s="625"/>
      <c r="DM13" s="625"/>
      <c r="DN13" s="625"/>
      <c r="DO13" s="625"/>
      <c r="DP13" s="626"/>
      <c r="DQ13" s="633">
        <v>652220</v>
      </c>
      <c r="DR13" s="625"/>
      <c r="DS13" s="625"/>
      <c r="DT13" s="625"/>
      <c r="DU13" s="625"/>
      <c r="DV13" s="625"/>
      <c r="DW13" s="625"/>
      <c r="DX13" s="625"/>
      <c r="DY13" s="625"/>
      <c r="DZ13" s="625"/>
      <c r="EA13" s="625"/>
      <c r="EB13" s="625"/>
      <c r="EC13" s="634"/>
    </row>
    <row r="14" spans="2:143" ht="11.25" customHeight="1" x14ac:dyDescent="0.15">
      <c r="B14" s="621" t="s">
        <v>244</v>
      </c>
      <c r="C14" s="622"/>
      <c r="D14" s="622"/>
      <c r="E14" s="622"/>
      <c r="F14" s="622"/>
      <c r="G14" s="622"/>
      <c r="H14" s="622"/>
      <c r="I14" s="622"/>
      <c r="J14" s="622"/>
      <c r="K14" s="622"/>
      <c r="L14" s="622"/>
      <c r="M14" s="622"/>
      <c r="N14" s="622"/>
      <c r="O14" s="622"/>
      <c r="P14" s="622"/>
      <c r="Q14" s="623"/>
      <c r="R14" s="624">
        <v>2274</v>
      </c>
      <c r="S14" s="625"/>
      <c r="T14" s="625"/>
      <c r="U14" s="625"/>
      <c r="V14" s="625"/>
      <c r="W14" s="625"/>
      <c r="X14" s="625"/>
      <c r="Y14" s="626"/>
      <c r="Z14" s="627">
        <v>0</v>
      </c>
      <c r="AA14" s="627"/>
      <c r="AB14" s="627"/>
      <c r="AC14" s="627"/>
      <c r="AD14" s="628">
        <v>2274</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169485</v>
      </c>
      <c r="BH14" s="625"/>
      <c r="BI14" s="625"/>
      <c r="BJ14" s="625"/>
      <c r="BK14" s="625"/>
      <c r="BL14" s="625"/>
      <c r="BM14" s="625"/>
      <c r="BN14" s="626"/>
      <c r="BO14" s="627">
        <v>1.7</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659795</v>
      </c>
      <c r="CS14" s="625"/>
      <c r="CT14" s="625"/>
      <c r="CU14" s="625"/>
      <c r="CV14" s="625"/>
      <c r="CW14" s="625"/>
      <c r="CX14" s="625"/>
      <c r="CY14" s="626"/>
      <c r="CZ14" s="627">
        <v>2.2999999999999998</v>
      </c>
      <c r="DA14" s="627"/>
      <c r="DB14" s="627"/>
      <c r="DC14" s="627"/>
      <c r="DD14" s="633">
        <v>1651</v>
      </c>
      <c r="DE14" s="625"/>
      <c r="DF14" s="625"/>
      <c r="DG14" s="625"/>
      <c r="DH14" s="625"/>
      <c r="DI14" s="625"/>
      <c r="DJ14" s="625"/>
      <c r="DK14" s="625"/>
      <c r="DL14" s="625"/>
      <c r="DM14" s="625"/>
      <c r="DN14" s="625"/>
      <c r="DO14" s="625"/>
      <c r="DP14" s="626"/>
      <c r="DQ14" s="633">
        <v>605650</v>
      </c>
      <c r="DR14" s="625"/>
      <c r="DS14" s="625"/>
      <c r="DT14" s="625"/>
      <c r="DU14" s="625"/>
      <c r="DV14" s="625"/>
      <c r="DW14" s="625"/>
      <c r="DX14" s="625"/>
      <c r="DY14" s="625"/>
      <c r="DZ14" s="625"/>
      <c r="EA14" s="625"/>
      <c r="EB14" s="625"/>
      <c r="EC14" s="634"/>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327449</v>
      </c>
      <c r="BH15" s="625"/>
      <c r="BI15" s="625"/>
      <c r="BJ15" s="625"/>
      <c r="BK15" s="625"/>
      <c r="BL15" s="625"/>
      <c r="BM15" s="625"/>
      <c r="BN15" s="626"/>
      <c r="BO15" s="627">
        <v>3.4</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4349736</v>
      </c>
      <c r="CS15" s="625"/>
      <c r="CT15" s="625"/>
      <c r="CU15" s="625"/>
      <c r="CV15" s="625"/>
      <c r="CW15" s="625"/>
      <c r="CX15" s="625"/>
      <c r="CY15" s="626"/>
      <c r="CZ15" s="627">
        <v>15.3</v>
      </c>
      <c r="DA15" s="627"/>
      <c r="DB15" s="627"/>
      <c r="DC15" s="627"/>
      <c r="DD15" s="633">
        <v>1784634</v>
      </c>
      <c r="DE15" s="625"/>
      <c r="DF15" s="625"/>
      <c r="DG15" s="625"/>
      <c r="DH15" s="625"/>
      <c r="DI15" s="625"/>
      <c r="DJ15" s="625"/>
      <c r="DK15" s="625"/>
      <c r="DL15" s="625"/>
      <c r="DM15" s="625"/>
      <c r="DN15" s="625"/>
      <c r="DO15" s="625"/>
      <c r="DP15" s="626"/>
      <c r="DQ15" s="633">
        <v>2310931</v>
      </c>
      <c r="DR15" s="625"/>
      <c r="DS15" s="625"/>
      <c r="DT15" s="625"/>
      <c r="DU15" s="625"/>
      <c r="DV15" s="625"/>
      <c r="DW15" s="625"/>
      <c r="DX15" s="625"/>
      <c r="DY15" s="625"/>
      <c r="DZ15" s="625"/>
      <c r="EA15" s="625"/>
      <c r="EB15" s="625"/>
      <c r="EC15" s="634"/>
    </row>
    <row r="16" spans="2:143" ht="11.25" customHeight="1" x14ac:dyDescent="0.15">
      <c r="B16" s="621" t="s">
        <v>250</v>
      </c>
      <c r="C16" s="622"/>
      <c r="D16" s="622"/>
      <c r="E16" s="622"/>
      <c r="F16" s="622"/>
      <c r="G16" s="622"/>
      <c r="H16" s="622"/>
      <c r="I16" s="622"/>
      <c r="J16" s="622"/>
      <c r="K16" s="622"/>
      <c r="L16" s="622"/>
      <c r="M16" s="622"/>
      <c r="N16" s="622"/>
      <c r="O16" s="622"/>
      <c r="P16" s="622"/>
      <c r="Q16" s="623"/>
      <c r="R16" s="624">
        <v>27152</v>
      </c>
      <c r="S16" s="625"/>
      <c r="T16" s="625"/>
      <c r="U16" s="625"/>
      <c r="V16" s="625"/>
      <c r="W16" s="625"/>
      <c r="X16" s="625"/>
      <c r="Y16" s="626"/>
      <c r="Z16" s="627">
        <v>0.1</v>
      </c>
      <c r="AA16" s="627"/>
      <c r="AB16" s="627"/>
      <c r="AC16" s="627"/>
      <c r="AD16" s="628">
        <v>27152</v>
      </c>
      <c r="AE16" s="628"/>
      <c r="AF16" s="628"/>
      <c r="AG16" s="628"/>
      <c r="AH16" s="628"/>
      <c r="AI16" s="628"/>
      <c r="AJ16" s="628"/>
      <c r="AK16" s="628"/>
      <c r="AL16" s="629">
        <v>0.2</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27" t="s">
        <v>122</v>
      </c>
      <c r="DA16" s="627"/>
      <c r="DB16" s="627"/>
      <c r="DC16" s="627"/>
      <c r="DD16" s="633" t="s">
        <v>122</v>
      </c>
      <c r="DE16" s="625"/>
      <c r="DF16" s="625"/>
      <c r="DG16" s="625"/>
      <c r="DH16" s="625"/>
      <c r="DI16" s="625"/>
      <c r="DJ16" s="625"/>
      <c r="DK16" s="625"/>
      <c r="DL16" s="625"/>
      <c r="DM16" s="625"/>
      <c r="DN16" s="625"/>
      <c r="DO16" s="625"/>
      <c r="DP16" s="626"/>
      <c r="DQ16" s="633" t="s">
        <v>122</v>
      </c>
      <c r="DR16" s="625"/>
      <c r="DS16" s="625"/>
      <c r="DT16" s="625"/>
      <c r="DU16" s="625"/>
      <c r="DV16" s="625"/>
      <c r="DW16" s="625"/>
      <c r="DX16" s="625"/>
      <c r="DY16" s="625"/>
      <c r="DZ16" s="625"/>
      <c r="EA16" s="625"/>
      <c r="EB16" s="625"/>
      <c r="EC16" s="634"/>
    </row>
    <row r="17" spans="2:133" ht="11.25" customHeight="1" x14ac:dyDescent="0.15">
      <c r="B17" s="621" t="s">
        <v>253</v>
      </c>
      <c r="C17" s="622"/>
      <c r="D17" s="622"/>
      <c r="E17" s="622"/>
      <c r="F17" s="622"/>
      <c r="G17" s="622"/>
      <c r="H17" s="622"/>
      <c r="I17" s="622"/>
      <c r="J17" s="622"/>
      <c r="K17" s="622"/>
      <c r="L17" s="622"/>
      <c r="M17" s="622"/>
      <c r="N17" s="622"/>
      <c r="O17" s="622"/>
      <c r="P17" s="622"/>
      <c r="Q17" s="623"/>
      <c r="R17" s="624">
        <v>171603</v>
      </c>
      <c r="S17" s="625"/>
      <c r="T17" s="625"/>
      <c r="U17" s="625"/>
      <c r="V17" s="625"/>
      <c r="W17" s="625"/>
      <c r="X17" s="625"/>
      <c r="Y17" s="626"/>
      <c r="Z17" s="627">
        <v>0.6</v>
      </c>
      <c r="AA17" s="627"/>
      <c r="AB17" s="627"/>
      <c r="AC17" s="627"/>
      <c r="AD17" s="628">
        <v>171603</v>
      </c>
      <c r="AE17" s="628"/>
      <c r="AF17" s="628"/>
      <c r="AG17" s="628"/>
      <c r="AH17" s="628"/>
      <c r="AI17" s="628"/>
      <c r="AJ17" s="628"/>
      <c r="AK17" s="628"/>
      <c r="AL17" s="629">
        <v>1.3</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2358619</v>
      </c>
      <c r="CS17" s="625"/>
      <c r="CT17" s="625"/>
      <c r="CU17" s="625"/>
      <c r="CV17" s="625"/>
      <c r="CW17" s="625"/>
      <c r="CX17" s="625"/>
      <c r="CY17" s="626"/>
      <c r="CZ17" s="627">
        <v>8.3000000000000007</v>
      </c>
      <c r="DA17" s="627"/>
      <c r="DB17" s="627"/>
      <c r="DC17" s="627"/>
      <c r="DD17" s="633" t="s">
        <v>122</v>
      </c>
      <c r="DE17" s="625"/>
      <c r="DF17" s="625"/>
      <c r="DG17" s="625"/>
      <c r="DH17" s="625"/>
      <c r="DI17" s="625"/>
      <c r="DJ17" s="625"/>
      <c r="DK17" s="625"/>
      <c r="DL17" s="625"/>
      <c r="DM17" s="625"/>
      <c r="DN17" s="625"/>
      <c r="DO17" s="625"/>
      <c r="DP17" s="626"/>
      <c r="DQ17" s="633">
        <v>2322351</v>
      </c>
      <c r="DR17" s="625"/>
      <c r="DS17" s="625"/>
      <c r="DT17" s="625"/>
      <c r="DU17" s="625"/>
      <c r="DV17" s="625"/>
      <c r="DW17" s="625"/>
      <c r="DX17" s="625"/>
      <c r="DY17" s="625"/>
      <c r="DZ17" s="625"/>
      <c r="EA17" s="625"/>
      <c r="EB17" s="625"/>
      <c r="EC17" s="634"/>
    </row>
    <row r="18" spans="2:133" ht="11.25" customHeight="1" x14ac:dyDescent="0.15">
      <c r="B18" s="621" t="s">
        <v>256</v>
      </c>
      <c r="C18" s="622"/>
      <c r="D18" s="622"/>
      <c r="E18" s="622"/>
      <c r="F18" s="622"/>
      <c r="G18" s="622"/>
      <c r="H18" s="622"/>
      <c r="I18" s="622"/>
      <c r="J18" s="622"/>
      <c r="K18" s="622"/>
      <c r="L18" s="622"/>
      <c r="M18" s="622"/>
      <c r="N18" s="622"/>
      <c r="O18" s="622"/>
      <c r="P18" s="622"/>
      <c r="Q18" s="623"/>
      <c r="R18" s="624">
        <v>83543</v>
      </c>
      <c r="S18" s="625"/>
      <c r="T18" s="625"/>
      <c r="U18" s="625"/>
      <c r="V18" s="625"/>
      <c r="W18" s="625"/>
      <c r="X18" s="625"/>
      <c r="Y18" s="626"/>
      <c r="Z18" s="627">
        <v>0.3</v>
      </c>
      <c r="AA18" s="627"/>
      <c r="AB18" s="627"/>
      <c r="AC18" s="627"/>
      <c r="AD18" s="628">
        <v>83543</v>
      </c>
      <c r="AE18" s="628"/>
      <c r="AF18" s="628"/>
      <c r="AG18" s="628"/>
      <c r="AH18" s="628"/>
      <c r="AI18" s="628"/>
      <c r="AJ18" s="628"/>
      <c r="AK18" s="628"/>
      <c r="AL18" s="629">
        <v>0.6</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259</v>
      </c>
      <c r="C19" s="622"/>
      <c r="D19" s="622"/>
      <c r="E19" s="622"/>
      <c r="F19" s="622"/>
      <c r="G19" s="622"/>
      <c r="H19" s="622"/>
      <c r="I19" s="622"/>
      <c r="J19" s="622"/>
      <c r="K19" s="622"/>
      <c r="L19" s="622"/>
      <c r="M19" s="622"/>
      <c r="N19" s="622"/>
      <c r="O19" s="622"/>
      <c r="P19" s="622"/>
      <c r="Q19" s="623"/>
      <c r="R19" s="624">
        <v>62588</v>
      </c>
      <c r="S19" s="625"/>
      <c r="T19" s="625"/>
      <c r="U19" s="625"/>
      <c r="V19" s="625"/>
      <c r="W19" s="625"/>
      <c r="X19" s="625"/>
      <c r="Y19" s="626"/>
      <c r="Z19" s="627">
        <v>0.2</v>
      </c>
      <c r="AA19" s="627"/>
      <c r="AB19" s="627"/>
      <c r="AC19" s="627"/>
      <c r="AD19" s="628">
        <v>62588</v>
      </c>
      <c r="AE19" s="628"/>
      <c r="AF19" s="628"/>
      <c r="AG19" s="628"/>
      <c r="AH19" s="628"/>
      <c r="AI19" s="628"/>
      <c r="AJ19" s="628"/>
      <c r="AK19" s="628"/>
      <c r="AL19" s="629">
        <v>0.5</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415950</v>
      </c>
      <c r="BH19" s="625"/>
      <c r="BI19" s="625"/>
      <c r="BJ19" s="625"/>
      <c r="BK19" s="625"/>
      <c r="BL19" s="625"/>
      <c r="BM19" s="625"/>
      <c r="BN19" s="626"/>
      <c r="BO19" s="627">
        <v>4.3</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262</v>
      </c>
      <c r="C20" s="638"/>
      <c r="D20" s="638"/>
      <c r="E20" s="638"/>
      <c r="F20" s="638"/>
      <c r="G20" s="638"/>
      <c r="H20" s="638"/>
      <c r="I20" s="638"/>
      <c r="J20" s="638"/>
      <c r="K20" s="638"/>
      <c r="L20" s="638"/>
      <c r="M20" s="638"/>
      <c r="N20" s="638"/>
      <c r="O20" s="638"/>
      <c r="P20" s="638"/>
      <c r="Q20" s="639"/>
      <c r="R20" s="624">
        <v>20955</v>
      </c>
      <c r="S20" s="625"/>
      <c r="T20" s="625"/>
      <c r="U20" s="625"/>
      <c r="V20" s="625"/>
      <c r="W20" s="625"/>
      <c r="X20" s="625"/>
      <c r="Y20" s="626"/>
      <c r="Z20" s="627">
        <v>0.1</v>
      </c>
      <c r="AA20" s="627"/>
      <c r="AB20" s="627"/>
      <c r="AC20" s="627"/>
      <c r="AD20" s="628">
        <v>20955</v>
      </c>
      <c r="AE20" s="628"/>
      <c r="AF20" s="628"/>
      <c r="AG20" s="628"/>
      <c r="AH20" s="628"/>
      <c r="AI20" s="628"/>
      <c r="AJ20" s="628"/>
      <c r="AK20" s="628"/>
      <c r="AL20" s="629">
        <v>0.2</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415950</v>
      </c>
      <c r="BH20" s="625"/>
      <c r="BI20" s="625"/>
      <c r="BJ20" s="625"/>
      <c r="BK20" s="625"/>
      <c r="BL20" s="625"/>
      <c r="BM20" s="625"/>
      <c r="BN20" s="626"/>
      <c r="BO20" s="627">
        <v>4.3</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28396097</v>
      </c>
      <c r="CS20" s="625"/>
      <c r="CT20" s="625"/>
      <c r="CU20" s="625"/>
      <c r="CV20" s="625"/>
      <c r="CW20" s="625"/>
      <c r="CX20" s="625"/>
      <c r="CY20" s="626"/>
      <c r="CZ20" s="627">
        <v>100</v>
      </c>
      <c r="DA20" s="627"/>
      <c r="DB20" s="627"/>
      <c r="DC20" s="627"/>
      <c r="DD20" s="633">
        <v>4811327</v>
      </c>
      <c r="DE20" s="625"/>
      <c r="DF20" s="625"/>
      <c r="DG20" s="625"/>
      <c r="DH20" s="625"/>
      <c r="DI20" s="625"/>
      <c r="DJ20" s="625"/>
      <c r="DK20" s="625"/>
      <c r="DL20" s="625"/>
      <c r="DM20" s="625"/>
      <c r="DN20" s="625"/>
      <c r="DO20" s="625"/>
      <c r="DP20" s="626"/>
      <c r="DQ20" s="633">
        <v>16790338</v>
      </c>
      <c r="DR20" s="625"/>
      <c r="DS20" s="625"/>
      <c r="DT20" s="625"/>
      <c r="DU20" s="625"/>
      <c r="DV20" s="625"/>
      <c r="DW20" s="625"/>
      <c r="DX20" s="625"/>
      <c r="DY20" s="625"/>
      <c r="DZ20" s="625"/>
      <c r="EA20" s="625"/>
      <c r="EB20" s="625"/>
      <c r="EC20" s="634"/>
    </row>
    <row r="21" spans="2:133" ht="11.25" customHeight="1" x14ac:dyDescent="0.15">
      <c r="B21" s="621" t="s">
        <v>265</v>
      </c>
      <c r="C21" s="622"/>
      <c r="D21" s="622"/>
      <c r="E21" s="622"/>
      <c r="F21" s="622"/>
      <c r="G21" s="622"/>
      <c r="H21" s="622"/>
      <c r="I21" s="622"/>
      <c r="J21" s="622"/>
      <c r="K21" s="622"/>
      <c r="L21" s="622"/>
      <c r="M21" s="622"/>
      <c r="N21" s="622"/>
      <c r="O21" s="622"/>
      <c r="P21" s="622"/>
      <c r="Q21" s="623"/>
      <c r="R21" s="624">
        <v>2203704</v>
      </c>
      <c r="S21" s="625"/>
      <c r="T21" s="625"/>
      <c r="U21" s="625"/>
      <c r="V21" s="625"/>
      <c r="W21" s="625"/>
      <c r="X21" s="625"/>
      <c r="Y21" s="626"/>
      <c r="Z21" s="627">
        <v>7.5</v>
      </c>
      <c r="AA21" s="627"/>
      <c r="AB21" s="627"/>
      <c r="AC21" s="627"/>
      <c r="AD21" s="628">
        <v>1880121</v>
      </c>
      <c r="AE21" s="628"/>
      <c r="AF21" s="628"/>
      <c r="AG21" s="628"/>
      <c r="AH21" s="628"/>
      <c r="AI21" s="628"/>
      <c r="AJ21" s="628"/>
      <c r="AK21" s="628"/>
      <c r="AL21" s="629">
        <v>14.4</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t="s">
        <v>122</v>
      </c>
      <c r="BH21" s="625"/>
      <c r="BI21" s="625"/>
      <c r="BJ21" s="625"/>
      <c r="BK21" s="625"/>
      <c r="BL21" s="625"/>
      <c r="BM21" s="625"/>
      <c r="BN21" s="626"/>
      <c r="BO21" s="627" t="s">
        <v>122</v>
      </c>
      <c r="BP21" s="627"/>
      <c r="BQ21" s="627"/>
      <c r="BR21" s="627"/>
      <c r="BS21" s="628" t="s">
        <v>122</v>
      </c>
      <c r="BT21" s="628"/>
      <c r="BU21" s="628"/>
      <c r="BV21" s="628"/>
      <c r="BW21" s="628"/>
      <c r="BX21" s="628"/>
      <c r="BY21" s="628"/>
      <c r="BZ21" s="628"/>
      <c r="CA21" s="628"/>
      <c r="CB21" s="632"/>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21" t="s">
        <v>267</v>
      </c>
      <c r="C22" s="622"/>
      <c r="D22" s="622"/>
      <c r="E22" s="622"/>
      <c r="F22" s="622"/>
      <c r="G22" s="622"/>
      <c r="H22" s="622"/>
      <c r="I22" s="622"/>
      <c r="J22" s="622"/>
      <c r="K22" s="622"/>
      <c r="L22" s="622"/>
      <c r="M22" s="622"/>
      <c r="N22" s="622"/>
      <c r="O22" s="622"/>
      <c r="P22" s="622"/>
      <c r="Q22" s="623"/>
      <c r="R22" s="624">
        <v>1880121</v>
      </c>
      <c r="S22" s="625"/>
      <c r="T22" s="625"/>
      <c r="U22" s="625"/>
      <c r="V22" s="625"/>
      <c r="W22" s="625"/>
      <c r="X22" s="625"/>
      <c r="Y22" s="626"/>
      <c r="Z22" s="627">
        <v>6.4</v>
      </c>
      <c r="AA22" s="627"/>
      <c r="AB22" s="627"/>
      <c r="AC22" s="627"/>
      <c r="AD22" s="628">
        <v>1880121</v>
      </c>
      <c r="AE22" s="628"/>
      <c r="AF22" s="628"/>
      <c r="AG22" s="628"/>
      <c r="AH22" s="628"/>
      <c r="AI22" s="628"/>
      <c r="AJ22" s="628"/>
      <c r="AK22" s="628"/>
      <c r="AL22" s="629">
        <v>14.4</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270</v>
      </c>
      <c r="C23" s="622"/>
      <c r="D23" s="622"/>
      <c r="E23" s="622"/>
      <c r="F23" s="622"/>
      <c r="G23" s="622"/>
      <c r="H23" s="622"/>
      <c r="I23" s="622"/>
      <c r="J23" s="622"/>
      <c r="K23" s="622"/>
      <c r="L23" s="622"/>
      <c r="M23" s="622"/>
      <c r="N23" s="622"/>
      <c r="O23" s="622"/>
      <c r="P23" s="622"/>
      <c r="Q23" s="623"/>
      <c r="R23" s="624">
        <v>323583</v>
      </c>
      <c r="S23" s="625"/>
      <c r="T23" s="625"/>
      <c r="U23" s="625"/>
      <c r="V23" s="625"/>
      <c r="W23" s="625"/>
      <c r="X23" s="625"/>
      <c r="Y23" s="626"/>
      <c r="Z23" s="627">
        <v>1.1000000000000001</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v>415950</v>
      </c>
      <c r="BH23" s="625"/>
      <c r="BI23" s="625"/>
      <c r="BJ23" s="625"/>
      <c r="BK23" s="625"/>
      <c r="BL23" s="625"/>
      <c r="BM23" s="625"/>
      <c r="BN23" s="626"/>
      <c r="BO23" s="627">
        <v>4.3</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3" t="s">
        <v>275</v>
      </c>
      <c r="DM23" s="654"/>
      <c r="DN23" s="654"/>
      <c r="DO23" s="654"/>
      <c r="DP23" s="654"/>
      <c r="DQ23" s="654"/>
      <c r="DR23" s="654"/>
      <c r="DS23" s="654"/>
      <c r="DT23" s="654"/>
      <c r="DU23" s="654"/>
      <c r="DV23" s="655"/>
      <c r="DW23" s="606" t="s">
        <v>276</v>
      </c>
      <c r="DX23" s="607"/>
      <c r="DY23" s="607"/>
      <c r="DZ23" s="607"/>
      <c r="EA23" s="607"/>
      <c r="EB23" s="607"/>
      <c r="EC23" s="608"/>
    </row>
    <row r="24" spans="2:133" ht="11.25" customHeight="1" x14ac:dyDescent="0.15">
      <c r="B24" s="621" t="s">
        <v>277</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27" t="s">
        <v>122</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11723445</v>
      </c>
      <c r="CS24" s="614"/>
      <c r="CT24" s="614"/>
      <c r="CU24" s="614"/>
      <c r="CV24" s="614"/>
      <c r="CW24" s="614"/>
      <c r="CX24" s="614"/>
      <c r="CY24" s="615"/>
      <c r="CZ24" s="618">
        <v>41.3</v>
      </c>
      <c r="DA24" s="619"/>
      <c r="DB24" s="619"/>
      <c r="DC24" s="635"/>
      <c r="DD24" s="656">
        <v>7492059</v>
      </c>
      <c r="DE24" s="614"/>
      <c r="DF24" s="614"/>
      <c r="DG24" s="614"/>
      <c r="DH24" s="614"/>
      <c r="DI24" s="614"/>
      <c r="DJ24" s="614"/>
      <c r="DK24" s="615"/>
      <c r="DL24" s="656">
        <v>7157591</v>
      </c>
      <c r="DM24" s="614"/>
      <c r="DN24" s="614"/>
      <c r="DO24" s="614"/>
      <c r="DP24" s="614"/>
      <c r="DQ24" s="614"/>
      <c r="DR24" s="614"/>
      <c r="DS24" s="614"/>
      <c r="DT24" s="614"/>
      <c r="DU24" s="614"/>
      <c r="DV24" s="615"/>
      <c r="DW24" s="618">
        <v>54.1</v>
      </c>
      <c r="DX24" s="619"/>
      <c r="DY24" s="619"/>
      <c r="DZ24" s="619"/>
      <c r="EA24" s="619"/>
      <c r="EB24" s="619"/>
      <c r="EC24" s="620"/>
    </row>
    <row r="25" spans="2:133" ht="11.25" customHeight="1" x14ac:dyDescent="0.15">
      <c r="B25" s="621" t="s">
        <v>280</v>
      </c>
      <c r="C25" s="622"/>
      <c r="D25" s="622"/>
      <c r="E25" s="622"/>
      <c r="F25" s="622"/>
      <c r="G25" s="622"/>
      <c r="H25" s="622"/>
      <c r="I25" s="622"/>
      <c r="J25" s="622"/>
      <c r="K25" s="622"/>
      <c r="L25" s="622"/>
      <c r="M25" s="622"/>
      <c r="N25" s="622"/>
      <c r="O25" s="622"/>
      <c r="P25" s="622"/>
      <c r="Q25" s="623"/>
      <c r="R25" s="624">
        <v>13735420</v>
      </c>
      <c r="S25" s="625"/>
      <c r="T25" s="625"/>
      <c r="U25" s="625"/>
      <c r="V25" s="625"/>
      <c r="W25" s="625"/>
      <c r="X25" s="625"/>
      <c r="Y25" s="626"/>
      <c r="Z25" s="627">
        <v>46.8</v>
      </c>
      <c r="AA25" s="627"/>
      <c r="AB25" s="627"/>
      <c r="AC25" s="627"/>
      <c r="AD25" s="628">
        <v>12995887</v>
      </c>
      <c r="AE25" s="628"/>
      <c r="AF25" s="628"/>
      <c r="AG25" s="628"/>
      <c r="AH25" s="628"/>
      <c r="AI25" s="628"/>
      <c r="AJ25" s="628"/>
      <c r="AK25" s="628"/>
      <c r="AL25" s="629">
        <v>99.6</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4407454</v>
      </c>
      <c r="CS25" s="645"/>
      <c r="CT25" s="645"/>
      <c r="CU25" s="645"/>
      <c r="CV25" s="645"/>
      <c r="CW25" s="645"/>
      <c r="CX25" s="645"/>
      <c r="CY25" s="646"/>
      <c r="CZ25" s="629">
        <v>15.5</v>
      </c>
      <c r="DA25" s="657"/>
      <c r="DB25" s="657"/>
      <c r="DC25" s="659"/>
      <c r="DD25" s="633">
        <v>3764294</v>
      </c>
      <c r="DE25" s="645"/>
      <c r="DF25" s="645"/>
      <c r="DG25" s="645"/>
      <c r="DH25" s="645"/>
      <c r="DI25" s="645"/>
      <c r="DJ25" s="645"/>
      <c r="DK25" s="646"/>
      <c r="DL25" s="633">
        <v>3759740</v>
      </c>
      <c r="DM25" s="645"/>
      <c r="DN25" s="645"/>
      <c r="DO25" s="645"/>
      <c r="DP25" s="645"/>
      <c r="DQ25" s="645"/>
      <c r="DR25" s="645"/>
      <c r="DS25" s="645"/>
      <c r="DT25" s="645"/>
      <c r="DU25" s="645"/>
      <c r="DV25" s="646"/>
      <c r="DW25" s="629">
        <v>28.4</v>
      </c>
      <c r="DX25" s="657"/>
      <c r="DY25" s="657"/>
      <c r="DZ25" s="657"/>
      <c r="EA25" s="657"/>
      <c r="EB25" s="657"/>
      <c r="EC25" s="658"/>
    </row>
    <row r="26" spans="2:133" ht="11.25" customHeight="1" x14ac:dyDescent="0.15">
      <c r="B26" s="621" t="s">
        <v>283</v>
      </c>
      <c r="C26" s="622"/>
      <c r="D26" s="622"/>
      <c r="E26" s="622"/>
      <c r="F26" s="622"/>
      <c r="G26" s="622"/>
      <c r="H26" s="622"/>
      <c r="I26" s="622"/>
      <c r="J26" s="622"/>
      <c r="K26" s="622"/>
      <c r="L26" s="622"/>
      <c r="M26" s="622"/>
      <c r="N26" s="622"/>
      <c r="O26" s="622"/>
      <c r="P26" s="622"/>
      <c r="Q26" s="623"/>
      <c r="R26" s="624">
        <v>4490</v>
      </c>
      <c r="S26" s="625"/>
      <c r="T26" s="625"/>
      <c r="U26" s="625"/>
      <c r="V26" s="625"/>
      <c r="W26" s="625"/>
      <c r="X26" s="625"/>
      <c r="Y26" s="626"/>
      <c r="Z26" s="627">
        <v>0</v>
      </c>
      <c r="AA26" s="627"/>
      <c r="AB26" s="627"/>
      <c r="AC26" s="627"/>
      <c r="AD26" s="628">
        <v>4490</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2640693</v>
      </c>
      <c r="CS26" s="625"/>
      <c r="CT26" s="625"/>
      <c r="CU26" s="625"/>
      <c r="CV26" s="625"/>
      <c r="CW26" s="625"/>
      <c r="CX26" s="625"/>
      <c r="CY26" s="626"/>
      <c r="CZ26" s="629">
        <v>9.3000000000000007</v>
      </c>
      <c r="DA26" s="657"/>
      <c r="DB26" s="657"/>
      <c r="DC26" s="659"/>
      <c r="DD26" s="633">
        <v>2370539</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7"/>
      <c r="DY26" s="657"/>
      <c r="DZ26" s="657"/>
      <c r="EA26" s="657"/>
      <c r="EB26" s="657"/>
      <c r="EC26" s="658"/>
    </row>
    <row r="27" spans="2:133" ht="11.25" customHeight="1" x14ac:dyDescent="0.15">
      <c r="B27" s="621" t="s">
        <v>286</v>
      </c>
      <c r="C27" s="622"/>
      <c r="D27" s="622"/>
      <c r="E27" s="622"/>
      <c r="F27" s="622"/>
      <c r="G27" s="622"/>
      <c r="H27" s="622"/>
      <c r="I27" s="622"/>
      <c r="J27" s="622"/>
      <c r="K27" s="622"/>
      <c r="L27" s="622"/>
      <c r="M27" s="622"/>
      <c r="N27" s="622"/>
      <c r="O27" s="622"/>
      <c r="P27" s="622"/>
      <c r="Q27" s="623"/>
      <c r="R27" s="624">
        <v>296172</v>
      </c>
      <c r="S27" s="625"/>
      <c r="T27" s="625"/>
      <c r="U27" s="625"/>
      <c r="V27" s="625"/>
      <c r="W27" s="625"/>
      <c r="X27" s="625"/>
      <c r="Y27" s="626"/>
      <c r="Z27" s="627">
        <v>1</v>
      </c>
      <c r="AA27" s="627"/>
      <c r="AB27" s="627"/>
      <c r="AC27" s="627"/>
      <c r="AD27" s="628" t="s">
        <v>122</v>
      </c>
      <c r="AE27" s="628"/>
      <c r="AF27" s="628"/>
      <c r="AG27" s="628"/>
      <c r="AH27" s="628"/>
      <c r="AI27" s="628"/>
      <c r="AJ27" s="628"/>
      <c r="AK27" s="628"/>
      <c r="AL27" s="629" t="s">
        <v>122</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9747386</v>
      </c>
      <c r="BH27" s="625"/>
      <c r="BI27" s="625"/>
      <c r="BJ27" s="625"/>
      <c r="BK27" s="625"/>
      <c r="BL27" s="625"/>
      <c r="BM27" s="625"/>
      <c r="BN27" s="626"/>
      <c r="BO27" s="627">
        <v>100</v>
      </c>
      <c r="BP27" s="627"/>
      <c r="BQ27" s="627"/>
      <c r="BR27" s="627"/>
      <c r="BS27" s="628">
        <v>148739</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4957372</v>
      </c>
      <c r="CS27" s="645"/>
      <c r="CT27" s="645"/>
      <c r="CU27" s="645"/>
      <c r="CV27" s="645"/>
      <c r="CW27" s="645"/>
      <c r="CX27" s="645"/>
      <c r="CY27" s="646"/>
      <c r="CZ27" s="629">
        <v>17.5</v>
      </c>
      <c r="DA27" s="657"/>
      <c r="DB27" s="657"/>
      <c r="DC27" s="659"/>
      <c r="DD27" s="633">
        <v>1405414</v>
      </c>
      <c r="DE27" s="645"/>
      <c r="DF27" s="645"/>
      <c r="DG27" s="645"/>
      <c r="DH27" s="645"/>
      <c r="DI27" s="645"/>
      <c r="DJ27" s="645"/>
      <c r="DK27" s="646"/>
      <c r="DL27" s="633">
        <v>1075500</v>
      </c>
      <c r="DM27" s="645"/>
      <c r="DN27" s="645"/>
      <c r="DO27" s="645"/>
      <c r="DP27" s="645"/>
      <c r="DQ27" s="645"/>
      <c r="DR27" s="645"/>
      <c r="DS27" s="645"/>
      <c r="DT27" s="645"/>
      <c r="DU27" s="645"/>
      <c r="DV27" s="646"/>
      <c r="DW27" s="629">
        <v>8.1</v>
      </c>
      <c r="DX27" s="657"/>
      <c r="DY27" s="657"/>
      <c r="DZ27" s="657"/>
      <c r="EA27" s="657"/>
      <c r="EB27" s="657"/>
      <c r="EC27" s="658"/>
    </row>
    <row r="28" spans="2:133" ht="11.25" customHeight="1" x14ac:dyDescent="0.15">
      <c r="B28" s="621" t="s">
        <v>289</v>
      </c>
      <c r="C28" s="622"/>
      <c r="D28" s="622"/>
      <c r="E28" s="622"/>
      <c r="F28" s="622"/>
      <c r="G28" s="622"/>
      <c r="H28" s="622"/>
      <c r="I28" s="622"/>
      <c r="J28" s="622"/>
      <c r="K28" s="622"/>
      <c r="L28" s="622"/>
      <c r="M28" s="622"/>
      <c r="N28" s="622"/>
      <c r="O28" s="622"/>
      <c r="P28" s="622"/>
      <c r="Q28" s="623"/>
      <c r="R28" s="624">
        <v>319787</v>
      </c>
      <c r="S28" s="625"/>
      <c r="T28" s="625"/>
      <c r="U28" s="625"/>
      <c r="V28" s="625"/>
      <c r="W28" s="625"/>
      <c r="X28" s="625"/>
      <c r="Y28" s="626"/>
      <c r="Z28" s="627">
        <v>1.1000000000000001</v>
      </c>
      <c r="AA28" s="627"/>
      <c r="AB28" s="627"/>
      <c r="AC28" s="627"/>
      <c r="AD28" s="628">
        <v>20436</v>
      </c>
      <c r="AE28" s="628"/>
      <c r="AF28" s="628"/>
      <c r="AG28" s="628"/>
      <c r="AH28" s="628"/>
      <c r="AI28" s="628"/>
      <c r="AJ28" s="628"/>
      <c r="AK28" s="628"/>
      <c r="AL28" s="629">
        <v>0.2</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2358619</v>
      </c>
      <c r="CS28" s="625"/>
      <c r="CT28" s="625"/>
      <c r="CU28" s="625"/>
      <c r="CV28" s="625"/>
      <c r="CW28" s="625"/>
      <c r="CX28" s="625"/>
      <c r="CY28" s="626"/>
      <c r="CZ28" s="629">
        <v>8.3000000000000007</v>
      </c>
      <c r="DA28" s="657"/>
      <c r="DB28" s="657"/>
      <c r="DC28" s="659"/>
      <c r="DD28" s="633">
        <v>2322351</v>
      </c>
      <c r="DE28" s="625"/>
      <c r="DF28" s="625"/>
      <c r="DG28" s="625"/>
      <c r="DH28" s="625"/>
      <c r="DI28" s="625"/>
      <c r="DJ28" s="625"/>
      <c r="DK28" s="626"/>
      <c r="DL28" s="633">
        <v>2322351</v>
      </c>
      <c r="DM28" s="625"/>
      <c r="DN28" s="625"/>
      <c r="DO28" s="625"/>
      <c r="DP28" s="625"/>
      <c r="DQ28" s="625"/>
      <c r="DR28" s="625"/>
      <c r="DS28" s="625"/>
      <c r="DT28" s="625"/>
      <c r="DU28" s="625"/>
      <c r="DV28" s="626"/>
      <c r="DW28" s="629">
        <v>17.600000000000001</v>
      </c>
      <c r="DX28" s="657"/>
      <c r="DY28" s="657"/>
      <c r="DZ28" s="657"/>
      <c r="EA28" s="657"/>
      <c r="EB28" s="657"/>
      <c r="EC28" s="658"/>
    </row>
    <row r="29" spans="2:133" ht="11.25" customHeight="1" x14ac:dyDescent="0.15">
      <c r="B29" s="621" t="s">
        <v>291</v>
      </c>
      <c r="C29" s="622"/>
      <c r="D29" s="622"/>
      <c r="E29" s="622"/>
      <c r="F29" s="622"/>
      <c r="G29" s="622"/>
      <c r="H29" s="622"/>
      <c r="I29" s="622"/>
      <c r="J29" s="622"/>
      <c r="K29" s="622"/>
      <c r="L29" s="622"/>
      <c r="M29" s="622"/>
      <c r="N29" s="622"/>
      <c r="O29" s="622"/>
      <c r="P29" s="622"/>
      <c r="Q29" s="623"/>
      <c r="R29" s="624">
        <v>211442</v>
      </c>
      <c r="S29" s="625"/>
      <c r="T29" s="625"/>
      <c r="U29" s="625"/>
      <c r="V29" s="625"/>
      <c r="W29" s="625"/>
      <c r="X29" s="625"/>
      <c r="Y29" s="626"/>
      <c r="Z29" s="627">
        <v>0.7</v>
      </c>
      <c r="AA29" s="627"/>
      <c r="AB29" s="627"/>
      <c r="AC29" s="627"/>
      <c r="AD29" s="628">
        <v>13</v>
      </c>
      <c r="AE29" s="628"/>
      <c r="AF29" s="628"/>
      <c r="AG29" s="628"/>
      <c r="AH29" s="628"/>
      <c r="AI29" s="628"/>
      <c r="AJ29" s="628"/>
      <c r="AK29" s="628"/>
      <c r="AL29" s="629">
        <v>0</v>
      </c>
      <c r="AM29" s="630"/>
      <c r="AN29" s="630"/>
      <c r="AO29" s="631"/>
      <c r="AP29" s="647"/>
      <c r="AQ29" s="648"/>
      <c r="AR29" s="648"/>
      <c r="AS29" s="648"/>
      <c r="AT29" s="648"/>
      <c r="AU29" s="648"/>
      <c r="AV29" s="648"/>
      <c r="AW29" s="648"/>
      <c r="AX29" s="648"/>
      <c r="AY29" s="648"/>
      <c r="AZ29" s="648"/>
      <c r="BA29" s="648"/>
      <c r="BB29" s="648"/>
      <c r="BC29" s="648"/>
      <c r="BD29" s="648"/>
      <c r="BE29" s="648"/>
      <c r="BF29" s="649"/>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2" t="s">
        <v>292</v>
      </c>
      <c r="CE29" s="663"/>
      <c r="CF29" s="621" t="s">
        <v>66</v>
      </c>
      <c r="CG29" s="622"/>
      <c r="CH29" s="622"/>
      <c r="CI29" s="622"/>
      <c r="CJ29" s="622"/>
      <c r="CK29" s="622"/>
      <c r="CL29" s="622"/>
      <c r="CM29" s="622"/>
      <c r="CN29" s="622"/>
      <c r="CO29" s="622"/>
      <c r="CP29" s="622"/>
      <c r="CQ29" s="623"/>
      <c r="CR29" s="624">
        <v>2357516</v>
      </c>
      <c r="CS29" s="645"/>
      <c r="CT29" s="645"/>
      <c r="CU29" s="645"/>
      <c r="CV29" s="645"/>
      <c r="CW29" s="645"/>
      <c r="CX29" s="645"/>
      <c r="CY29" s="646"/>
      <c r="CZ29" s="629">
        <v>8.3000000000000007</v>
      </c>
      <c r="DA29" s="657"/>
      <c r="DB29" s="657"/>
      <c r="DC29" s="659"/>
      <c r="DD29" s="633">
        <v>2321248</v>
      </c>
      <c r="DE29" s="645"/>
      <c r="DF29" s="645"/>
      <c r="DG29" s="645"/>
      <c r="DH29" s="645"/>
      <c r="DI29" s="645"/>
      <c r="DJ29" s="645"/>
      <c r="DK29" s="646"/>
      <c r="DL29" s="633">
        <v>2321248</v>
      </c>
      <c r="DM29" s="645"/>
      <c r="DN29" s="645"/>
      <c r="DO29" s="645"/>
      <c r="DP29" s="645"/>
      <c r="DQ29" s="645"/>
      <c r="DR29" s="645"/>
      <c r="DS29" s="645"/>
      <c r="DT29" s="645"/>
      <c r="DU29" s="645"/>
      <c r="DV29" s="646"/>
      <c r="DW29" s="629">
        <v>17.5</v>
      </c>
      <c r="DX29" s="657"/>
      <c r="DY29" s="657"/>
      <c r="DZ29" s="657"/>
      <c r="EA29" s="657"/>
      <c r="EB29" s="657"/>
      <c r="EC29" s="658"/>
    </row>
    <row r="30" spans="2:133" ht="11.25" customHeight="1" x14ac:dyDescent="0.15">
      <c r="B30" s="621" t="s">
        <v>293</v>
      </c>
      <c r="C30" s="622"/>
      <c r="D30" s="622"/>
      <c r="E30" s="622"/>
      <c r="F30" s="622"/>
      <c r="G30" s="622"/>
      <c r="H30" s="622"/>
      <c r="I30" s="622"/>
      <c r="J30" s="622"/>
      <c r="K30" s="622"/>
      <c r="L30" s="622"/>
      <c r="M30" s="622"/>
      <c r="N30" s="622"/>
      <c r="O30" s="622"/>
      <c r="P30" s="622"/>
      <c r="Q30" s="623"/>
      <c r="R30" s="624">
        <v>4176172</v>
      </c>
      <c r="S30" s="625"/>
      <c r="T30" s="625"/>
      <c r="U30" s="625"/>
      <c r="V30" s="625"/>
      <c r="W30" s="625"/>
      <c r="X30" s="625"/>
      <c r="Y30" s="626"/>
      <c r="Z30" s="627">
        <v>14.2</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0"/>
      <c r="BI30" s="660"/>
      <c r="BJ30" s="660"/>
      <c r="BK30" s="660"/>
      <c r="BL30" s="660"/>
      <c r="BM30" s="660"/>
      <c r="BN30" s="660"/>
      <c r="BO30" s="660"/>
      <c r="BP30" s="660"/>
      <c r="BQ30" s="661"/>
      <c r="BR30" s="606" t="s">
        <v>295</v>
      </c>
      <c r="BS30" s="660"/>
      <c r="BT30" s="660"/>
      <c r="BU30" s="660"/>
      <c r="BV30" s="660"/>
      <c r="BW30" s="660"/>
      <c r="BX30" s="660"/>
      <c r="BY30" s="660"/>
      <c r="BZ30" s="660"/>
      <c r="CA30" s="660"/>
      <c r="CB30" s="661"/>
      <c r="CD30" s="664"/>
      <c r="CE30" s="665"/>
      <c r="CF30" s="621" t="s">
        <v>296</v>
      </c>
      <c r="CG30" s="622"/>
      <c r="CH30" s="622"/>
      <c r="CI30" s="622"/>
      <c r="CJ30" s="622"/>
      <c r="CK30" s="622"/>
      <c r="CL30" s="622"/>
      <c r="CM30" s="622"/>
      <c r="CN30" s="622"/>
      <c r="CO30" s="622"/>
      <c r="CP30" s="622"/>
      <c r="CQ30" s="623"/>
      <c r="CR30" s="624">
        <v>2277687</v>
      </c>
      <c r="CS30" s="625"/>
      <c r="CT30" s="625"/>
      <c r="CU30" s="625"/>
      <c r="CV30" s="625"/>
      <c r="CW30" s="625"/>
      <c r="CX30" s="625"/>
      <c r="CY30" s="626"/>
      <c r="CZ30" s="629">
        <v>8</v>
      </c>
      <c r="DA30" s="657"/>
      <c r="DB30" s="657"/>
      <c r="DC30" s="659"/>
      <c r="DD30" s="633">
        <v>2244392</v>
      </c>
      <c r="DE30" s="625"/>
      <c r="DF30" s="625"/>
      <c r="DG30" s="625"/>
      <c r="DH30" s="625"/>
      <c r="DI30" s="625"/>
      <c r="DJ30" s="625"/>
      <c r="DK30" s="626"/>
      <c r="DL30" s="633">
        <v>2244392</v>
      </c>
      <c r="DM30" s="625"/>
      <c r="DN30" s="625"/>
      <c r="DO30" s="625"/>
      <c r="DP30" s="625"/>
      <c r="DQ30" s="625"/>
      <c r="DR30" s="625"/>
      <c r="DS30" s="625"/>
      <c r="DT30" s="625"/>
      <c r="DU30" s="625"/>
      <c r="DV30" s="626"/>
      <c r="DW30" s="629">
        <v>17</v>
      </c>
      <c r="DX30" s="657"/>
      <c r="DY30" s="657"/>
      <c r="DZ30" s="657"/>
      <c r="EA30" s="657"/>
      <c r="EB30" s="657"/>
      <c r="EC30" s="658"/>
    </row>
    <row r="31" spans="2:133" ht="11.25" customHeight="1" x14ac:dyDescent="0.15">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2" t="s">
        <v>298</v>
      </c>
      <c r="AQ31" s="673"/>
      <c r="AR31" s="673"/>
      <c r="AS31" s="673"/>
      <c r="AT31" s="678" t="s">
        <v>299</v>
      </c>
      <c r="AU31" s="216"/>
      <c r="AV31" s="216"/>
      <c r="AW31" s="216"/>
      <c r="AX31" s="610" t="s">
        <v>177</v>
      </c>
      <c r="AY31" s="611"/>
      <c r="AZ31" s="611"/>
      <c r="BA31" s="611"/>
      <c r="BB31" s="611"/>
      <c r="BC31" s="611"/>
      <c r="BD31" s="611"/>
      <c r="BE31" s="611"/>
      <c r="BF31" s="612"/>
      <c r="BG31" s="671">
        <v>99.6</v>
      </c>
      <c r="BH31" s="668"/>
      <c r="BI31" s="668"/>
      <c r="BJ31" s="668"/>
      <c r="BK31" s="668"/>
      <c r="BL31" s="668"/>
      <c r="BM31" s="619">
        <v>98</v>
      </c>
      <c r="BN31" s="668"/>
      <c r="BO31" s="668"/>
      <c r="BP31" s="668"/>
      <c r="BQ31" s="669"/>
      <c r="BR31" s="671">
        <v>99.6</v>
      </c>
      <c r="BS31" s="668"/>
      <c r="BT31" s="668"/>
      <c r="BU31" s="668"/>
      <c r="BV31" s="668"/>
      <c r="BW31" s="668"/>
      <c r="BX31" s="619">
        <v>98.2</v>
      </c>
      <c r="BY31" s="668"/>
      <c r="BZ31" s="668"/>
      <c r="CA31" s="668"/>
      <c r="CB31" s="669"/>
      <c r="CD31" s="664"/>
      <c r="CE31" s="665"/>
      <c r="CF31" s="621" t="s">
        <v>300</v>
      </c>
      <c r="CG31" s="622"/>
      <c r="CH31" s="622"/>
      <c r="CI31" s="622"/>
      <c r="CJ31" s="622"/>
      <c r="CK31" s="622"/>
      <c r="CL31" s="622"/>
      <c r="CM31" s="622"/>
      <c r="CN31" s="622"/>
      <c r="CO31" s="622"/>
      <c r="CP31" s="622"/>
      <c r="CQ31" s="623"/>
      <c r="CR31" s="624">
        <v>79829</v>
      </c>
      <c r="CS31" s="645"/>
      <c r="CT31" s="645"/>
      <c r="CU31" s="645"/>
      <c r="CV31" s="645"/>
      <c r="CW31" s="645"/>
      <c r="CX31" s="645"/>
      <c r="CY31" s="646"/>
      <c r="CZ31" s="629">
        <v>0.3</v>
      </c>
      <c r="DA31" s="657"/>
      <c r="DB31" s="657"/>
      <c r="DC31" s="659"/>
      <c r="DD31" s="633">
        <v>76856</v>
      </c>
      <c r="DE31" s="645"/>
      <c r="DF31" s="645"/>
      <c r="DG31" s="645"/>
      <c r="DH31" s="645"/>
      <c r="DI31" s="645"/>
      <c r="DJ31" s="645"/>
      <c r="DK31" s="646"/>
      <c r="DL31" s="633">
        <v>76856</v>
      </c>
      <c r="DM31" s="645"/>
      <c r="DN31" s="645"/>
      <c r="DO31" s="645"/>
      <c r="DP31" s="645"/>
      <c r="DQ31" s="645"/>
      <c r="DR31" s="645"/>
      <c r="DS31" s="645"/>
      <c r="DT31" s="645"/>
      <c r="DU31" s="645"/>
      <c r="DV31" s="646"/>
      <c r="DW31" s="629">
        <v>0.6</v>
      </c>
      <c r="DX31" s="657"/>
      <c r="DY31" s="657"/>
      <c r="DZ31" s="657"/>
      <c r="EA31" s="657"/>
      <c r="EB31" s="657"/>
      <c r="EC31" s="658"/>
    </row>
    <row r="32" spans="2:133" ht="11.25" customHeight="1" x14ac:dyDescent="0.15">
      <c r="B32" s="621" t="s">
        <v>301</v>
      </c>
      <c r="C32" s="622"/>
      <c r="D32" s="622"/>
      <c r="E32" s="622"/>
      <c r="F32" s="622"/>
      <c r="G32" s="622"/>
      <c r="H32" s="622"/>
      <c r="I32" s="622"/>
      <c r="J32" s="622"/>
      <c r="K32" s="622"/>
      <c r="L32" s="622"/>
      <c r="M32" s="622"/>
      <c r="N32" s="622"/>
      <c r="O32" s="622"/>
      <c r="P32" s="622"/>
      <c r="Q32" s="623"/>
      <c r="R32" s="624">
        <v>1563723</v>
      </c>
      <c r="S32" s="625"/>
      <c r="T32" s="625"/>
      <c r="U32" s="625"/>
      <c r="V32" s="625"/>
      <c r="W32" s="625"/>
      <c r="X32" s="625"/>
      <c r="Y32" s="626"/>
      <c r="Z32" s="627">
        <v>5.3</v>
      </c>
      <c r="AA32" s="627"/>
      <c r="AB32" s="627"/>
      <c r="AC32" s="627"/>
      <c r="AD32" s="628" t="s">
        <v>122</v>
      </c>
      <c r="AE32" s="628"/>
      <c r="AF32" s="628"/>
      <c r="AG32" s="628"/>
      <c r="AH32" s="628"/>
      <c r="AI32" s="628"/>
      <c r="AJ32" s="628"/>
      <c r="AK32" s="628"/>
      <c r="AL32" s="629" t="s">
        <v>122</v>
      </c>
      <c r="AM32" s="630"/>
      <c r="AN32" s="630"/>
      <c r="AO32" s="631"/>
      <c r="AP32" s="674"/>
      <c r="AQ32" s="675"/>
      <c r="AR32" s="675"/>
      <c r="AS32" s="675"/>
      <c r="AT32" s="679"/>
      <c r="AU32" s="212" t="s">
        <v>302</v>
      </c>
      <c r="AX32" s="621" t="s">
        <v>303</v>
      </c>
      <c r="AY32" s="622"/>
      <c r="AZ32" s="622"/>
      <c r="BA32" s="622"/>
      <c r="BB32" s="622"/>
      <c r="BC32" s="622"/>
      <c r="BD32" s="622"/>
      <c r="BE32" s="622"/>
      <c r="BF32" s="623"/>
      <c r="BG32" s="681">
        <v>99.4</v>
      </c>
      <c r="BH32" s="645"/>
      <c r="BI32" s="645"/>
      <c r="BJ32" s="645"/>
      <c r="BK32" s="645"/>
      <c r="BL32" s="645"/>
      <c r="BM32" s="630">
        <v>97.4</v>
      </c>
      <c r="BN32" s="645"/>
      <c r="BO32" s="645"/>
      <c r="BP32" s="645"/>
      <c r="BQ32" s="670"/>
      <c r="BR32" s="681">
        <v>99.5</v>
      </c>
      <c r="BS32" s="645"/>
      <c r="BT32" s="645"/>
      <c r="BU32" s="645"/>
      <c r="BV32" s="645"/>
      <c r="BW32" s="645"/>
      <c r="BX32" s="630">
        <v>98</v>
      </c>
      <c r="BY32" s="645"/>
      <c r="BZ32" s="645"/>
      <c r="CA32" s="645"/>
      <c r="CB32" s="670"/>
      <c r="CD32" s="666"/>
      <c r="CE32" s="667"/>
      <c r="CF32" s="621" t="s">
        <v>304</v>
      </c>
      <c r="CG32" s="622"/>
      <c r="CH32" s="622"/>
      <c r="CI32" s="622"/>
      <c r="CJ32" s="622"/>
      <c r="CK32" s="622"/>
      <c r="CL32" s="622"/>
      <c r="CM32" s="622"/>
      <c r="CN32" s="622"/>
      <c r="CO32" s="622"/>
      <c r="CP32" s="622"/>
      <c r="CQ32" s="623"/>
      <c r="CR32" s="624">
        <v>1103</v>
      </c>
      <c r="CS32" s="625"/>
      <c r="CT32" s="625"/>
      <c r="CU32" s="625"/>
      <c r="CV32" s="625"/>
      <c r="CW32" s="625"/>
      <c r="CX32" s="625"/>
      <c r="CY32" s="626"/>
      <c r="CZ32" s="629">
        <v>0</v>
      </c>
      <c r="DA32" s="657"/>
      <c r="DB32" s="657"/>
      <c r="DC32" s="659"/>
      <c r="DD32" s="633">
        <v>1103</v>
      </c>
      <c r="DE32" s="625"/>
      <c r="DF32" s="625"/>
      <c r="DG32" s="625"/>
      <c r="DH32" s="625"/>
      <c r="DI32" s="625"/>
      <c r="DJ32" s="625"/>
      <c r="DK32" s="626"/>
      <c r="DL32" s="633">
        <v>1103</v>
      </c>
      <c r="DM32" s="625"/>
      <c r="DN32" s="625"/>
      <c r="DO32" s="625"/>
      <c r="DP32" s="625"/>
      <c r="DQ32" s="625"/>
      <c r="DR32" s="625"/>
      <c r="DS32" s="625"/>
      <c r="DT32" s="625"/>
      <c r="DU32" s="625"/>
      <c r="DV32" s="626"/>
      <c r="DW32" s="629">
        <v>0</v>
      </c>
      <c r="DX32" s="657"/>
      <c r="DY32" s="657"/>
      <c r="DZ32" s="657"/>
      <c r="EA32" s="657"/>
      <c r="EB32" s="657"/>
      <c r="EC32" s="658"/>
    </row>
    <row r="33" spans="2:133" ht="11.25" customHeight="1" x14ac:dyDescent="0.15">
      <c r="B33" s="621" t="s">
        <v>305</v>
      </c>
      <c r="C33" s="622"/>
      <c r="D33" s="622"/>
      <c r="E33" s="622"/>
      <c r="F33" s="622"/>
      <c r="G33" s="622"/>
      <c r="H33" s="622"/>
      <c r="I33" s="622"/>
      <c r="J33" s="622"/>
      <c r="K33" s="622"/>
      <c r="L33" s="622"/>
      <c r="M33" s="622"/>
      <c r="N33" s="622"/>
      <c r="O33" s="622"/>
      <c r="P33" s="622"/>
      <c r="Q33" s="623"/>
      <c r="R33" s="624">
        <v>177125</v>
      </c>
      <c r="S33" s="625"/>
      <c r="T33" s="625"/>
      <c r="U33" s="625"/>
      <c r="V33" s="625"/>
      <c r="W33" s="625"/>
      <c r="X33" s="625"/>
      <c r="Y33" s="626"/>
      <c r="Z33" s="627">
        <v>0.6</v>
      </c>
      <c r="AA33" s="627"/>
      <c r="AB33" s="627"/>
      <c r="AC33" s="627"/>
      <c r="AD33" s="628">
        <v>25681</v>
      </c>
      <c r="AE33" s="628"/>
      <c r="AF33" s="628"/>
      <c r="AG33" s="628"/>
      <c r="AH33" s="628"/>
      <c r="AI33" s="628"/>
      <c r="AJ33" s="628"/>
      <c r="AK33" s="628"/>
      <c r="AL33" s="629">
        <v>0.2</v>
      </c>
      <c r="AM33" s="630"/>
      <c r="AN33" s="630"/>
      <c r="AO33" s="631"/>
      <c r="AP33" s="676"/>
      <c r="AQ33" s="677"/>
      <c r="AR33" s="677"/>
      <c r="AS33" s="677"/>
      <c r="AT33" s="680"/>
      <c r="AU33" s="217"/>
      <c r="AV33" s="217"/>
      <c r="AW33" s="217"/>
      <c r="AX33" s="647" t="s">
        <v>306</v>
      </c>
      <c r="AY33" s="648"/>
      <c r="AZ33" s="648"/>
      <c r="BA33" s="648"/>
      <c r="BB33" s="648"/>
      <c r="BC33" s="648"/>
      <c r="BD33" s="648"/>
      <c r="BE33" s="648"/>
      <c r="BF33" s="649"/>
      <c r="BG33" s="682">
        <v>99.7</v>
      </c>
      <c r="BH33" s="683"/>
      <c r="BI33" s="683"/>
      <c r="BJ33" s="683"/>
      <c r="BK33" s="683"/>
      <c r="BL33" s="683"/>
      <c r="BM33" s="684">
        <v>98.3</v>
      </c>
      <c r="BN33" s="683"/>
      <c r="BO33" s="683"/>
      <c r="BP33" s="683"/>
      <c r="BQ33" s="685"/>
      <c r="BR33" s="682">
        <v>99.7</v>
      </c>
      <c r="BS33" s="683"/>
      <c r="BT33" s="683"/>
      <c r="BU33" s="683"/>
      <c r="BV33" s="683"/>
      <c r="BW33" s="683"/>
      <c r="BX33" s="684">
        <v>98.3</v>
      </c>
      <c r="BY33" s="683"/>
      <c r="BZ33" s="683"/>
      <c r="CA33" s="683"/>
      <c r="CB33" s="685"/>
      <c r="CD33" s="621" t="s">
        <v>307</v>
      </c>
      <c r="CE33" s="622"/>
      <c r="CF33" s="622"/>
      <c r="CG33" s="622"/>
      <c r="CH33" s="622"/>
      <c r="CI33" s="622"/>
      <c r="CJ33" s="622"/>
      <c r="CK33" s="622"/>
      <c r="CL33" s="622"/>
      <c r="CM33" s="622"/>
      <c r="CN33" s="622"/>
      <c r="CO33" s="622"/>
      <c r="CP33" s="622"/>
      <c r="CQ33" s="623"/>
      <c r="CR33" s="624">
        <v>11861325</v>
      </c>
      <c r="CS33" s="645"/>
      <c r="CT33" s="645"/>
      <c r="CU33" s="645"/>
      <c r="CV33" s="645"/>
      <c r="CW33" s="645"/>
      <c r="CX33" s="645"/>
      <c r="CY33" s="646"/>
      <c r="CZ33" s="629">
        <v>41.8</v>
      </c>
      <c r="DA33" s="657"/>
      <c r="DB33" s="657"/>
      <c r="DC33" s="659"/>
      <c r="DD33" s="633">
        <v>7525371</v>
      </c>
      <c r="DE33" s="645"/>
      <c r="DF33" s="645"/>
      <c r="DG33" s="645"/>
      <c r="DH33" s="645"/>
      <c r="DI33" s="645"/>
      <c r="DJ33" s="645"/>
      <c r="DK33" s="646"/>
      <c r="DL33" s="633">
        <v>5401520</v>
      </c>
      <c r="DM33" s="645"/>
      <c r="DN33" s="645"/>
      <c r="DO33" s="645"/>
      <c r="DP33" s="645"/>
      <c r="DQ33" s="645"/>
      <c r="DR33" s="645"/>
      <c r="DS33" s="645"/>
      <c r="DT33" s="645"/>
      <c r="DU33" s="645"/>
      <c r="DV33" s="646"/>
      <c r="DW33" s="629">
        <v>40.799999999999997</v>
      </c>
      <c r="DX33" s="657"/>
      <c r="DY33" s="657"/>
      <c r="DZ33" s="657"/>
      <c r="EA33" s="657"/>
      <c r="EB33" s="657"/>
      <c r="EC33" s="658"/>
    </row>
    <row r="34" spans="2:133" ht="11.25" customHeight="1" x14ac:dyDescent="0.15">
      <c r="B34" s="621" t="s">
        <v>308</v>
      </c>
      <c r="C34" s="622"/>
      <c r="D34" s="622"/>
      <c r="E34" s="622"/>
      <c r="F34" s="622"/>
      <c r="G34" s="622"/>
      <c r="H34" s="622"/>
      <c r="I34" s="622"/>
      <c r="J34" s="622"/>
      <c r="K34" s="622"/>
      <c r="L34" s="622"/>
      <c r="M34" s="622"/>
      <c r="N34" s="622"/>
      <c r="O34" s="622"/>
      <c r="P34" s="622"/>
      <c r="Q34" s="623"/>
      <c r="R34" s="624">
        <v>1573691</v>
      </c>
      <c r="S34" s="625"/>
      <c r="T34" s="625"/>
      <c r="U34" s="625"/>
      <c r="V34" s="625"/>
      <c r="W34" s="625"/>
      <c r="X34" s="625"/>
      <c r="Y34" s="626"/>
      <c r="Z34" s="627">
        <v>5.4</v>
      </c>
      <c r="AA34" s="627"/>
      <c r="AB34" s="627"/>
      <c r="AC34" s="627"/>
      <c r="AD34" s="628" t="s">
        <v>122</v>
      </c>
      <c r="AE34" s="628"/>
      <c r="AF34" s="628"/>
      <c r="AG34" s="628"/>
      <c r="AH34" s="628"/>
      <c r="AI34" s="628"/>
      <c r="AJ34" s="628"/>
      <c r="AK34" s="628"/>
      <c r="AL34" s="629" t="s">
        <v>122</v>
      </c>
      <c r="AM34" s="630"/>
      <c r="AN34" s="630"/>
      <c r="AO34" s="631"/>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1" t="s">
        <v>309</v>
      </c>
      <c r="CE34" s="622"/>
      <c r="CF34" s="622"/>
      <c r="CG34" s="622"/>
      <c r="CH34" s="622"/>
      <c r="CI34" s="622"/>
      <c r="CJ34" s="622"/>
      <c r="CK34" s="622"/>
      <c r="CL34" s="622"/>
      <c r="CM34" s="622"/>
      <c r="CN34" s="622"/>
      <c r="CO34" s="622"/>
      <c r="CP34" s="622"/>
      <c r="CQ34" s="623"/>
      <c r="CR34" s="624">
        <v>4201782</v>
      </c>
      <c r="CS34" s="625"/>
      <c r="CT34" s="625"/>
      <c r="CU34" s="625"/>
      <c r="CV34" s="625"/>
      <c r="CW34" s="625"/>
      <c r="CX34" s="625"/>
      <c r="CY34" s="626"/>
      <c r="CZ34" s="629">
        <v>14.8</v>
      </c>
      <c r="DA34" s="657"/>
      <c r="DB34" s="657"/>
      <c r="DC34" s="659"/>
      <c r="DD34" s="633">
        <v>2373915</v>
      </c>
      <c r="DE34" s="625"/>
      <c r="DF34" s="625"/>
      <c r="DG34" s="625"/>
      <c r="DH34" s="625"/>
      <c r="DI34" s="625"/>
      <c r="DJ34" s="625"/>
      <c r="DK34" s="626"/>
      <c r="DL34" s="633">
        <v>2163974</v>
      </c>
      <c r="DM34" s="625"/>
      <c r="DN34" s="625"/>
      <c r="DO34" s="625"/>
      <c r="DP34" s="625"/>
      <c r="DQ34" s="625"/>
      <c r="DR34" s="625"/>
      <c r="DS34" s="625"/>
      <c r="DT34" s="625"/>
      <c r="DU34" s="625"/>
      <c r="DV34" s="626"/>
      <c r="DW34" s="629">
        <v>16.399999999999999</v>
      </c>
      <c r="DX34" s="657"/>
      <c r="DY34" s="657"/>
      <c r="DZ34" s="657"/>
      <c r="EA34" s="657"/>
      <c r="EB34" s="657"/>
      <c r="EC34" s="658"/>
    </row>
    <row r="35" spans="2:133" ht="11.25" customHeight="1" x14ac:dyDescent="0.15">
      <c r="B35" s="621" t="s">
        <v>310</v>
      </c>
      <c r="C35" s="622"/>
      <c r="D35" s="622"/>
      <c r="E35" s="622"/>
      <c r="F35" s="622"/>
      <c r="G35" s="622"/>
      <c r="H35" s="622"/>
      <c r="I35" s="622"/>
      <c r="J35" s="622"/>
      <c r="K35" s="622"/>
      <c r="L35" s="622"/>
      <c r="M35" s="622"/>
      <c r="N35" s="622"/>
      <c r="O35" s="622"/>
      <c r="P35" s="622"/>
      <c r="Q35" s="623"/>
      <c r="R35" s="624">
        <v>3598537</v>
      </c>
      <c r="S35" s="625"/>
      <c r="T35" s="625"/>
      <c r="U35" s="625"/>
      <c r="V35" s="625"/>
      <c r="W35" s="625"/>
      <c r="X35" s="625"/>
      <c r="Y35" s="626"/>
      <c r="Z35" s="627">
        <v>12.3</v>
      </c>
      <c r="AA35" s="627"/>
      <c r="AB35" s="627"/>
      <c r="AC35" s="627"/>
      <c r="AD35" s="628" t="s">
        <v>122</v>
      </c>
      <c r="AE35" s="628"/>
      <c r="AF35" s="628"/>
      <c r="AG35" s="628"/>
      <c r="AH35" s="628"/>
      <c r="AI35" s="628"/>
      <c r="AJ35" s="628"/>
      <c r="AK35" s="628"/>
      <c r="AL35" s="629" t="s">
        <v>122</v>
      </c>
      <c r="AM35" s="630"/>
      <c r="AN35" s="630"/>
      <c r="AO35" s="631"/>
      <c r="AP35" s="220"/>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41702</v>
      </c>
      <c r="CS35" s="645"/>
      <c r="CT35" s="645"/>
      <c r="CU35" s="645"/>
      <c r="CV35" s="645"/>
      <c r="CW35" s="645"/>
      <c r="CX35" s="645"/>
      <c r="CY35" s="646"/>
      <c r="CZ35" s="629">
        <v>0.1</v>
      </c>
      <c r="DA35" s="657"/>
      <c r="DB35" s="657"/>
      <c r="DC35" s="659"/>
      <c r="DD35" s="633">
        <v>30212</v>
      </c>
      <c r="DE35" s="645"/>
      <c r="DF35" s="645"/>
      <c r="DG35" s="645"/>
      <c r="DH35" s="645"/>
      <c r="DI35" s="645"/>
      <c r="DJ35" s="645"/>
      <c r="DK35" s="646"/>
      <c r="DL35" s="633">
        <v>29533</v>
      </c>
      <c r="DM35" s="645"/>
      <c r="DN35" s="645"/>
      <c r="DO35" s="645"/>
      <c r="DP35" s="645"/>
      <c r="DQ35" s="645"/>
      <c r="DR35" s="645"/>
      <c r="DS35" s="645"/>
      <c r="DT35" s="645"/>
      <c r="DU35" s="645"/>
      <c r="DV35" s="646"/>
      <c r="DW35" s="629">
        <v>0.2</v>
      </c>
      <c r="DX35" s="657"/>
      <c r="DY35" s="657"/>
      <c r="DZ35" s="657"/>
      <c r="EA35" s="657"/>
      <c r="EB35" s="657"/>
      <c r="EC35" s="658"/>
    </row>
    <row r="36" spans="2:133" ht="11.25" customHeight="1" x14ac:dyDescent="0.15">
      <c r="B36" s="621" t="s">
        <v>314</v>
      </c>
      <c r="C36" s="622"/>
      <c r="D36" s="622"/>
      <c r="E36" s="622"/>
      <c r="F36" s="622"/>
      <c r="G36" s="622"/>
      <c r="H36" s="622"/>
      <c r="I36" s="622"/>
      <c r="J36" s="622"/>
      <c r="K36" s="622"/>
      <c r="L36" s="622"/>
      <c r="M36" s="622"/>
      <c r="N36" s="622"/>
      <c r="O36" s="622"/>
      <c r="P36" s="622"/>
      <c r="Q36" s="623"/>
      <c r="R36" s="624">
        <v>1125020</v>
      </c>
      <c r="S36" s="625"/>
      <c r="T36" s="625"/>
      <c r="U36" s="625"/>
      <c r="V36" s="625"/>
      <c r="W36" s="625"/>
      <c r="X36" s="625"/>
      <c r="Y36" s="626"/>
      <c r="Z36" s="627">
        <v>3.8</v>
      </c>
      <c r="AA36" s="627"/>
      <c r="AB36" s="627"/>
      <c r="AC36" s="627"/>
      <c r="AD36" s="628" t="s">
        <v>122</v>
      </c>
      <c r="AE36" s="628"/>
      <c r="AF36" s="628"/>
      <c r="AG36" s="628"/>
      <c r="AH36" s="628"/>
      <c r="AI36" s="628"/>
      <c r="AJ36" s="628"/>
      <c r="AK36" s="628"/>
      <c r="AL36" s="629" t="s">
        <v>122</v>
      </c>
      <c r="AM36" s="630"/>
      <c r="AN36" s="630"/>
      <c r="AO36" s="631"/>
      <c r="AP36" s="220"/>
      <c r="AQ36" s="690" t="s">
        <v>315</v>
      </c>
      <c r="AR36" s="691"/>
      <c r="AS36" s="691"/>
      <c r="AT36" s="691"/>
      <c r="AU36" s="691"/>
      <c r="AV36" s="691"/>
      <c r="AW36" s="691"/>
      <c r="AX36" s="691"/>
      <c r="AY36" s="692"/>
      <c r="AZ36" s="613">
        <v>2717405</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32545</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3349210</v>
      </c>
      <c r="CS36" s="625"/>
      <c r="CT36" s="625"/>
      <c r="CU36" s="625"/>
      <c r="CV36" s="625"/>
      <c r="CW36" s="625"/>
      <c r="CX36" s="625"/>
      <c r="CY36" s="626"/>
      <c r="CZ36" s="629">
        <v>11.8</v>
      </c>
      <c r="DA36" s="657"/>
      <c r="DB36" s="657"/>
      <c r="DC36" s="659"/>
      <c r="DD36" s="633">
        <v>2706354</v>
      </c>
      <c r="DE36" s="625"/>
      <c r="DF36" s="625"/>
      <c r="DG36" s="625"/>
      <c r="DH36" s="625"/>
      <c r="DI36" s="625"/>
      <c r="DJ36" s="625"/>
      <c r="DK36" s="626"/>
      <c r="DL36" s="633">
        <v>1842155</v>
      </c>
      <c r="DM36" s="625"/>
      <c r="DN36" s="625"/>
      <c r="DO36" s="625"/>
      <c r="DP36" s="625"/>
      <c r="DQ36" s="625"/>
      <c r="DR36" s="625"/>
      <c r="DS36" s="625"/>
      <c r="DT36" s="625"/>
      <c r="DU36" s="625"/>
      <c r="DV36" s="626"/>
      <c r="DW36" s="629">
        <v>13.9</v>
      </c>
      <c r="DX36" s="657"/>
      <c r="DY36" s="657"/>
      <c r="DZ36" s="657"/>
      <c r="EA36" s="657"/>
      <c r="EB36" s="657"/>
      <c r="EC36" s="658"/>
    </row>
    <row r="37" spans="2:133" ht="11.25" customHeight="1" x14ac:dyDescent="0.15">
      <c r="B37" s="621" t="s">
        <v>318</v>
      </c>
      <c r="C37" s="622"/>
      <c r="D37" s="622"/>
      <c r="E37" s="622"/>
      <c r="F37" s="622"/>
      <c r="G37" s="622"/>
      <c r="H37" s="622"/>
      <c r="I37" s="622"/>
      <c r="J37" s="622"/>
      <c r="K37" s="622"/>
      <c r="L37" s="622"/>
      <c r="M37" s="622"/>
      <c r="N37" s="622"/>
      <c r="O37" s="622"/>
      <c r="P37" s="622"/>
      <c r="Q37" s="623"/>
      <c r="R37" s="624">
        <v>349731</v>
      </c>
      <c r="S37" s="625"/>
      <c r="T37" s="625"/>
      <c r="U37" s="625"/>
      <c r="V37" s="625"/>
      <c r="W37" s="625"/>
      <c r="X37" s="625"/>
      <c r="Y37" s="626"/>
      <c r="Z37" s="627">
        <v>1.2</v>
      </c>
      <c r="AA37" s="627"/>
      <c r="AB37" s="627"/>
      <c r="AC37" s="627"/>
      <c r="AD37" s="628">
        <v>166</v>
      </c>
      <c r="AE37" s="628"/>
      <c r="AF37" s="628"/>
      <c r="AG37" s="628"/>
      <c r="AH37" s="628"/>
      <c r="AI37" s="628"/>
      <c r="AJ37" s="628"/>
      <c r="AK37" s="628"/>
      <c r="AL37" s="629">
        <v>0</v>
      </c>
      <c r="AM37" s="630"/>
      <c r="AN37" s="630"/>
      <c r="AO37" s="631"/>
      <c r="AQ37" s="687" t="s">
        <v>319</v>
      </c>
      <c r="AR37" s="688"/>
      <c r="AS37" s="688"/>
      <c r="AT37" s="688"/>
      <c r="AU37" s="688"/>
      <c r="AV37" s="688"/>
      <c r="AW37" s="688"/>
      <c r="AX37" s="688"/>
      <c r="AY37" s="689"/>
      <c r="AZ37" s="624">
        <v>713377</v>
      </c>
      <c r="BA37" s="625"/>
      <c r="BB37" s="625"/>
      <c r="BC37" s="625"/>
      <c r="BD37" s="645"/>
      <c r="BE37" s="645"/>
      <c r="BF37" s="670"/>
      <c r="BG37" s="621" t="s">
        <v>320</v>
      </c>
      <c r="BH37" s="622"/>
      <c r="BI37" s="622"/>
      <c r="BJ37" s="622"/>
      <c r="BK37" s="622"/>
      <c r="BL37" s="622"/>
      <c r="BM37" s="622"/>
      <c r="BN37" s="622"/>
      <c r="BO37" s="622"/>
      <c r="BP37" s="622"/>
      <c r="BQ37" s="622"/>
      <c r="BR37" s="622"/>
      <c r="BS37" s="622"/>
      <c r="BT37" s="622"/>
      <c r="BU37" s="623"/>
      <c r="BV37" s="624">
        <v>5085</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728057</v>
      </c>
      <c r="CS37" s="645"/>
      <c r="CT37" s="645"/>
      <c r="CU37" s="645"/>
      <c r="CV37" s="645"/>
      <c r="CW37" s="645"/>
      <c r="CX37" s="645"/>
      <c r="CY37" s="646"/>
      <c r="CZ37" s="629">
        <v>2.6</v>
      </c>
      <c r="DA37" s="657"/>
      <c r="DB37" s="657"/>
      <c r="DC37" s="659"/>
      <c r="DD37" s="633">
        <v>728057</v>
      </c>
      <c r="DE37" s="645"/>
      <c r="DF37" s="645"/>
      <c r="DG37" s="645"/>
      <c r="DH37" s="645"/>
      <c r="DI37" s="645"/>
      <c r="DJ37" s="645"/>
      <c r="DK37" s="646"/>
      <c r="DL37" s="633">
        <v>719279</v>
      </c>
      <c r="DM37" s="645"/>
      <c r="DN37" s="645"/>
      <c r="DO37" s="645"/>
      <c r="DP37" s="645"/>
      <c r="DQ37" s="645"/>
      <c r="DR37" s="645"/>
      <c r="DS37" s="645"/>
      <c r="DT37" s="645"/>
      <c r="DU37" s="645"/>
      <c r="DV37" s="646"/>
      <c r="DW37" s="629">
        <v>5.4</v>
      </c>
      <c r="DX37" s="657"/>
      <c r="DY37" s="657"/>
      <c r="DZ37" s="657"/>
      <c r="EA37" s="657"/>
      <c r="EB37" s="657"/>
      <c r="EC37" s="658"/>
    </row>
    <row r="38" spans="2:133" ht="11.25" customHeight="1" x14ac:dyDescent="0.15">
      <c r="B38" s="621" t="s">
        <v>322</v>
      </c>
      <c r="C38" s="622"/>
      <c r="D38" s="622"/>
      <c r="E38" s="622"/>
      <c r="F38" s="622"/>
      <c r="G38" s="622"/>
      <c r="H38" s="622"/>
      <c r="I38" s="622"/>
      <c r="J38" s="622"/>
      <c r="K38" s="622"/>
      <c r="L38" s="622"/>
      <c r="M38" s="622"/>
      <c r="N38" s="622"/>
      <c r="O38" s="622"/>
      <c r="P38" s="622"/>
      <c r="Q38" s="623"/>
      <c r="R38" s="624">
        <v>2210377</v>
      </c>
      <c r="S38" s="625"/>
      <c r="T38" s="625"/>
      <c r="U38" s="625"/>
      <c r="V38" s="625"/>
      <c r="W38" s="625"/>
      <c r="X38" s="625"/>
      <c r="Y38" s="626"/>
      <c r="Z38" s="627">
        <v>7.5</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251469</v>
      </c>
      <c r="BA38" s="625"/>
      <c r="BB38" s="625"/>
      <c r="BC38" s="625"/>
      <c r="BD38" s="645"/>
      <c r="BE38" s="645"/>
      <c r="BF38" s="670"/>
      <c r="BG38" s="621" t="s">
        <v>324</v>
      </c>
      <c r="BH38" s="622"/>
      <c r="BI38" s="622"/>
      <c r="BJ38" s="622"/>
      <c r="BK38" s="622"/>
      <c r="BL38" s="622"/>
      <c r="BM38" s="622"/>
      <c r="BN38" s="622"/>
      <c r="BO38" s="622"/>
      <c r="BP38" s="622"/>
      <c r="BQ38" s="622"/>
      <c r="BR38" s="622"/>
      <c r="BS38" s="622"/>
      <c r="BT38" s="622"/>
      <c r="BU38" s="623"/>
      <c r="BV38" s="624">
        <v>5334</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1745421</v>
      </c>
      <c r="CS38" s="625"/>
      <c r="CT38" s="625"/>
      <c r="CU38" s="625"/>
      <c r="CV38" s="625"/>
      <c r="CW38" s="625"/>
      <c r="CX38" s="625"/>
      <c r="CY38" s="626"/>
      <c r="CZ38" s="629">
        <v>6.1</v>
      </c>
      <c r="DA38" s="657"/>
      <c r="DB38" s="657"/>
      <c r="DC38" s="659"/>
      <c r="DD38" s="633">
        <v>1473271</v>
      </c>
      <c r="DE38" s="625"/>
      <c r="DF38" s="625"/>
      <c r="DG38" s="625"/>
      <c r="DH38" s="625"/>
      <c r="DI38" s="625"/>
      <c r="DJ38" s="625"/>
      <c r="DK38" s="626"/>
      <c r="DL38" s="633">
        <v>1365858</v>
      </c>
      <c r="DM38" s="625"/>
      <c r="DN38" s="625"/>
      <c r="DO38" s="625"/>
      <c r="DP38" s="625"/>
      <c r="DQ38" s="625"/>
      <c r="DR38" s="625"/>
      <c r="DS38" s="625"/>
      <c r="DT38" s="625"/>
      <c r="DU38" s="625"/>
      <c r="DV38" s="626"/>
      <c r="DW38" s="629">
        <v>10.3</v>
      </c>
      <c r="DX38" s="657"/>
      <c r="DY38" s="657"/>
      <c r="DZ38" s="657"/>
      <c r="EA38" s="657"/>
      <c r="EB38" s="657"/>
      <c r="EC38" s="658"/>
    </row>
    <row r="39" spans="2:133" ht="11.25" customHeight="1" x14ac:dyDescent="0.15">
      <c r="B39" s="621" t="s">
        <v>326</v>
      </c>
      <c r="C39" s="622"/>
      <c r="D39" s="622"/>
      <c r="E39" s="622"/>
      <c r="F39" s="622"/>
      <c r="G39" s="622"/>
      <c r="H39" s="622"/>
      <c r="I39" s="622"/>
      <c r="J39" s="622"/>
      <c r="K39" s="622"/>
      <c r="L39" s="622"/>
      <c r="M39" s="622"/>
      <c r="N39" s="622"/>
      <c r="O39" s="622"/>
      <c r="P39" s="622"/>
      <c r="Q39" s="623"/>
      <c r="R39" s="624">
        <v>83800</v>
      </c>
      <c r="S39" s="625"/>
      <c r="T39" s="625"/>
      <c r="U39" s="625"/>
      <c r="V39" s="625"/>
      <c r="W39" s="625"/>
      <c r="X39" s="625"/>
      <c r="Y39" s="626"/>
      <c r="Z39" s="627">
        <v>0.3</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v>7138</v>
      </c>
      <c r="BA39" s="625"/>
      <c r="BB39" s="625"/>
      <c r="BC39" s="625"/>
      <c r="BD39" s="645"/>
      <c r="BE39" s="645"/>
      <c r="BF39" s="670"/>
      <c r="BG39" s="621" t="s">
        <v>328</v>
      </c>
      <c r="BH39" s="622"/>
      <c r="BI39" s="622"/>
      <c r="BJ39" s="622"/>
      <c r="BK39" s="622"/>
      <c r="BL39" s="622"/>
      <c r="BM39" s="622"/>
      <c r="BN39" s="622"/>
      <c r="BO39" s="622"/>
      <c r="BP39" s="622"/>
      <c r="BQ39" s="622"/>
      <c r="BR39" s="622"/>
      <c r="BS39" s="622"/>
      <c r="BT39" s="622"/>
      <c r="BU39" s="623"/>
      <c r="BV39" s="624">
        <v>8112</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2256292</v>
      </c>
      <c r="CS39" s="645"/>
      <c r="CT39" s="645"/>
      <c r="CU39" s="645"/>
      <c r="CV39" s="645"/>
      <c r="CW39" s="645"/>
      <c r="CX39" s="645"/>
      <c r="CY39" s="646"/>
      <c r="CZ39" s="629">
        <v>7.9</v>
      </c>
      <c r="DA39" s="657"/>
      <c r="DB39" s="657"/>
      <c r="DC39" s="659"/>
      <c r="DD39" s="633">
        <v>676401</v>
      </c>
      <c r="DE39" s="645"/>
      <c r="DF39" s="645"/>
      <c r="DG39" s="645"/>
      <c r="DH39" s="645"/>
      <c r="DI39" s="645"/>
      <c r="DJ39" s="645"/>
      <c r="DK39" s="646"/>
      <c r="DL39" s="633" t="s">
        <v>122</v>
      </c>
      <c r="DM39" s="645"/>
      <c r="DN39" s="645"/>
      <c r="DO39" s="645"/>
      <c r="DP39" s="645"/>
      <c r="DQ39" s="645"/>
      <c r="DR39" s="645"/>
      <c r="DS39" s="645"/>
      <c r="DT39" s="645"/>
      <c r="DU39" s="645"/>
      <c r="DV39" s="646"/>
      <c r="DW39" s="629" t="s">
        <v>122</v>
      </c>
      <c r="DX39" s="657"/>
      <c r="DY39" s="657"/>
      <c r="DZ39" s="657"/>
      <c r="EA39" s="657"/>
      <c r="EB39" s="657"/>
      <c r="EC39" s="658"/>
    </row>
    <row r="40" spans="2:133" ht="11.25" customHeight="1" x14ac:dyDescent="0.15">
      <c r="B40" s="621" t="s">
        <v>330</v>
      </c>
      <c r="C40" s="622"/>
      <c r="D40" s="622"/>
      <c r="E40" s="622"/>
      <c r="F40" s="622"/>
      <c r="G40" s="622"/>
      <c r="H40" s="622"/>
      <c r="I40" s="622"/>
      <c r="J40" s="622"/>
      <c r="K40" s="622"/>
      <c r="L40" s="622"/>
      <c r="M40" s="622"/>
      <c r="N40" s="622"/>
      <c r="O40" s="622"/>
      <c r="P40" s="622"/>
      <c r="Q40" s="623"/>
      <c r="R40" s="624">
        <v>100477</v>
      </c>
      <c r="S40" s="625"/>
      <c r="T40" s="625"/>
      <c r="U40" s="625"/>
      <c r="V40" s="625"/>
      <c r="W40" s="625"/>
      <c r="X40" s="625"/>
      <c r="Y40" s="626"/>
      <c r="Z40" s="627">
        <v>0.3</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t="s">
        <v>122</v>
      </c>
      <c r="BA40" s="625"/>
      <c r="BB40" s="625"/>
      <c r="BC40" s="625"/>
      <c r="BD40" s="645"/>
      <c r="BE40" s="645"/>
      <c r="BF40" s="670"/>
      <c r="BG40" s="674" t="s">
        <v>332</v>
      </c>
      <c r="BH40" s="675"/>
      <c r="BI40" s="675"/>
      <c r="BJ40" s="675"/>
      <c r="BK40" s="675"/>
      <c r="BL40" s="221"/>
      <c r="BM40" s="622" t="s">
        <v>333</v>
      </c>
      <c r="BN40" s="622"/>
      <c r="BO40" s="622"/>
      <c r="BP40" s="622"/>
      <c r="BQ40" s="622"/>
      <c r="BR40" s="622"/>
      <c r="BS40" s="622"/>
      <c r="BT40" s="622"/>
      <c r="BU40" s="623"/>
      <c r="BV40" s="624">
        <v>98</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266918</v>
      </c>
      <c r="CS40" s="625"/>
      <c r="CT40" s="625"/>
      <c r="CU40" s="625"/>
      <c r="CV40" s="625"/>
      <c r="CW40" s="625"/>
      <c r="CX40" s="625"/>
      <c r="CY40" s="626"/>
      <c r="CZ40" s="629">
        <v>0.9</v>
      </c>
      <c r="DA40" s="657"/>
      <c r="DB40" s="657"/>
      <c r="DC40" s="659"/>
      <c r="DD40" s="633">
        <v>265218</v>
      </c>
      <c r="DE40" s="625"/>
      <c r="DF40" s="625"/>
      <c r="DG40" s="625"/>
      <c r="DH40" s="625"/>
      <c r="DI40" s="625"/>
      <c r="DJ40" s="625"/>
      <c r="DK40" s="626"/>
      <c r="DL40" s="633" t="s">
        <v>122</v>
      </c>
      <c r="DM40" s="625"/>
      <c r="DN40" s="625"/>
      <c r="DO40" s="625"/>
      <c r="DP40" s="625"/>
      <c r="DQ40" s="625"/>
      <c r="DR40" s="625"/>
      <c r="DS40" s="625"/>
      <c r="DT40" s="625"/>
      <c r="DU40" s="625"/>
      <c r="DV40" s="626"/>
      <c r="DW40" s="629" t="s">
        <v>122</v>
      </c>
      <c r="DX40" s="657"/>
      <c r="DY40" s="657"/>
      <c r="DZ40" s="657"/>
      <c r="EA40" s="657"/>
      <c r="EB40" s="657"/>
      <c r="EC40" s="658"/>
    </row>
    <row r="41" spans="2:133" ht="11.25" customHeight="1" x14ac:dyDescent="0.15">
      <c r="B41" s="647" t="s">
        <v>335</v>
      </c>
      <c r="C41" s="648"/>
      <c r="D41" s="648"/>
      <c r="E41" s="648"/>
      <c r="F41" s="648"/>
      <c r="G41" s="648"/>
      <c r="H41" s="648"/>
      <c r="I41" s="648"/>
      <c r="J41" s="648"/>
      <c r="K41" s="648"/>
      <c r="L41" s="648"/>
      <c r="M41" s="648"/>
      <c r="N41" s="648"/>
      <c r="O41" s="648"/>
      <c r="P41" s="648"/>
      <c r="Q41" s="649"/>
      <c r="R41" s="696">
        <v>29341687</v>
      </c>
      <c r="S41" s="697"/>
      <c r="T41" s="697"/>
      <c r="U41" s="697"/>
      <c r="V41" s="697"/>
      <c r="W41" s="697"/>
      <c r="X41" s="697"/>
      <c r="Y41" s="701"/>
      <c r="Z41" s="702">
        <v>100</v>
      </c>
      <c r="AA41" s="702"/>
      <c r="AB41" s="702"/>
      <c r="AC41" s="702"/>
      <c r="AD41" s="703">
        <v>13046673</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317596</v>
      </c>
      <c r="BA41" s="625"/>
      <c r="BB41" s="625"/>
      <c r="BC41" s="625"/>
      <c r="BD41" s="645"/>
      <c r="BE41" s="645"/>
      <c r="BF41" s="670"/>
      <c r="BG41" s="674"/>
      <c r="BH41" s="675"/>
      <c r="BI41" s="675"/>
      <c r="BJ41" s="675"/>
      <c r="BK41" s="675"/>
      <c r="BL41" s="221"/>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45"/>
      <c r="CT41" s="645"/>
      <c r="CU41" s="645"/>
      <c r="CV41" s="645"/>
      <c r="CW41" s="645"/>
      <c r="CX41" s="645"/>
      <c r="CY41" s="646"/>
      <c r="CZ41" s="629" t="s">
        <v>122</v>
      </c>
      <c r="DA41" s="657"/>
      <c r="DB41" s="657"/>
      <c r="DC41" s="659"/>
      <c r="DD41" s="633" t="s">
        <v>122</v>
      </c>
      <c r="DE41" s="645"/>
      <c r="DF41" s="645"/>
      <c r="DG41" s="645"/>
      <c r="DH41" s="645"/>
      <c r="DI41" s="645"/>
      <c r="DJ41" s="645"/>
      <c r="DK41" s="646"/>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339</v>
      </c>
      <c r="AR42" s="694"/>
      <c r="AS42" s="694"/>
      <c r="AT42" s="694"/>
      <c r="AU42" s="694"/>
      <c r="AV42" s="694"/>
      <c r="AW42" s="694"/>
      <c r="AX42" s="694"/>
      <c r="AY42" s="695"/>
      <c r="AZ42" s="696">
        <v>1427825</v>
      </c>
      <c r="BA42" s="697"/>
      <c r="BB42" s="697"/>
      <c r="BC42" s="697"/>
      <c r="BD42" s="683"/>
      <c r="BE42" s="683"/>
      <c r="BF42" s="685"/>
      <c r="BG42" s="676"/>
      <c r="BH42" s="677"/>
      <c r="BI42" s="677"/>
      <c r="BJ42" s="677"/>
      <c r="BK42" s="677"/>
      <c r="BL42" s="222"/>
      <c r="BM42" s="648" t="s">
        <v>340</v>
      </c>
      <c r="BN42" s="648"/>
      <c r="BO42" s="648"/>
      <c r="BP42" s="648"/>
      <c r="BQ42" s="648"/>
      <c r="BR42" s="648"/>
      <c r="BS42" s="648"/>
      <c r="BT42" s="648"/>
      <c r="BU42" s="649"/>
      <c r="BV42" s="696">
        <v>414</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4811327</v>
      </c>
      <c r="CS42" s="645"/>
      <c r="CT42" s="645"/>
      <c r="CU42" s="645"/>
      <c r="CV42" s="645"/>
      <c r="CW42" s="645"/>
      <c r="CX42" s="645"/>
      <c r="CY42" s="646"/>
      <c r="CZ42" s="629">
        <v>16.899999999999999</v>
      </c>
      <c r="DA42" s="657"/>
      <c r="DB42" s="657"/>
      <c r="DC42" s="659"/>
      <c r="DD42" s="633">
        <v>1772908</v>
      </c>
      <c r="DE42" s="645"/>
      <c r="DF42" s="645"/>
      <c r="DG42" s="645"/>
      <c r="DH42" s="645"/>
      <c r="DI42" s="645"/>
      <c r="DJ42" s="645"/>
      <c r="DK42" s="646"/>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2" t="s">
        <v>342</v>
      </c>
      <c r="CD43" s="621" t="s">
        <v>343</v>
      </c>
      <c r="CE43" s="622"/>
      <c r="CF43" s="622"/>
      <c r="CG43" s="622"/>
      <c r="CH43" s="622"/>
      <c r="CI43" s="622"/>
      <c r="CJ43" s="622"/>
      <c r="CK43" s="622"/>
      <c r="CL43" s="622"/>
      <c r="CM43" s="622"/>
      <c r="CN43" s="622"/>
      <c r="CO43" s="622"/>
      <c r="CP43" s="622"/>
      <c r="CQ43" s="623"/>
      <c r="CR43" s="624">
        <v>168117</v>
      </c>
      <c r="CS43" s="645"/>
      <c r="CT43" s="645"/>
      <c r="CU43" s="645"/>
      <c r="CV43" s="645"/>
      <c r="CW43" s="645"/>
      <c r="CX43" s="645"/>
      <c r="CY43" s="646"/>
      <c r="CZ43" s="629">
        <v>0.6</v>
      </c>
      <c r="DA43" s="657"/>
      <c r="DB43" s="657"/>
      <c r="DC43" s="659"/>
      <c r="DD43" s="633">
        <v>168117</v>
      </c>
      <c r="DE43" s="645"/>
      <c r="DF43" s="645"/>
      <c r="DG43" s="645"/>
      <c r="DH43" s="645"/>
      <c r="DI43" s="645"/>
      <c r="DJ43" s="645"/>
      <c r="DK43" s="646"/>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2" t="s">
        <v>292</v>
      </c>
      <c r="CE44" s="663"/>
      <c r="CF44" s="621" t="s">
        <v>345</v>
      </c>
      <c r="CG44" s="622"/>
      <c r="CH44" s="622"/>
      <c r="CI44" s="622"/>
      <c r="CJ44" s="622"/>
      <c r="CK44" s="622"/>
      <c r="CL44" s="622"/>
      <c r="CM44" s="622"/>
      <c r="CN44" s="622"/>
      <c r="CO44" s="622"/>
      <c r="CP44" s="622"/>
      <c r="CQ44" s="623"/>
      <c r="CR44" s="624">
        <v>4811327</v>
      </c>
      <c r="CS44" s="625"/>
      <c r="CT44" s="625"/>
      <c r="CU44" s="625"/>
      <c r="CV44" s="625"/>
      <c r="CW44" s="625"/>
      <c r="CX44" s="625"/>
      <c r="CY44" s="626"/>
      <c r="CZ44" s="629">
        <v>16.899999999999999</v>
      </c>
      <c r="DA44" s="630"/>
      <c r="DB44" s="630"/>
      <c r="DC44" s="636"/>
      <c r="DD44" s="633">
        <v>1772908</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4"/>
      <c r="CE45" s="665"/>
      <c r="CF45" s="621" t="s">
        <v>347</v>
      </c>
      <c r="CG45" s="622"/>
      <c r="CH45" s="622"/>
      <c r="CI45" s="622"/>
      <c r="CJ45" s="622"/>
      <c r="CK45" s="622"/>
      <c r="CL45" s="622"/>
      <c r="CM45" s="622"/>
      <c r="CN45" s="622"/>
      <c r="CO45" s="622"/>
      <c r="CP45" s="622"/>
      <c r="CQ45" s="623"/>
      <c r="CR45" s="624">
        <v>1484212</v>
      </c>
      <c r="CS45" s="645"/>
      <c r="CT45" s="645"/>
      <c r="CU45" s="645"/>
      <c r="CV45" s="645"/>
      <c r="CW45" s="645"/>
      <c r="CX45" s="645"/>
      <c r="CY45" s="646"/>
      <c r="CZ45" s="629">
        <v>5.2</v>
      </c>
      <c r="DA45" s="657"/>
      <c r="DB45" s="657"/>
      <c r="DC45" s="659"/>
      <c r="DD45" s="633">
        <v>50762</v>
      </c>
      <c r="DE45" s="645"/>
      <c r="DF45" s="645"/>
      <c r="DG45" s="645"/>
      <c r="DH45" s="645"/>
      <c r="DI45" s="645"/>
      <c r="DJ45" s="645"/>
      <c r="DK45" s="646"/>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3"/>
      <c r="CD46" s="664"/>
      <c r="CE46" s="665"/>
      <c r="CF46" s="621" t="s">
        <v>348</v>
      </c>
      <c r="CG46" s="622"/>
      <c r="CH46" s="622"/>
      <c r="CI46" s="622"/>
      <c r="CJ46" s="622"/>
      <c r="CK46" s="622"/>
      <c r="CL46" s="622"/>
      <c r="CM46" s="622"/>
      <c r="CN46" s="622"/>
      <c r="CO46" s="622"/>
      <c r="CP46" s="622"/>
      <c r="CQ46" s="623"/>
      <c r="CR46" s="624">
        <v>3312197</v>
      </c>
      <c r="CS46" s="625"/>
      <c r="CT46" s="625"/>
      <c r="CU46" s="625"/>
      <c r="CV46" s="625"/>
      <c r="CW46" s="625"/>
      <c r="CX46" s="625"/>
      <c r="CY46" s="626"/>
      <c r="CZ46" s="629">
        <v>11.7</v>
      </c>
      <c r="DA46" s="630"/>
      <c r="DB46" s="630"/>
      <c r="DC46" s="636"/>
      <c r="DD46" s="633">
        <v>1721928</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3"/>
      <c r="CD47" s="664"/>
      <c r="CE47" s="665"/>
      <c r="CF47" s="621" t="s">
        <v>349</v>
      </c>
      <c r="CG47" s="622"/>
      <c r="CH47" s="622"/>
      <c r="CI47" s="622"/>
      <c r="CJ47" s="622"/>
      <c r="CK47" s="622"/>
      <c r="CL47" s="622"/>
      <c r="CM47" s="622"/>
      <c r="CN47" s="622"/>
      <c r="CO47" s="622"/>
      <c r="CP47" s="622"/>
      <c r="CQ47" s="623"/>
      <c r="CR47" s="624" t="s">
        <v>122</v>
      </c>
      <c r="CS47" s="645"/>
      <c r="CT47" s="645"/>
      <c r="CU47" s="645"/>
      <c r="CV47" s="645"/>
      <c r="CW47" s="645"/>
      <c r="CX47" s="645"/>
      <c r="CY47" s="646"/>
      <c r="CZ47" s="629" t="s">
        <v>122</v>
      </c>
      <c r="DA47" s="657"/>
      <c r="DB47" s="657"/>
      <c r="DC47" s="659"/>
      <c r="DD47" s="633" t="s">
        <v>122</v>
      </c>
      <c r="DE47" s="645"/>
      <c r="DF47" s="645"/>
      <c r="DG47" s="645"/>
      <c r="DH47" s="645"/>
      <c r="DI47" s="645"/>
      <c r="DJ47" s="645"/>
      <c r="DK47" s="646"/>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3"/>
      <c r="CD48" s="666"/>
      <c r="CE48" s="667"/>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3"/>
      <c r="CD49" s="647" t="s">
        <v>351</v>
      </c>
      <c r="CE49" s="648"/>
      <c r="CF49" s="648"/>
      <c r="CG49" s="648"/>
      <c r="CH49" s="648"/>
      <c r="CI49" s="648"/>
      <c r="CJ49" s="648"/>
      <c r="CK49" s="648"/>
      <c r="CL49" s="648"/>
      <c r="CM49" s="648"/>
      <c r="CN49" s="648"/>
      <c r="CO49" s="648"/>
      <c r="CP49" s="648"/>
      <c r="CQ49" s="649"/>
      <c r="CR49" s="696">
        <v>28396097</v>
      </c>
      <c r="CS49" s="683"/>
      <c r="CT49" s="683"/>
      <c r="CU49" s="683"/>
      <c r="CV49" s="683"/>
      <c r="CW49" s="683"/>
      <c r="CX49" s="683"/>
      <c r="CY49" s="712"/>
      <c r="CZ49" s="704">
        <v>100</v>
      </c>
      <c r="DA49" s="713"/>
      <c r="DB49" s="713"/>
      <c r="DC49" s="714"/>
      <c r="DD49" s="715">
        <v>16790338</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7oNhIfZJk2JFngZ8Y+XrZXXOW1yIHllobeBGuWix4jSY+MCL82OekdHrVZdas5w0vsl6DkhGt5sEFIXIMDvvgg==" saltValue="mlIdY7TwKl8D+F7jwso7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3" t="s">
        <v>353</v>
      </c>
      <c r="DK2" s="724"/>
      <c r="DL2" s="724"/>
      <c r="DM2" s="724"/>
      <c r="DN2" s="724"/>
      <c r="DO2" s="725"/>
      <c r="DP2" s="226"/>
      <c r="DQ2" s="723" t="s">
        <v>354</v>
      </c>
      <c r="DR2" s="724"/>
      <c r="DS2" s="724"/>
      <c r="DT2" s="724"/>
      <c r="DU2" s="724"/>
      <c r="DV2" s="724"/>
      <c r="DW2" s="724"/>
      <c r="DX2" s="724"/>
      <c r="DY2" s="724"/>
      <c r="DZ2" s="725"/>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0"/>
      <c r="BA4" s="230"/>
      <c r="BB4" s="230"/>
      <c r="BC4" s="230"/>
      <c r="BD4" s="230"/>
      <c r="BE4" s="231"/>
      <c r="BF4" s="231"/>
      <c r="BG4" s="231"/>
      <c r="BH4" s="231"/>
      <c r="BI4" s="231"/>
      <c r="BJ4" s="231"/>
      <c r="BK4" s="231"/>
      <c r="BL4" s="231"/>
      <c r="BM4" s="231"/>
      <c r="BN4" s="231"/>
      <c r="BO4" s="231"/>
      <c r="BP4" s="231"/>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2"/>
    </row>
    <row r="5" spans="1:131" s="233" customFormat="1" ht="26.25" customHeight="1" x14ac:dyDescent="0.15">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0"/>
      <c r="BA5" s="230"/>
      <c r="BB5" s="230"/>
      <c r="BC5" s="230"/>
      <c r="BD5" s="230"/>
      <c r="BE5" s="231"/>
      <c r="BF5" s="231"/>
      <c r="BG5" s="231"/>
      <c r="BH5" s="231"/>
      <c r="BI5" s="231"/>
      <c r="BJ5" s="231"/>
      <c r="BK5" s="231"/>
      <c r="BL5" s="231"/>
      <c r="BM5" s="231"/>
      <c r="BN5" s="231"/>
      <c r="BO5" s="231"/>
      <c r="BP5" s="231"/>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2"/>
    </row>
    <row r="6" spans="1:131" s="233"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0"/>
      <c r="BA6" s="230"/>
      <c r="BB6" s="230"/>
      <c r="BC6" s="230"/>
      <c r="BD6" s="230"/>
      <c r="BE6" s="231"/>
      <c r="BF6" s="231"/>
      <c r="BG6" s="231"/>
      <c r="BH6" s="231"/>
      <c r="BI6" s="231"/>
      <c r="BJ6" s="231"/>
      <c r="BK6" s="231"/>
      <c r="BL6" s="231"/>
      <c r="BM6" s="231"/>
      <c r="BN6" s="231"/>
      <c r="BO6" s="231"/>
      <c r="BP6" s="231"/>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2"/>
    </row>
    <row r="7" spans="1:131" s="233" customFormat="1" ht="26.25" customHeight="1" thickTop="1" x14ac:dyDescent="0.15">
      <c r="A7" s="234">
        <v>1</v>
      </c>
      <c r="B7" s="750" t="s">
        <v>374</v>
      </c>
      <c r="C7" s="751"/>
      <c r="D7" s="751"/>
      <c r="E7" s="751"/>
      <c r="F7" s="751"/>
      <c r="G7" s="751"/>
      <c r="H7" s="751"/>
      <c r="I7" s="751"/>
      <c r="J7" s="751"/>
      <c r="K7" s="751"/>
      <c r="L7" s="751"/>
      <c r="M7" s="751"/>
      <c r="N7" s="751"/>
      <c r="O7" s="751"/>
      <c r="P7" s="752"/>
      <c r="Q7" s="753">
        <v>29336</v>
      </c>
      <c r="R7" s="754"/>
      <c r="S7" s="754"/>
      <c r="T7" s="754"/>
      <c r="U7" s="754"/>
      <c r="V7" s="754">
        <v>28394</v>
      </c>
      <c r="W7" s="754"/>
      <c r="X7" s="754"/>
      <c r="Y7" s="754"/>
      <c r="Z7" s="754"/>
      <c r="AA7" s="754">
        <v>942</v>
      </c>
      <c r="AB7" s="754"/>
      <c r="AC7" s="754"/>
      <c r="AD7" s="754"/>
      <c r="AE7" s="755"/>
      <c r="AF7" s="756">
        <v>896</v>
      </c>
      <c r="AG7" s="757"/>
      <c r="AH7" s="757"/>
      <c r="AI7" s="757"/>
      <c r="AJ7" s="758"/>
      <c r="AK7" s="759">
        <v>3609</v>
      </c>
      <c r="AL7" s="760"/>
      <c r="AM7" s="760"/>
      <c r="AN7" s="760"/>
      <c r="AO7" s="760"/>
      <c r="AP7" s="760">
        <v>26881</v>
      </c>
      <c r="AQ7" s="760"/>
      <c r="AR7" s="760"/>
      <c r="AS7" s="760"/>
      <c r="AT7" s="760"/>
      <c r="AU7" s="761"/>
      <c r="AV7" s="761"/>
      <c r="AW7" s="761"/>
      <c r="AX7" s="761"/>
      <c r="AY7" s="762"/>
      <c r="AZ7" s="230"/>
      <c r="BA7" s="230"/>
      <c r="BB7" s="230"/>
      <c r="BC7" s="230"/>
      <c r="BD7" s="230"/>
      <c r="BE7" s="231"/>
      <c r="BF7" s="231"/>
      <c r="BG7" s="231"/>
      <c r="BH7" s="231"/>
      <c r="BI7" s="231"/>
      <c r="BJ7" s="231"/>
      <c r="BK7" s="231"/>
      <c r="BL7" s="231"/>
      <c r="BM7" s="231"/>
      <c r="BN7" s="231"/>
      <c r="BO7" s="231"/>
      <c r="BP7" s="231"/>
      <c r="BQ7" s="234">
        <v>1</v>
      </c>
      <c r="BR7" s="235"/>
      <c r="BS7" s="747" t="s">
        <v>558</v>
      </c>
      <c r="BT7" s="748"/>
      <c r="BU7" s="748"/>
      <c r="BV7" s="748"/>
      <c r="BW7" s="748"/>
      <c r="BX7" s="748"/>
      <c r="BY7" s="748"/>
      <c r="BZ7" s="748"/>
      <c r="CA7" s="748"/>
      <c r="CB7" s="748"/>
      <c r="CC7" s="748"/>
      <c r="CD7" s="748"/>
      <c r="CE7" s="748"/>
      <c r="CF7" s="748"/>
      <c r="CG7" s="763"/>
      <c r="CH7" s="744">
        <v>26</v>
      </c>
      <c r="CI7" s="745"/>
      <c r="CJ7" s="745"/>
      <c r="CK7" s="745"/>
      <c r="CL7" s="746"/>
      <c r="CM7" s="744">
        <v>215</v>
      </c>
      <c r="CN7" s="745"/>
      <c r="CO7" s="745"/>
      <c r="CP7" s="745"/>
      <c r="CQ7" s="746"/>
      <c r="CR7" s="744">
        <v>40</v>
      </c>
      <c r="CS7" s="745"/>
      <c r="CT7" s="745"/>
      <c r="CU7" s="745"/>
      <c r="CV7" s="746"/>
      <c r="CW7" s="744" t="s">
        <v>550</v>
      </c>
      <c r="CX7" s="745"/>
      <c r="CY7" s="745"/>
      <c r="CZ7" s="745"/>
      <c r="DA7" s="746"/>
      <c r="DB7" s="744" t="s">
        <v>550</v>
      </c>
      <c r="DC7" s="745"/>
      <c r="DD7" s="745"/>
      <c r="DE7" s="745"/>
      <c r="DF7" s="746"/>
      <c r="DG7" s="744" t="s">
        <v>550</v>
      </c>
      <c r="DH7" s="745"/>
      <c r="DI7" s="745"/>
      <c r="DJ7" s="745"/>
      <c r="DK7" s="746"/>
      <c r="DL7" s="744" t="s">
        <v>550</v>
      </c>
      <c r="DM7" s="745"/>
      <c r="DN7" s="745"/>
      <c r="DO7" s="745"/>
      <c r="DP7" s="746"/>
      <c r="DQ7" s="744" t="s">
        <v>550</v>
      </c>
      <c r="DR7" s="745"/>
      <c r="DS7" s="745"/>
      <c r="DT7" s="745"/>
      <c r="DU7" s="746"/>
      <c r="DV7" s="747"/>
      <c r="DW7" s="748"/>
      <c r="DX7" s="748"/>
      <c r="DY7" s="748"/>
      <c r="DZ7" s="749"/>
      <c r="EA7" s="232"/>
    </row>
    <row r="8" spans="1:131" s="233" customFormat="1" ht="26.25" customHeight="1" x14ac:dyDescent="0.15">
      <c r="A8" s="236">
        <v>2</v>
      </c>
      <c r="B8" s="781" t="s">
        <v>375</v>
      </c>
      <c r="C8" s="782"/>
      <c r="D8" s="782"/>
      <c r="E8" s="782"/>
      <c r="F8" s="782"/>
      <c r="G8" s="782"/>
      <c r="H8" s="782"/>
      <c r="I8" s="782"/>
      <c r="J8" s="782"/>
      <c r="K8" s="782"/>
      <c r="L8" s="782"/>
      <c r="M8" s="782"/>
      <c r="N8" s="782"/>
      <c r="O8" s="782"/>
      <c r="P8" s="783"/>
      <c r="Q8" s="784">
        <v>20</v>
      </c>
      <c r="R8" s="785"/>
      <c r="S8" s="785"/>
      <c r="T8" s="785"/>
      <c r="U8" s="785"/>
      <c r="V8" s="785">
        <v>17</v>
      </c>
      <c r="W8" s="785"/>
      <c r="X8" s="785"/>
      <c r="Y8" s="785"/>
      <c r="Z8" s="785"/>
      <c r="AA8" s="785">
        <v>3</v>
      </c>
      <c r="AB8" s="785"/>
      <c r="AC8" s="785"/>
      <c r="AD8" s="785"/>
      <c r="AE8" s="786"/>
      <c r="AF8" s="787">
        <v>3</v>
      </c>
      <c r="AG8" s="788"/>
      <c r="AH8" s="788"/>
      <c r="AI8" s="788"/>
      <c r="AJ8" s="789"/>
      <c r="AK8" s="770">
        <v>6</v>
      </c>
      <c r="AL8" s="771"/>
      <c r="AM8" s="771"/>
      <c r="AN8" s="771"/>
      <c r="AO8" s="771"/>
      <c r="AP8" s="771" t="s">
        <v>550</v>
      </c>
      <c r="AQ8" s="771"/>
      <c r="AR8" s="771"/>
      <c r="AS8" s="771"/>
      <c r="AT8" s="771"/>
      <c r="AU8" s="772"/>
      <c r="AV8" s="772"/>
      <c r="AW8" s="772"/>
      <c r="AX8" s="772"/>
      <c r="AY8" s="773"/>
      <c r="AZ8" s="230"/>
      <c r="BA8" s="230"/>
      <c r="BB8" s="230"/>
      <c r="BC8" s="230"/>
      <c r="BD8" s="230"/>
      <c r="BE8" s="231"/>
      <c r="BF8" s="231"/>
      <c r="BG8" s="231"/>
      <c r="BH8" s="231"/>
      <c r="BI8" s="231"/>
      <c r="BJ8" s="231"/>
      <c r="BK8" s="231"/>
      <c r="BL8" s="231"/>
      <c r="BM8" s="231"/>
      <c r="BN8" s="231"/>
      <c r="BO8" s="231"/>
      <c r="BP8" s="231"/>
      <c r="BQ8" s="236">
        <v>2</v>
      </c>
      <c r="BR8" s="237"/>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2"/>
    </row>
    <row r="9" spans="1:131" s="233" customFormat="1" ht="26.25" customHeight="1" x14ac:dyDescent="0.15">
      <c r="A9" s="236">
        <v>3</v>
      </c>
      <c r="B9" s="781" t="s">
        <v>376</v>
      </c>
      <c r="C9" s="782"/>
      <c r="D9" s="782"/>
      <c r="E9" s="782"/>
      <c r="F9" s="782"/>
      <c r="G9" s="782"/>
      <c r="H9" s="782"/>
      <c r="I9" s="782"/>
      <c r="J9" s="782"/>
      <c r="K9" s="782"/>
      <c r="L9" s="782"/>
      <c r="M9" s="782"/>
      <c r="N9" s="782"/>
      <c r="O9" s="782"/>
      <c r="P9" s="783"/>
      <c r="Q9" s="784">
        <v>58</v>
      </c>
      <c r="R9" s="785"/>
      <c r="S9" s="785"/>
      <c r="T9" s="785"/>
      <c r="U9" s="785"/>
      <c r="V9" s="785">
        <v>58</v>
      </c>
      <c r="W9" s="785"/>
      <c r="X9" s="785"/>
      <c r="Y9" s="785"/>
      <c r="Z9" s="785"/>
      <c r="AA9" s="785">
        <v>0</v>
      </c>
      <c r="AB9" s="785"/>
      <c r="AC9" s="785"/>
      <c r="AD9" s="785"/>
      <c r="AE9" s="786"/>
      <c r="AF9" s="787">
        <v>0</v>
      </c>
      <c r="AG9" s="788"/>
      <c r="AH9" s="788"/>
      <c r="AI9" s="788"/>
      <c r="AJ9" s="789"/>
      <c r="AK9" s="770">
        <v>8</v>
      </c>
      <c r="AL9" s="771"/>
      <c r="AM9" s="771"/>
      <c r="AN9" s="771"/>
      <c r="AO9" s="771"/>
      <c r="AP9" s="771" t="s">
        <v>550</v>
      </c>
      <c r="AQ9" s="771"/>
      <c r="AR9" s="771"/>
      <c r="AS9" s="771"/>
      <c r="AT9" s="771"/>
      <c r="AU9" s="772"/>
      <c r="AV9" s="772"/>
      <c r="AW9" s="772"/>
      <c r="AX9" s="772"/>
      <c r="AY9" s="773"/>
      <c r="AZ9" s="230"/>
      <c r="BA9" s="230"/>
      <c r="BB9" s="230"/>
      <c r="BC9" s="230"/>
      <c r="BD9" s="230"/>
      <c r="BE9" s="231"/>
      <c r="BF9" s="231"/>
      <c r="BG9" s="231"/>
      <c r="BH9" s="231"/>
      <c r="BI9" s="231"/>
      <c r="BJ9" s="231"/>
      <c r="BK9" s="231"/>
      <c r="BL9" s="231"/>
      <c r="BM9" s="231"/>
      <c r="BN9" s="231"/>
      <c r="BO9" s="231"/>
      <c r="BP9" s="231"/>
      <c r="BQ9" s="236">
        <v>3</v>
      </c>
      <c r="BR9" s="237"/>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2"/>
    </row>
    <row r="10" spans="1:131" s="233" customFormat="1" ht="26.25" customHeight="1" x14ac:dyDescent="0.15">
      <c r="A10" s="236">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0"/>
      <c r="BA10" s="230"/>
      <c r="BB10" s="230"/>
      <c r="BC10" s="230"/>
      <c r="BD10" s="230"/>
      <c r="BE10" s="231"/>
      <c r="BF10" s="231"/>
      <c r="BG10" s="231"/>
      <c r="BH10" s="231"/>
      <c r="BI10" s="231"/>
      <c r="BJ10" s="231"/>
      <c r="BK10" s="231"/>
      <c r="BL10" s="231"/>
      <c r="BM10" s="231"/>
      <c r="BN10" s="231"/>
      <c r="BO10" s="231"/>
      <c r="BP10" s="231"/>
      <c r="BQ10" s="236">
        <v>4</v>
      </c>
      <c r="BR10" s="237"/>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2"/>
    </row>
    <row r="11" spans="1:131" s="233" customFormat="1" ht="26.25" customHeight="1" x14ac:dyDescent="0.15">
      <c r="A11" s="236">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0"/>
      <c r="BA11" s="230"/>
      <c r="BB11" s="230"/>
      <c r="BC11" s="230"/>
      <c r="BD11" s="230"/>
      <c r="BE11" s="231"/>
      <c r="BF11" s="231"/>
      <c r="BG11" s="231"/>
      <c r="BH11" s="231"/>
      <c r="BI11" s="231"/>
      <c r="BJ11" s="231"/>
      <c r="BK11" s="231"/>
      <c r="BL11" s="231"/>
      <c r="BM11" s="231"/>
      <c r="BN11" s="231"/>
      <c r="BO11" s="231"/>
      <c r="BP11" s="231"/>
      <c r="BQ11" s="236">
        <v>5</v>
      </c>
      <c r="BR11" s="237"/>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2"/>
    </row>
    <row r="12" spans="1:131" s="233" customFormat="1" ht="26.25" customHeight="1" x14ac:dyDescent="0.15">
      <c r="A12" s="236">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0"/>
      <c r="BA12" s="230"/>
      <c r="BB12" s="230"/>
      <c r="BC12" s="230"/>
      <c r="BD12" s="230"/>
      <c r="BE12" s="231"/>
      <c r="BF12" s="231"/>
      <c r="BG12" s="231"/>
      <c r="BH12" s="231"/>
      <c r="BI12" s="231"/>
      <c r="BJ12" s="231"/>
      <c r="BK12" s="231"/>
      <c r="BL12" s="231"/>
      <c r="BM12" s="231"/>
      <c r="BN12" s="231"/>
      <c r="BO12" s="231"/>
      <c r="BP12" s="231"/>
      <c r="BQ12" s="236">
        <v>6</v>
      </c>
      <c r="BR12" s="237"/>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2"/>
    </row>
    <row r="13" spans="1:131" s="233" customFormat="1" ht="26.25" customHeight="1" x14ac:dyDescent="0.15">
      <c r="A13" s="236">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0"/>
      <c r="BA13" s="230"/>
      <c r="BB13" s="230"/>
      <c r="BC13" s="230"/>
      <c r="BD13" s="230"/>
      <c r="BE13" s="231"/>
      <c r="BF13" s="231"/>
      <c r="BG13" s="231"/>
      <c r="BH13" s="231"/>
      <c r="BI13" s="231"/>
      <c r="BJ13" s="231"/>
      <c r="BK13" s="231"/>
      <c r="BL13" s="231"/>
      <c r="BM13" s="231"/>
      <c r="BN13" s="231"/>
      <c r="BO13" s="231"/>
      <c r="BP13" s="231"/>
      <c r="BQ13" s="236">
        <v>7</v>
      </c>
      <c r="BR13" s="237"/>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2"/>
    </row>
    <row r="14" spans="1:131" s="233" customFormat="1" ht="26.25" customHeight="1" x14ac:dyDescent="0.15">
      <c r="A14" s="236">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0"/>
      <c r="BA14" s="230"/>
      <c r="BB14" s="230"/>
      <c r="BC14" s="230"/>
      <c r="BD14" s="230"/>
      <c r="BE14" s="231"/>
      <c r="BF14" s="231"/>
      <c r="BG14" s="231"/>
      <c r="BH14" s="231"/>
      <c r="BI14" s="231"/>
      <c r="BJ14" s="231"/>
      <c r="BK14" s="231"/>
      <c r="BL14" s="231"/>
      <c r="BM14" s="231"/>
      <c r="BN14" s="231"/>
      <c r="BO14" s="231"/>
      <c r="BP14" s="231"/>
      <c r="BQ14" s="236">
        <v>8</v>
      </c>
      <c r="BR14" s="237"/>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2"/>
    </row>
    <row r="15" spans="1:131" s="233" customFormat="1" ht="26.25" customHeight="1" x14ac:dyDescent="0.15">
      <c r="A15" s="236">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0"/>
      <c r="BA15" s="230"/>
      <c r="BB15" s="230"/>
      <c r="BC15" s="230"/>
      <c r="BD15" s="230"/>
      <c r="BE15" s="231"/>
      <c r="BF15" s="231"/>
      <c r="BG15" s="231"/>
      <c r="BH15" s="231"/>
      <c r="BI15" s="231"/>
      <c r="BJ15" s="231"/>
      <c r="BK15" s="231"/>
      <c r="BL15" s="231"/>
      <c r="BM15" s="231"/>
      <c r="BN15" s="231"/>
      <c r="BO15" s="231"/>
      <c r="BP15" s="231"/>
      <c r="BQ15" s="236">
        <v>9</v>
      </c>
      <c r="BR15" s="237"/>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2"/>
    </row>
    <row r="16" spans="1:131" s="233" customFormat="1" ht="26.25" customHeight="1" x14ac:dyDescent="0.15">
      <c r="A16" s="236">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0"/>
      <c r="BA16" s="230"/>
      <c r="BB16" s="230"/>
      <c r="BC16" s="230"/>
      <c r="BD16" s="230"/>
      <c r="BE16" s="231"/>
      <c r="BF16" s="231"/>
      <c r="BG16" s="231"/>
      <c r="BH16" s="231"/>
      <c r="BI16" s="231"/>
      <c r="BJ16" s="231"/>
      <c r="BK16" s="231"/>
      <c r="BL16" s="231"/>
      <c r="BM16" s="231"/>
      <c r="BN16" s="231"/>
      <c r="BO16" s="231"/>
      <c r="BP16" s="231"/>
      <c r="BQ16" s="236">
        <v>10</v>
      </c>
      <c r="BR16" s="237"/>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2"/>
    </row>
    <row r="17" spans="1:131" s="233" customFormat="1" ht="26.25" customHeight="1" x14ac:dyDescent="0.15">
      <c r="A17" s="236">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0"/>
      <c r="BA17" s="230"/>
      <c r="BB17" s="230"/>
      <c r="BC17" s="230"/>
      <c r="BD17" s="230"/>
      <c r="BE17" s="231"/>
      <c r="BF17" s="231"/>
      <c r="BG17" s="231"/>
      <c r="BH17" s="231"/>
      <c r="BI17" s="231"/>
      <c r="BJ17" s="231"/>
      <c r="BK17" s="231"/>
      <c r="BL17" s="231"/>
      <c r="BM17" s="231"/>
      <c r="BN17" s="231"/>
      <c r="BO17" s="231"/>
      <c r="BP17" s="231"/>
      <c r="BQ17" s="236">
        <v>11</v>
      </c>
      <c r="BR17" s="237"/>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2"/>
    </row>
    <row r="18" spans="1:131" s="233" customFormat="1" ht="26.25" customHeight="1" x14ac:dyDescent="0.15">
      <c r="A18" s="236">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0"/>
      <c r="BA18" s="230"/>
      <c r="BB18" s="230"/>
      <c r="BC18" s="230"/>
      <c r="BD18" s="230"/>
      <c r="BE18" s="231"/>
      <c r="BF18" s="231"/>
      <c r="BG18" s="231"/>
      <c r="BH18" s="231"/>
      <c r="BI18" s="231"/>
      <c r="BJ18" s="231"/>
      <c r="BK18" s="231"/>
      <c r="BL18" s="231"/>
      <c r="BM18" s="231"/>
      <c r="BN18" s="231"/>
      <c r="BO18" s="231"/>
      <c r="BP18" s="231"/>
      <c r="BQ18" s="236">
        <v>12</v>
      </c>
      <c r="BR18" s="237"/>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2"/>
    </row>
    <row r="19" spans="1:131" s="233" customFormat="1" ht="26.25" customHeight="1" x14ac:dyDescent="0.15">
      <c r="A19" s="236">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0"/>
      <c r="BA19" s="230"/>
      <c r="BB19" s="230"/>
      <c r="BC19" s="230"/>
      <c r="BD19" s="230"/>
      <c r="BE19" s="231"/>
      <c r="BF19" s="231"/>
      <c r="BG19" s="231"/>
      <c r="BH19" s="231"/>
      <c r="BI19" s="231"/>
      <c r="BJ19" s="231"/>
      <c r="BK19" s="231"/>
      <c r="BL19" s="231"/>
      <c r="BM19" s="231"/>
      <c r="BN19" s="231"/>
      <c r="BO19" s="231"/>
      <c r="BP19" s="231"/>
      <c r="BQ19" s="236">
        <v>13</v>
      </c>
      <c r="BR19" s="237"/>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2"/>
    </row>
    <row r="20" spans="1:131" s="233" customFormat="1" ht="26.25" customHeight="1" x14ac:dyDescent="0.15">
      <c r="A20" s="236">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0"/>
      <c r="BA20" s="230"/>
      <c r="BB20" s="230"/>
      <c r="BC20" s="230"/>
      <c r="BD20" s="230"/>
      <c r="BE20" s="231"/>
      <c r="BF20" s="231"/>
      <c r="BG20" s="231"/>
      <c r="BH20" s="231"/>
      <c r="BI20" s="231"/>
      <c r="BJ20" s="231"/>
      <c r="BK20" s="231"/>
      <c r="BL20" s="231"/>
      <c r="BM20" s="231"/>
      <c r="BN20" s="231"/>
      <c r="BO20" s="231"/>
      <c r="BP20" s="231"/>
      <c r="BQ20" s="236">
        <v>14</v>
      </c>
      <c r="BR20" s="237"/>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2"/>
    </row>
    <row r="21" spans="1:131" s="233" customFormat="1" ht="26.25" customHeight="1" thickBot="1" x14ac:dyDescent="0.2">
      <c r="A21" s="236">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0"/>
      <c r="BA21" s="230"/>
      <c r="BB21" s="230"/>
      <c r="BC21" s="230"/>
      <c r="BD21" s="230"/>
      <c r="BE21" s="231"/>
      <c r="BF21" s="231"/>
      <c r="BG21" s="231"/>
      <c r="BH21" s="231"/>
      <c r="BI21" s="231"/>
      <c r="BJ21" s="231"/>
      <c r="BK21" s="231"/>
      <c r="BL21" s="231"/>
      <c r="BM21" s="231"/>
      <c r="BN21" s="231"/>
      <c r="BO21" s="231"/>
      <c r="BP21" s="231"/>
      <c r="BQ21" s="236">
        <v>15</v>
      </c>
      <c r="BR21" s="237"/>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2"/>
    </row>
    <row r="22" spans="1:131" s="233" customFormat="1" ht="26.25" customHeight="1" x14ac:dyDescent="0.15">
      <c r="A22" s="236">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377</v>
      </c>
      <c r="BA22" s="807"/>
      <c r="BB22" s="807"/>
      <c r="BC22" s="807"/>
      <c r="BD22" s="808"/>
      <c r="BE22" s="231"/>
      <c r="BF22" s="231"/>
      <c r="BG22" s="231"/>
      <c r="BH22" s="231"/>
      <c r="BI22" s="231"/>
      <c r="BJ22" s="231"/>
      <c r="BK22" s="231"/>
      <c r="BL22" s="231"/>
      <c r="BM22" s="231"/>
      <c r="BN22" s="231"/>
      <c r="BO22" s="231"/>
      <c r="BP22" s="231"/>
      <c r="BQ22" s="236">
        <v>16</v>
      </c>
      <c r="BR22" s="237"/>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2"/>
    </row>
    <row r="23" spans="1:131" s="233" customFormat="1" ht="26.25" customHeight="1" thickBot="1" x14ac:dyDescent="0.2">
      <c r="A23" s="238" t="s">
        <v>378</v>
      </c>
      <c r="B23" s="790" t="s">
        <v>379</v>
      </c>
      <c r="C23" s="791"/>
      <c r="D23" s="791"/>
      <c r="E23" s="791"/>
      <c r="F23" s="791"/>
      <c r="G23" s="791"/>
      <c r="H23" s="791"/>
      <c r="I23" s="791"/>
      <c r="J23" s="791"/>
      <c r="K23" s="791"/>
      <c r="L23" s="791"/>
      <c r="M23" s="791"/>
      <c r="N23" s="791"/>
      <c r="O23" s="791"/>
      <c r="P23" s="792"/>
      <c r="Q23" s="793">
        <v>29342</v>
      </c>
      <c r="R23" s="794"/>
      <c r="S23" s="794"/>
      <c r="T23" s="794"/>
      <c r="U23" s="794"/>
      <c r="V23" s="794">
        <v>28397</v>
      </c>
      <c r="W23" s="794"/>
      <c r="X23" s="794"/>
      <c r="Y23" s="794"/>
      <c r="Z23" s="794"/>
      <c r="AA23" s="794">
        <v>946</v>
      </c>
      <c r="AB23" s="794"/>
      <c r="AC23" s="794"/>
      <c r="AD23" s="794"/>
      <c r="AE23" s="795"/>
      <c r="AF23" s="796">
        <v>899</v>
      </c>
      <c r="AG23" s="794"/>
      <c r="AH23" s="794"/>
      <c r="AI23" s="794"/>
      <c r="AJ23" s="797"/>
      <c r="AK23" s="798"/>
      <c r="AL23" s="799"/>
      <c r="AM23" s="799"/>
      <c r="AN23" s="799"/>
      <c r="AO23" s="799"/>
      <c r="AP23" s="794">
        <v>26881</v>
      </c>
      <c r="AQ23" s="794"/>
      <c r="AR23" s="794"/>
      <c r="AS23" s="794"/>
      <c r="AT23" s="794"/>
      <c r="AU23" s="810"/>
      <c r="AV23" s="810"/>
      <c r="AW23" s="810"/>
      <c r="AX23" s="810"/>
      <c r="AY23" s="811"/>
      <c r="AZ23" s="812" t="s">
        <v>122</v>
      </c>
      <c r="BA23" s="813"/>
      <c r="BB23" s="813"/>
      <c r="BC23" s="813"/>
      <c r="BD23" s="814"/>
      <c r="BE23" s="231"/>
      <c r="BF23" s="231"/>
      <c r="BG23" s="231"/>
      <c r="BH23" s="231"/>
      <c r="BI23" s="231"/>
      <c r="BJ23" s="231"/>
      <c r="BK23" s="231"/>
      <c r="BL23" s="231"/>
      <c r="BM23" s="231"/>
      <c r="BN23" s="231"/>
      <c r="BO23" s="231"/>
      <c r="BP23" s="231"/>
      <c r="BQ23" s="236">
        <v>17</v>
      </c>
      <c r="BR23" s="237"/>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2"/>
    </row>
    <row r="24" spans="1:131" s="233" customFormat="1" ht="26.25" customHeight="1" x14ac:dyDescent="0.15">
      <c r="A24" s="809" t="s">
        <v>380</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0"/>
      <c r="BA24" s="230"/>
      <c r="BB24" s="230"/>
      <c r="BC24" s="230"/>
      <c r="BD24" s="230"/>
      <c r="BE24" s="231"/>
      <c r="BF24" s="231"/>
      <c r="BG24" s="231"/>
      <c r="BH24" s="231"/>
      <c r="BI24" s="231"/>
      <c r="BJ24" s="231"/>
      <c r="BK24" s="231"/>
      <c r="BL24" s="231"/>
      <c r="BM24" s="231"/>
      <c r="BN24" s="231"/>
      <c r="BO24" s="231"/>
      <c r="BP24" s="231"/>
      <c r="BQ24" s="236">
        <v>18</v>
      </c>
      <c r="BR24" s="237"/>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2"/>
    </row>
    <row r="25" spans="1:131" ht="26.25" customHeight="1" thickBot="1" x14ac:dyDescent="0.2">
      <c r="A25" s="726" t="s">
        <v>381</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0"/>
      <c r="BK25" s="230"/>
      <c r="BL25" s="230"/>
      <c r="BM25" s="230"/>
      <c r="BN25" s="230"/>
      <c r="BO25" s="239"/>
      <c r="BP25" s="239"/>
      <c r="BQ25" s="236">
        <v>19</v>
      </c>
      <c r="BR25" s="237"/>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28"/>
    </row>
    <row r="26" spans="1:131" ht="26.25" customHeight="1" x14ac:dyDescent="0.15">
      <c r="A26" s="728" t="s">
        <v>357</v>
      </c>
      <c r="B26" s="729"/>
      <c r="C26" s="729"/>
      <c r="D26" s="729"/>
      <c r="E26" s="729"/>
      <c r="F26" s="729"/>
      <c r="G26" s="729"/>
      <c r="H26" s="729"/>
      <c r="I26" s="729"/>
      <c r="J26" s="729"/>
      <c r="K26" s="729"/>
      <c r="L26" s="729"/>
      <c r="M26" s="729"/>
      <c r="N26" s="729"/>
      <c r="O26" s="729"/>
      <c r="P26" s="730"/>
      <c r="Q26" s="734" t="s">
        <v>382</v>
      </c>
      <c r="R26" s="735"/>
      <c r="S26" s="735"/>
      <c r="T26" s="735"/>
      <c r="U26" s="736"/>
      <c r="V26" s="734" t="s">
        <v>383</v>
      </c>
      <c r="W26" s="735"/>
      <c r="X26" s="735"/>
      <c r="Y26" s="735"/>
      <c r="Z26" s="736"/>
      <c r="AA26" s="734" t="s">
        <v>384</v>
      </c>
      <c r="AB26" s="735"/>
      <c r="AC26" s="735"/>
      <c r="AD26" s="735"/>
      <c r="AE26" s="735"/>
      <c r="AF26" s="815" t="s">
        <v>385</v>
      </c>
      <c r="AG26" s="816"/>
      <c r="AH26" s="816"/>
      <c r="AI26" s="816"/>
      <c r="AJ26" s="817"/>
      <c r="AK26" s="735" t="s">
        <v>386</v>
      </c>
      <c r="AL26" s="735"/>
      <c r="AM26" s="735"/>
      <c r="AN26" s="735"/>
      <c r="AO26" s="736"/>
      <c r="AP26" s="734" t="s">
        <v>387</v>
      </c>
      <c r="AQ26" s="735"/>
      <c r="AR26" s="735"/>
      <c r="AS26" s="735"/>
      <c r="AT26" s="736"/>
      <c r="AU26" s="734" t="s">
        <v>388</v>
      </c>
      <c r="AV26" s="735"/>
      <c r="AW26" s="735"/>
      <c r="AX26" s="735"/>
      <c r="AY26" s="736"/>
      <c r="AZ26" s="734" t="s">
        <v>389</v>
      </c>
      <c r="BA26" s="735"/>
      <c r="BB26" s="735"/>
      <c r="BC26" s="735"/>
      <c r="BD26" s="736"/>
      <c r="BE26" s="734" t="s">
        <v>364</v>
      </c>
      <c r="BF26" s="735"/>
      <c r="BG26" s="735"/>
      <c r="BH26" s="735"/>
      <c r="BI26" s="741"/>
      <c r="BJ26" s="230"/>
      <c r="BK26" s="230"/>
      <c r="BL26" s="230"/>
      <c r="BM26" s="230"/>
      <c r="BN26" s="230"/>
      <c r="BO26" s="239"/>
      <c r="BP26" s="239"/>
      <c r="BQ26" s="236">
        <v>20</v>
      </c>
      <c r="BR26" s="237"/>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28"/>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0"/>
      <c r="BK27" s="230"/>
      <c r="BL27" s="230"/>
      <c r="BM27" s="230"/>
      <c r="BN27" s="230"/>
      <c r="BO27" s="239"/>
      <c r="BP27" s="239"/>
      <c r="BQ27" s="236">
        <v>21</v>
      </c>
      <c r="BR27" s="237"/>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28"/>
    </row>
    <row r="28" spans="1:131" ht="26.25" customHeight="1" thickTop="1" x14ac:dyDescent="0.15">
      <c r="A28" s="240">
        <v>1</v>
      </c>
      <c r="B28" s="750" t="s">
        <v>390</v>
      </c>
      <c r="C28" s="751"/>
      <c r="D28" s="751"/>
      <c r="E28" s="751"/>
      <c r="F28" s="751"/>
      <c r="G28" s="751"/>
      <c r="H28" s="751"/>
      <c r="I28" s="751"/>
      <c r="J28" s="751"/>
      <c r="K28" s="751"/>
      <c r="L28" s="751"/>
      <c r="M28" s="751"/>
      <c r="N28" s="751"/>
      <c r="O28" s="751"/>
      <c r="P28" s="752"/>
      <c r="Q28" s="823">
        <v>4775</v>
      </c>
      <c r="R28" s="824"/>
      <c r="S28" s="824"/>
      <c r="T28" s="824"/>
      <c r="U28" s="824"/>
      <c r="V28" s="824">
        <v>4742</v>
      </c>
      <c r="W28" s="824"/>
      <c r="X28" s="824"/>
      <c r="Y28" s="824"/>
      <c r="Z28" s="824"/>
      <c r="AA28" s="824">
        <v>33</v>
      </c>
      <c r="AB28" s="824"/>
      <c r="AC28" s="824"/>
      <c r="AD28" s="824"/>
      <c r="AE28" s="825"/>
      <c r="AF28" s="826">
        <v>33</v>
      </c>
      <c r="AG28" s="824"/>
      <c r="AH28" s="824"/>
      <c r="AI28" s="824"/>
      <c r="AJ28" s="827"/>
      <c r="AK28" s="828">
        <v>472</v>
      </c>
      <c r="AL28" s="829"/>
      <c r="AM28" s="829"/>
      <c r="AN28" s="829"/>
      <c r="AO28" s="829"/>
      <c r="AP28" s="830" t="s">
        <v>550</v>
      </c>
      <c r="AQ28" s="830"/>
      <c r="AR28" s="830"/>
      <c r="AS28" s="830"/>
      <c r="AT28" s="830"/>
      <c r="AU28" s="830" t="s">
        <v>550</v>
      </c>
      <c r="AV28" s="830"/>
      <c r="AW28" s="830"/>
      <c r="AX28" s="830"/>
      <c r="AY28" s="830"/>
      <c r="AZ28" s="831" t="s">
        <v>550</v>
      </c>
      <c r="BA28" s="831"/>
      <c r="BB28" s="831"/>
      <c r="BC28" s="831"/>
      <c r="BD28" s="831"/>
      <c r="BE28" s="821"/>
      <c r="BF28" s="821"/>
      <c r="BG28" s="821"/>
      <c r="BH28" s="821"/>
      <c r="BI28" s="822"/>
      <c r="BJ28" s="230"/>
      <c r="BK28" s="230"/>
      <c r="BL28" s="230"/>
      <c r="BM28" s="230"/>
      <c r="BN28" s="230"/>
      <c r="BO28" s="239"/>
      <c r="BP28" s="239"/>
      <c r="BQ28" s="236">
        <v>22</v>
      </c>
      <c r="BR28" s="237"/>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28"/>
    </row>
    <row r="29" spans="1:131" ht="26.25" customHeight="1" x14ac:dyDescent="0.15">
      <c r="A29" s="240">
        <v>2</v>
      </c>
      <c r="B29" s="781" t="s">
        <v>391</v>
      </c>
      <c r="C29" s="782"/>
      <c r="D29" s="782"/>
      <c r="E29" s="782"/>
      <c r="F29" s="782"/>
      <c r="G29" s="782"/>
      <c r="H29" s="782"/>
      <c r="I29" s="782"/>
      <c r="J29" s="782"/>
      <c r="K29" s="782"/>
      <c r="L29" s="782"/>
      <c r="M29" s="782"/>
      <c r="N29" s="782"/>
      <c r="O29" s="782"/>
      <c r="P29" s="783"/>
      <c r="Q29" s="784">
        <v>4746</v>
      </c>
      <c r="R29" s="785"/>
      <c r="S29" s="785"/>
      <c r="T29" s="785"/>
      <c r="U29" s="785"/>
      <c r="V29" s="785">
        <v>4576</v>
      </c>
      <c r="W29" s="785"/>
      <c r="X29" s="785"/>
      <c r="Y29" s="785"/>
      <c r="Z29" s="785"/>
      <c r="AA29" s="785">
        <v>170</v>
      </c>
      <c r="AB29" s="785"/>
      <c r="AC29" s="785"/>
      <c r="AD29" s="785"/>
      <c r="AE29" s="786"/>
      <c r="AF29" s="787">
        <v>170</v>
      </c>
      <c r="AG29" s="788"/>
      <c r="AH29" s="788"/>
      <c r="AI29" s="788"/>
      <c r="AJ29" s="789"/>
      <c r="AK29" s="834">
        <v>774</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0"/>
      <c r="BK29" s="230"/>
      <c r="BL29" s="230"/>
      <c r="BM29" s="230"/>
      <c r="BN29" s="230"/>
      <c r="BO29" s="239"/>
      <c r="BP29" s="239"/>
      <c r="BQ29" s="236">
        <v>23</v>
      </c>
      <c r="BR29" s="237"/>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28"/>
    </row>
    <row r="30" spans="1:131" ht="26.25" customHeight="1" x14ac:dyDescent="0.15">
      <c r="A30" s="240">
        <v>3</v>
      </c>
      <c r="B30" s="781" t="s">
        <v>392</v>
      </c>
      <c r="C30" s="782"/>
      <c r="D30" s="782"/>
      <c r="E30" s="782"/>
      <c r="F30" s="782"/>
      <c r="G30" s="782"/>
      <c r="H30" s="782"/>
      <c r="I30" s="782"/>
      <c r="J30" s="782"/>
      <c r="K30" s="782"/>
      <c r="L30" s="782"/>
      <c r="M30" s="782"/>
      <c r="N30" s="782"/>
      <c r="O30" s="782"/>
      <c r="P30" s="783"/>
      <c r="Q30" s="784">
        <v>748</v>
      </c>
      <c r="R30" s="785"/>
      <c r="S30" s="785"/>
      <c r="T30" s="785"/>
      <c r="U30" s="785"/>
      <c r="V30" s="785">
        <v>729</v>
      </c>
      <c r="W30" s="785"/>
      <c r="X30" s="785"/>
      <c r="Y30" s="785"/>
      <c r="Z30" s="785"/>
      <c r="AA30" s="785">
        <v>19</v>
      </c>
      <c r="AB30" s="785"/>
      <c r="AC30" s="785"/>
      <c r="AD30" s="785"/>
      <c r="AE30" s="786"/>
      <c r="AF30" s="787">
        <v>19</v>
      </c>
      <c r="AG30" s="788"/>
      <c r="AH30" s="788"/>
      <c r="AI30" s="788"/>
      <c r="AJ30" s="789"/>
      <c r="AK30" s="834">
        <v>121</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0"/>
      <c r="BK30" s="230"/>
      <c r="BL30" s="230"/>
      <c r="BM30" s="230"/>
      <c r="BN30" s="230"/>
      <c r="BO30" s="239"/>
      <c r="BP30" s="239"/>
      <c r="BQ30" s="236">
        <v>24</v>
      </c>
      <c r="BR30" s="237"/>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28"/>
    </row>
    <row r="31" spans="1:131" ht="26.25" customHeight="1" x14ac:dyDescent="0.15">
      <c r="A31" s="240">
        <v>4</v>
      </c>
      <c r="B31" s="781" t="s">
        <v>393</v>
      </c>
      <c r="C31" s="782"/>
      <c r="D31" s="782"/>
      <c r="E31" s="782"/>
      <c r="F31" s="782"/>
      <c r="G31" s="782"/>
      <c r="H31" s="782"/>
      <c r="I31" s="782"/>
      <c r="J31" s="782"/>
      <c r="K31" s="782"/>
      <c r="L31" s="782"/>
      <c r="M31" s="782"/>
      <c r="N31" s="782"/>
      <c r="O31" s="782"/>
      <c r="P31" s="783"/>
      <c r="Q31" s="784">
        <v>970</v>
      </c>
      <c r="R31" s="785"/>
      <c r="S31" s="785"/>
      <c r="T31" s="785"/>
      <c r="U31" s="785"/>
      <c r="V31" s="785">
        <v>941</v>
      </c>
      <c r="W31" s="785"/>
      <c r="X31" s="785"/>
      <c r="Y31" s="785"/>
      <c r="Z31" s="785"/>
      <c r="AA31" s="785">
        <v>29</v>
      </c>
      <c r="AB31" s="785"/>
      <c r="AC31" s="785"/>
      <c r="AD31" s="785"/>
      <c r="AE31" s="786"/>
      <c r="AF31" s="787">
        <v>786</v>
      </c>
      <c r="AG31" s="788"/>
      <c r="AH31" s="788"/>
      <c r="AI31" s="788"/>
      <c r="AJ31" s="789"/>
      <c r="AK31" s="834">
        <v>7</v>
      </c>
      <c r="AL31" s="830"/>
      <c r="AM31" s="830"/>
      <c r="AN31" s="830"/>
      <c r="AO31" s="830"/>
      <c r="AP31" s="830">
        <v>2953</v>
      </c>
      <c r="AQ31" s="830"/>
      <c r="AR31" s="830"/>
      <c r="AS31" s="830"/>
      <c r="AT31" s="830"/>
      <c r="AU31" s="830">
        <v>21</v>
      </c>
      <c r="AV31" s="830"/>
      <c r="AW31" s="830"/>
      <c r="AX31" s="830"/>
      <c r="AY31" s="830"/>
      <c r="AZ31" s="831" t="s">
        <v>550</v>
      </c>
      <c r="BA31" s="831"/>
      <c r="BB31" s="831"/>
      <c r="BC31" s="831"/>
      <c r="BD31" s="831"/>
      <c r="BE31" s="832" t="s">
        <v>394</v>
      </c>
      <c r="BF31" s="832"/>
      <c r="BG31" s="832"/>
      <c r="BH31" s="832"/>
      <c r="BI31" s="833"/>
      <c r="BJ31" s="230"/>
      <c r="BK31" s="230"/>
      <c r="BL31" s="230"/>
      <c r="BM31" s="230"/>
      <c r="BN31" s="230"/>
      <c r="BO31" s="239"/>
      <c r="BP31" s="239"/>
      <c r="BQ31" s="236">
        <v>25</v>
      </c>
      <c r="BR31" s="237"/>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28"/>
    </row>
    <row r="32" spans="1:131" ht="26.25" customHeight="1" x14ac:dyDescent="0.15">
      <c r="A32" s="240">
        <v>5</v>
      </c>
      <c r="B32" s="781" t="s">
        <v>395</v>
      </c>
      <c r="C32" s="782"/>
      <c r="D32" s="782"/>
      <c r="E32" s="782"/>
      <c r="F32" s="782"/>
      <c r="G32" s="782"/>
      <c r="H32" s="782"/>
      <c r="I32" s="782"/>
      <c r="J32" s="782"/>
      <c r="K32" s="782"/>
      <c r="L32" s="782"/>
      <c r="M32" s="782"/>
      <c r="N32" s="782"/>
      <c r="O32" s="782"/>
      <c r="P32" s="783"/>
      <c r="Q32" s="784">
        <v>1635</v>
      </c>
      <c r="R32" s="785"/>
      <c r="S32" s="785"/>
      <c r="T32" s="785"/>
      <c r="U32" s="785"/>
      <c r="V32" s="785">
        <v>1452</v>
      </c>
      <c r="W32" s="785"/>
      <c r="X32" s="785"/>
      <c r="Y32" s="785"/>
      <c r="Z32" s="785"/>
      <c r="AA32" s="785">
        <v>183</v>
      </c>
      <c r="AB32" s="785"/>
      <c r="AC32" s="785"/>
      <c r="AD32" s="785"/>
      <c r="AE32" s="786"/>
      <c r="AF32" s="787">
        <v>1187</v>
      </c>
      <c r="AG32" s="788"/>
      <c r="AH32" s="788"/>
      <c r="AI32" s="788"/>
      <c r="AJ32" s="789"/>
      <c r="AK32" s="834">
        <v>251</v>
      </c>
      <c r="AL32" s="830"/>
      <c r="AM32" s="830"/>
      <c r="AN32" s="830"/>
      <c r="AO32" s="830"/>
      <c r="AP32" s="830">
        <v>5910</v>
      </c>
      <c r="AQ32" s="830"/>
      <c r="AR32" s="830"/>
      <c r="AS32" s="830"/>
      <c r="AT32" s="830"/>
      <c r="AU32" s="830">
        <v>934</v>
      </c>
      <c r="AV32" s="830"/>
      <c r="AW32" s="830"/>
      <c r="AX32" s="830"/>
      <c r="AY32" s="830"/>
      <c r="AZ32" s="831" t="s">
        <v>550</v>
      </c>
      <c r="BA32" s="831"/>
      <c r="BB32" s="831"/>
      <c r="BC32" s="831"/>
      <c r="BD32" s="831"/>
      <c r="BE32" s="832" t="s">
        <v>394</v>
      </c>
      <c r="BF32" s="832"/>
      <c r="BG32" s="832"/>
      <c r="BH32" s="832"/>
      <c r="BI32" s="833"/>
      <c r="BJ32" s="230"/>
      <c r="BK32" s="230"/>
      <c r="BL32" s="230"/>
      <c r="BM32" s="230"/>
      <c r="BN32" s="230"/>
      <c r="BO32" s="239"/>
      <c r="BP32" s="239"/>
      <c r="BQ32" s="236">
        <v>26</v>
      </c>
      <c r="BR32" s="237"/>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28"/>
    </row>
    <row r="33" spans="1:131" ht="26.25" customHeight="1" x14ac:dyDescent="0.15">
      <c r="A33" s="240">
        <v>6</v>
      </c>
      <c r="B33" s="781" t="s">
        <v>396</v>
      </c>
      <c r="C33" s="782"/>
      <c r="D33" s="782"/>
      <c r="E33" s="782"/>
      <c r="F33" s="782"/>
      <c r="G33" s="782"/>
      <c r="H33" s="782"/>
      <c r="I33" s="782"/>
      <c r="J33" s="782"/>
      <c r="K33" s="782"/>
      <c r="L33" s="782"/>
      <c r="M33" s="782"/>
      <c r="N33" s="782"/>
      <c r="O33" s="782"/>
      <c r="P33" s="783"/>
      <c r="Q33" s="784">
        <v>3117</v>
      </c>
      <c r="R33" s="785"/>
      <c r="S33" s="785"/>
      <c r="T33" s="785"/>
      <c r="U33" s="785"/>
      <c r="V33" s="785">
        <v>3374</v>
      </c>
      <c r="W33" s="785"/>
      <c r="X33" s="785"/>
      <c r="Y33" s="785"/>
      <c r="Z33" s="785"/>
      <c r="AA33" s="785">
        <v>-257</v>
      </c>
      <c r="AB33" s="785"/>
      <c r="AC33" s="785"/>
      <c r="AD33" s="785"/>
      <c r="AE33" s="786"/>
      <c r="AF33" s="787">
        <v>3448</v>
      </c>
      <c r="AG33" s="788"/>
      <c r="AH33" s="788"/>
      <c r="AI33" s="788"/>
      <c r="AJ33" s="789"/>
      <c r="AK33" s="834">
        <v>713</v>
      </c>
      <c r="AL33" s="830"/>
      <c r="AM33" s="830"/>
      <c r="AN33" s="830"/>
      <c r="AO33" s="830"/>
      <c r="AP33" s="830">
        <v>1064</v>
      </c>
      <c r="AQ33" s="830"/>
      <c r="AR33" s="830"/>
      <c r="AS33" s="830"/>
      <c r="AT33" s="830"/>
      <c r="AU33" s="830">
        <v>532</v>
      </c>
      <c r="AV33" s="830"/>
      <c r="AW33" s="830"/>
      <c r="AX33" s="830"/>
      <c r="AY33" s="830"/>
      <c r="AZ33" s="831" t="s">
        <v>550</v>
      </c>
      <c r="BA33" s="831"/>
      <c r="BB33" s="831"/>
      <c r="BC33" s="831"/>
      <c r="BD33" s="831"/>
      <c r="BE33" s="832" t="s">
        <v>394</v>
      </c>
      <c r="BF33" s="832"/>
      <c r="BG33" s="832"/>
      <c r="BH33" s="832"/>
      <c r="BI33" s="833"/>
      <c r="BJ33" s="230"/>
      <c r="BK33" s="230"/>
      <c r="BL33" s="230"/>
      <c r="BM33" s="230"/>
      <c r="BN33" s="230"/>
      <c r="BO33" s="239"/>
      <c r="BP33" s="239"/>
      <c r="BQ33" s="236">
        <v>27</v>
      </c>
      <c r="BR33" s="237"/>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28"/>
    </row>
    <row r="34" spans="1:131" ht="26.25" customHeight="1" x14ac:dyDescent="0.15">
      <c r="A34" s="240">
        <v>7</v>
      </c>
      <c r="B34" s="781" t="s">
        <v>397</v>
      </c>
      <c r="C34" s="782"/>
      <c r="D34" s="782"/>
      <c r="E34" s="782"/>
      <c r="F34" s="782"/>
      <c r="G34" s="782"/>
      <c r="H34" s="782"/>
      <c r="I34" s="782"/>
      <c r="J34" s="782"/>
      <c r="K34" s="782"/>
      <c r="L34" s="782"/>
      <c r="M34" s="782"/>
      <c r="N34" s="782"/>
      <c r="O34" s="782"/>
      <c r="P34" s="783"/>
      <c r="Q34" s="784">
        <v>105</v>
      </c>
      <c r="R34" s="785"/>
      <c r="S34" s="785"/>
      <c r="T34" s="785"/>
      <c r="U34" s="785"/>
      <c r="V34" s="785">
        <v>105</v>
      </c>
      <c r="W34" s="785"/>
      <c r="X34" s="785"/>
      <c r="Y34" s="785"/>
      <c r="Z34" s="785"/>
      <c r="AA34" s="785">
        <v>0</v>
      </c>
      <c r="AB34" s="785"/>
      <c r="AC34" s="785"/>
      <c r="AD34" s="785"/>
      <c r="AE34" s="786"/>
      <c r="AF34" s="787" t="s">
        <v>122</v>
      </c>
      <c r="AG34" s="788"/>
      <c r="AH34" s="788"/>
      <c r="AI34" s="788"/>
      <c r="AJ34" s="789"/>
      <c r="AK34" s="834" t="s">
        <v>550</v>
      </c>
      <c r="AL34" s="830"/>
      <c r="AM34" s="830"/>
      <c r="AN34" s="830"/>
      <c r="AO34" s="830"/>
      <c r="AP34" s="830">
        <v>15</v>
      </c>
      <c r="AQ34" s="830"/>
      <c r="AR34" s="830"/>
      <c r="AS34" s="830"/>
      <c r="AT34" s="830"/>
      <c r="AU34" s="830" t="s">
        <v>550</v>
      </c>
      <c r="AV34" s="830"/>
      <c r="AW34" s="830"/>
      <c r="AX34" s="830"/>
      <c r="AY34" s="830"/>
      <c r="AZ34" s="831" t="s">
        <v>550</v>
      </c>
      <c r="BA34" s="831"/>
      <c r="BB34" s="831"/>
      <c r="BC34" s="831"/>
      <c r="BD34" s="831"/>
      <c r="BE34" s="832" t="s">
        <v>398</v>
      </c>
      <c r="BF34" s="832"/>
      <c r="BG34" s="832"/>
      <c r="BH34" s="832"/>
      <c r="BI34" s="833"/>
      <c r="BJ34" s="230"/>
      <c r="BK34" s="230"/>
      <c r="BL34" s="230"/>
      <c r="BM34" s="230"/>
      <c r="BN34" s="230"/>
      <c r="BO34" s="239"/>
      <c r="BP34" s="239"/>
      <c r="BQ34" s="236">
        <v>28</v>
      </c>
      <c r="BR34" s="237"/>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28"/>
    </row>
    <row r="35" spans="1:131" ht="26.25" customHeight="1" x14ac:dyDescent="0.15">
      <c r="A35" s="240">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0"/>
      <c r="BK35" s="230"/>
      <c r="BL35" s="230"/>
      <c r="BM35" s="230"/>
      <c r="BN35" s="230"/>
      <c r="BO35" s="239"/>
      <c r="BP35" s="239"/>
      <c r="BQ35" s="236">
        <v>29</v>
      </c>
      <c r="BR35" s="237"/>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28"/>
    </row>
    <row r="36" spans="1:131" ht="26.25" customHeight="1" x14ac:dyDescent="0.15">
      <c r="A36" s="240">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0"/>
      <c r="BK36" s="230"/>
      <c r="BL36" s="230"/>
      <c r="BM36" s="230"/>
      <c r="BN36" s="230"/>
      <c r="BO36" s="239"/>
      <c r="BP36" s="239"/>
      <c r="BQ36" s="236">
        <v>30</v>
      </c>
      <c r="BR36" s="237"/>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28"/>
    </row>
    <row r="37" spans="1:131" ht="26.25" customHeight="1" x14ac:dyDescent="0.15">
      <c r="A37" s="240">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0"/>
      <c r="BK37" s="230"/>
      <c r="BL37" s="230"/>
      <c r="BM37" s="230"/>
      <c r="BN37" s="230"/>
      <c r="BO37" s="239"/>
      <c r="BP37" s="239"/>
      <c r="BQ37" s="236">
        <v>31</v>
      </c>
      <c r="BR37" s="237"/>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28"/>
    </row>
    <row r="38" spans="1:131" ht="26.25" customHeight="1" x14ac:dyDescent="0.15">
      <c r="A38" s="240">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0"/>
      <c r="BK38" s="230"/>
      <c r="BL38" s="230"/>
      <c r="BM38" s="230"/>
      <c r="BN38" s="230"/>
      <c r="BO38" s="239"/>
      <c r="BP38" s="239"/>
      <c r="BQ38" s="236">
        <v>32</v>
      </c>
      <c r="BR38" s="237"/>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28"/>
    </row>
    <row r="39" spans="1:131" ht="26.25" customHeight="1" x14ac:dyDescent="0.15">
      <c r="A39" s="240">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0"/>
      <c r="BK39" s="230"/>
      <c r="BL39" s="230"/>
      <c r="BM39" s="230"/>
      <c r="BN39" s="230"/>
      <c r="BO39" s="239"/>
      <c r="BP39" s="239"/>
      <c r="BQ39" s="236">
        <v>33</v>
      </c>
      <c r="BR39" s="237"/>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28"/>
    </row>
    <row r="40" spans="1:131" ht="26.25" customHeight="1" x14ac:dyDescent="0.15">
      <c r="A40" s="236">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0"/>
      <c r="BK40" s="230"/>
      <c r="BL40" s="230"/>
      <c r="BM40" s="230"/>
      <c r="BN40" s="230"/>
      <c r="BO40" s="239"/>
      <c r="BP40" s="239"/>
      <c r="BQ40" s="236">
        <v>34</v>
      </c>
      <c r="BR40" s="237"/>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28"/>
    </row>
    <row r="41" spans="1:131" ht="26.25" customHeight="1" x14ac:dyDescent="0.15">
      <c r="A41" s="236">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0"/>
      <c r="BK41" s="230"/>
      <c r="BL41" s="230"/>
      <c r="BM41" s="230"/>
      <c r="BN41" s="230"/>
      <c r="BO41" s="239"/>
      <c r="BP41" s="239"/>
      <c r="BQ41" s="236">
        <v>35</v>
      </c>
      <c r="BR41" s="237"/>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28"/>
    </row>
    <row r="42" spans="1:131" ht="26.25" customHeight="1" x14ac:dyDescent="0.15">
      <c r="A42" s="236">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0"/>
      <c r="BK42" s="230"/>
      <c r="BL42" s="230"/>
      <c r="BM42" s="230"/>
      <c r="BN42" s="230"/>
      <c r="BO42" s="239"/>
      <c r="BP42" s="239"/>
      <c r="BQ42" s="236">
        <v>36</v>
      </c>
      <c r="BR42" s="237"/>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28"/>
    </row>
    <row r="43" spans="1:131" ht="26.25" customHeight="1" x14ac:dyDescent="0.15">
      <c r="A43" s="236">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0"/>
      <c r="BK43" s="230"/>
      <c r="BL43" s="230"/>
      <c r="BM43" s="230"/>
      <c r="BN43" s="230"/>
      <c r="BO43" s="239"/>
      <c r="BP43" s="239"/>
      <c r="BQ43" s="236">
        <v>37</v>
      </c>
      <c r="BR43" s="237"/>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28"/>
    </row>
    <row r="44" spans="1:131" ht="26.25" customHeight="1" x14ac:dyDescent="0.15">
      <c r="A44" s="236">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0"/>
      <c r="BK44" s="230"/>
      <c r="BL44" s="230"/>
      <c r="BM44" s="230"/>
      <c r="BN44" s="230"/>
      <c r="BO44" s="239"/>
      <c r="BP44" s="239"/>
      <c r="BQ44" s="236">
        <v>38</v>
      </c>
      <c r="BR44" s="237"/>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28"/>
    </row>
    <row r="45" spans="1:131" ht="26.25" customHeight="1" x14ac:dyDescent="0.15">
      <c r="A45" s="236">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0"/>
      <c r="BK45" s="230"/>
      <c r="BL45" s="230"/>
      <c r="BM45" s="230"/>
      <c r="BN45" s="230"/>
      <c r="BO45" s="239"/>
      <c r="BP45" s="239"/>
      <c r="BQ45" s="236">
        <v>39</v>
      </c>
      <c r="BR45" s="237"/>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28"/>
    </row>
    <row r="46" spans="1:131" ht="26.25" customHeight="1" x14ac:dyDescent="0.15">
      <c r="A46" s="236">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0"/>
      <c r="BK46" s="230"/>
      <c r="BL46" s="230"/>
      <c r="BM46" s="230"/>
      <c r="BN46" s="230"/>
      <c r="BO46" s="239"/>
      <c r="BP46" s="239"/>
      <c r="BQ46" s="236">
        <v>40</v>
      </c>
      <c r="BR46" s="237"/>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28"/>
    </row>
    <row r="47" spans="1:131" ht="26.25" customHeight="1" x14ac:dyDescent="0.15">
      <c r="A47" s="236">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0"/>
      <c r="BK47" s="230"/>
      <c r="BL47" s="230"/>
      <c r="BM47" s="230"/>
      <c r="BN47" s="230"/>
      <c r="BO47" s="239"/>
      <c r="BP47" s="239"/>
      <c r="BQ47" s="236">
        <v>41</v>
      </c>
      <c r="BR47" s="237"/>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28"/>
    </row>
    <row r="48" spans="1:131" ht="26.25" customHeight="1" x14ac:dyDescent="0.15">
      <c r="A48" s="236">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0"/>
      <c r="BK48" s="230"/>
      <c r="BL48" s="230"/>
      <c r="BM48" s="230"/>
      <c r="BN48" s="230"/>
      <c r="BO48" s="239"/>
      <c r="BP48" s="239"/>
      <c r="BQ48" s="236">
        <v>42</v>
      </c>
      <c r="BR48" s="237"/>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28"/>
    </row>
    <row r="49" spans="1:131" ht="26.25" customHeight="1" x14ac:dyDescent="0.15">
      <c r="A49" s="236">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0"/>
      <c r="BK49" s="230"/>
      <c r="BL49" s="230"/>
      <c r="BM49" s="230"/>
      <c r="BN49" s="230"/>
      <c r="BO49" s="239"/>
      <c r="BP49" s="239"/>
      <c r="BQ49" s="236">
        <v>43</v>
      </c>
      <c r="BR49" s="237"/>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28"/>
    </row>
    <row r="50" spans="1:131" ht="26.25" customHeight="1" x14ac:dyDescent="0.15">
      <c r="A50" s="236">
        <v>23</v>
      </c>
      <c r="B50" s="781"/>
      <c r="C50" s="782"/>
      <c r="D50" s="782"/>
      <c r="E50" s="782"/>
      <c r="F50" s="782"/>
      <c r="G50" s="782"/>
      <c r="H50" s="782"/>
      <c r="I50" s="782"/>
      <c r="J50" s="782"/>
      <c r="K50" s="782"/>
      <c r="L50" s="782"/>
      <c r="M50" s="782"/>
      <c r="N50" s="782"/>
      <c r="O50" s="782"/>
      <c r="P50" s="783"/>
      <c r="Q50" s="835"/>
      <c r="R50" s="836"/>
      <c r="S50" s="836"/>
      <c r="T50" s="836"/>
      <c r="U50" s="836"/>
      <c r="V50" s="836"/>
      <c r="W50" s="836"/>
      <c r="X50" s="836"/>
      <c r="Y50" s="836"/>
      <c r="Z50" s="836"/>
      <c r="AA50" s="836"/>
      <c r="AB50" s="836"/>
      <c r="AC50" s="836"/>
      <c r="AD50" s="836"/>
      <c r="AE50" s="837"/>
      <c r="AF50" s="787"/>
      <c r="AG50" s="788"/>
      <c r="AH50" s="788"/>
      <c r="AI50" s="788"/>
      <c r="AJ50" s="789"/>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0"/>
      <c r="BK50" s="230"/>
      <c r="BL50" s="230"/>
      <c r="BM50" s="230"/>
      <c r="BN50" s="230"/>
      <c r="BO50" s="239"/>
      <c r="BP50" s="239"/>
      <c r="BQ50" s="236">
        <v>44</v>
      </c>
      <c r="BR50" s="237"/>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28"/>
    </row>
    <row r="51" spans="1:131" ht="26.25" customHeight="1" x14ac:dyDescent="0.15">
      <c r="A51" s="236">
        <v>24</v>
      </c>
      <c r="B51" s="781"/>
      <c r="C51" s="782"/>
      <c r="D51" s="782"/>
      <c r="E51" s="782"/>
      <c r="F51" s="782"/>
      <c r="G51" s="782"/>
      <c r="H51" s="782"/>
      <c r="I51" s="782"/>
      <c r="J51" s="782"/>
      <c r="K51" s="782"/>
      <c r="L51" s="782"/>
      <c r="M51" s="782"/>
      <c r="N51" s="782"/>
      <c r="O51" s="782"/>
      <c r="P51" s="783"/>
      <c r="Q51" s="835"/>
      <c r="R51" s="836"/>
      <c r="S51" s="836"/>
      <c r="T51" s="836"/>
      <c r="U51" s="836"/>
      <c r="V51" s="836"/>
      <c r="W51" s="836"/>
      <c r="X51" s="836"/>
      <c r="Y51" s="836"/>
      <c r="Z51" s="836"/>
      <c r="AA51" s="836"/>
      <c r="AB51" s="836"/>
      <c r="AC51" s="836"/>
      <c r="AD51" s="836"/>
      <c r="AE51" s="837"/>
      <c r="AF51" s="787"/>
      <c r="AG51" s="788"/>
      <c r="AH51" s="788"/>
      <c r="AI51" s="788"/>
      <c r="AJ51" s="789"/>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0"/>
      <c r="BK51" s="230"/>
      <c r="BL51" s="230"/>
      <c r="BM51" s="230"/>
      <c r="BN51" s="230"/>
      <c r="BO51" s="239"/>
      <c r="BP51" s="239"/>
      <c r="BQ51" s="236">
        <v>45</v>
      </c>
      <c r="BR51" s="237"/>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28"/>
    </row>
    <row r="52" spans="1:131" ht="26.25" customHeight="1" x14ac:dyDescent="0.15">
      <c r="A52" s="236">
        <v>25</v>
      </c>
      <c r="B52" s="781"/>
      <c r="C52" s="782"/>
      <c r="D52" s="782"/>
      <c r="E52" s="782"/>
      <c r="F52" s="782"/>
      <c r="G52" s="782"/>
      <c r="H52" s="782"/>
      <c r="I52" s="782"/>
      <c r="J52" s="782"/>
      <c r="K52" s="782"/>
      <c r="L52" s="782"/>
      <c r="M52" s="782"/>
      <c r="N52" s="782"/>
      <c r="O52" s="782"/>
      <c r="P52" s="783"/>
      <c r="Q52" s="835"/>
      <c r="R52" s="836"/>
      <c r="S52" s="836"/>
      <c r="T52" s="836"/>
      <c r="U52" s="836"/>
      <c r="V52" s="836"/>
      <c r="W52" s="836"/>
      <c r="X52" s="836"/>
      <c r="Y52" s="836"/>
      <c r="Z52" s="836"/>
      <c r="AA52" s="836"/>
      <c r="AB52" s="836"/>
      <c r="AC52" s="836"/>
      <c r="AD52" s="836"/>
      <c r="AE52" s="837"/>
      <c r="AF52" s="787"/>
      <c r="AG52" s="788"/>
      <c r="AH52" s="788"/>
      <c r="AI52" s="788"/>
      <c r="AJ52" s="789"/>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0"/>
      <c r="BK52" s="230"/>
      <c r="BL52" s="230"/>
      <c r="BM52" s="230"/>
      <c r="BN52" s="230"/>
      <c r="BO52" s="239"/>
      <c r="BP52" s="239"/>
      <c r="BQ52" s="236">
        <v>46</v>
      </c>
      <c r="BR52" s="237"/>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28"/>
    </row>
    <row r="53" spans="1:131" ht="26.25" customHeight="1" x14ac:dyDescent="0.15">
      <c r="A53" s="236">
        <v>26</v>
      </c>
      <c r="B53" s="781"/>
      <c r="C53" s="782"/>
      <c r="D53" s="782"/>
      <c r="E53" s="782"/>
      <c r="F53" s="782"/>
      <c r="G53" s="782"/>
      <c r="H53" s="782"/>
      <c r="I53" s="782"/>
      <c r="J53" s="782"/>
      <c r="K53" s="782"/>
      <c r="L53" s="782"/>
      <c r="M53" s="782"/>
      <c r="N53" s="782"/>
      <c r="O53" s="782"/>
      <c r="P53" s="783"/>
      <c r="Q53" s="835"/>
      <c r="R53" s="836"/>
      <c r="S53" s="836"/>
      <c r="T53" s="836"/>
      <c r="U53" s="836"/>
      <c r="V53" s="836"/>
      <c r="W53" s="836"/>
      <c r="X53" s="836"/>
      <c r="Y53" s="836"/>
      <c r="Z53" s="836"/>
      <c r="AA53" s="836"/>
      <c r="AB53" s="836"/>
      <c r="AC53" s="836"/>
      <c r="AD53" s="836"/>
      <c r="AE53" s="837"/>
      <c r="AF53" s="787"/>
      <c r="AG53" s="788"/>
      <c r="AH53" s="788"/>
      <c r="AI53" s="788"/>
      <c r="AJ53" s="789"/>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0"/>
      <c r="BK53" s="230"/>
      <c r="BL53" s="230"/>
      <c r="BM53" s="230"/>
      <c r="BN53" s="230"/>
      <c r="BO53" s="239"/>
      <c r="BP53" s="239"/>
      <c r="BQ53" s="236">
        <v>47</v>
      </c>
      <c r="BR53" s="237"/>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28"/>
    </row>
    <row r="54" spans="1:131" ht="26.25" customHeight="1" x14ac:dyDescent="0.15">
      <c r="A54" s="236">
        <v>27</v>
      </c>
      <c r="B54" s="781"/>
      <c r="C54" s="782"/>
      <c r="D54" s="782"/>
      <c r="E54" s="782"/>
      <c r="F54" s="782"/>
      <c r="G54" s="782"/>
      <c r="H54" s="782"/>
      <c r="I54" s="782"/>
      <c r="J54" s="782"/>
      <c r="K54" s="782"/>
      <c r="L54" s="782"/>
      <c r="M54" s="782"/>
      <c r="N54" s="782"/>
      <c r="O54" s="782"/>
      <c r="P54" s="783"/>
      <c r="Q54" s="835"/>
      <c r="R54" s="836"/>
      <c r="S54" s="836"/>
      <c r="T54" s="836"/>
      <c r="U54" s="836"/>
      <c r="V54" s="836"/>
      <c r="W54" s="836"/>
      <c r="X54" s="836"/>
      <c r="Y54" s="836"/>
      <c r="Z54" s="836"/>
      <c r="AA54" s="836"/>
      <c r="AB54" s="836"/>
      <c r="AC54" s="836"/>
      <c r="AD54" s="836"/>
      <c r="AE54" s="837"/>
      <c r="AF54" s="787"/>
      <c r="AG54" s="788"/>
      <c r="AH54" s="788"/>
      <c r="AI54" s="788"/>
      <c r="AJ54" s="789"/>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0"/>
      <c r="BK54" s="230"/>
      <c r="BL54" s="230"/>
      <c r="BM54" s="230"/>
      <c r="BN54" s="230"/>
      <c r="BO54" s="239"/>
      <c r="BP54" s="239"/>
      <c r="BQ54" s="236">
        <v>48</v>
      </c>
      <c r="BR54" s="237"/>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28"/>
    </row>
    <row r="55" spans="1:131" ht="26.25" customHeight="1" x14ac:dyDescent="0.15">
      <c r="A55" s="236">
        <v>28</v>
      </c>
      <c r="B55" s="781"/>
      <c r="C55" s="782"/>
      <c r="D55" s="782"/>
      <c r="E55" s="782"/>
      <c r="F55" s="782"/>
      <c r="G55" s="782"/>
      <c r="H55" s="782"/>
      <c r="I55" s="782"/>
      <c r="J55" s="782"/>
      <c r="K55" s="782"/>
      <c r="L55" s="782"/>
      <c r="M55" s="782"/>
      <c r="N55" s="782"/>
      <c r="O55" s="782"/>
      <c r="P55" s="783"/>
      <c r="Q55" s="835"/>
      <c r="R55" s="836"/>
      <c r="S55" s="836"/>
      <c r="T55" s="836"/>
      <c r="U55" s="836"/>
      <c r="V55" s="836"/>
      <c r="W55" s="836"/>
      <c r="X55" s="836"/>
      <c r="Y55" s="836"/>
      <c r="Z55" s="836"/>
      <c r="AA55" s="836"/>
      <c r="AB55" s="836"/>
      <c r="AC55" s="836"/>
      <c r="AD55" s="836"/>
      <c r="AE55" s="837"/>
      <c r="AF55" s="787"/>
      <c r="AG55" s="788"/>
      <c r="AH55" s="788"/>
      <c r="AI55" s="788"/>
      <c r="AJ55" s="789"/>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0"/>
      <c r="BK55" s="230"/>
      <c r="BL55" s="230"/>
      <c r="BM55" s="230"/>
      <c r="BN55" s="230"/>
      <c r="BO55" s="239"/>
      <c r="BP55" s="239"/>
      <c r="BQ55" s="236">
        <v>49</v>
      </c>
      <c r="BR55" s="237"/>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28"/>
    </row>
    <row r="56" spans="1:131" ht="26.25" customHeight="1" x14ac:dyDescent="0.15">
      <c r="A56" s="236">
        <v>29</v>
      </c>
      <c r="B56" s="781"/>
      <c r="C56" s="782"/>
      <c r="D56" s="782"/>
      <c r="E56" s="782"/>
      <c r="F56" s="782"/>
      <c r="G56" s="782"/>
      <c r="H56" s="782"/>
      <c r="I56" s="782"/>
      <c r="J56" s="782"/>
      <c r="K56" s="782"/>
      <c r="L56" s="782"/>
      <c r="M56" s="782"/>
      <c r="N56" s="782"/>
      <c r="O56" s="782"/>
      <c r="P56" s="783"/>
      <c r="Q56" s="835"/>
      <c r="R56" s="836"/>
      <c r="S56" s="836"/>
      <c r="T56" s="836"/>
      <c r="U56" s="836"/>
      <c r="V56" s="836"/>
      <c r="W56" s="836"/>
      <c r="X56" s="836"/>
      <c r="Y56" s="836"/>
      <c r="Z56" s="836"/>
      <c r="AA56" s="836"/>
      <c r="AB56" s="836"/>
      <c r="AC56" s="836"/>
      <c r="AD56" s="836"/>
      <c r="AE56" s="837"/>
      <c r="AF56" s="787"/>
      <c r="AG56" s="788"/>
      <c r="AH56" s="788"/>
      <c r="AI56" s="788"/>
      <c r="AJ56" s="789"/>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0"/>
      <c r="BK56" s="230"/>
      <c r="BL56" s="230"/>
      <c r="BM56" s="230"/>
      <c r="BN56" s="230"/>
      <c r="BO56" s="239"/>
      <c r="BP56" s="239"/>
      <c r="BQ56" s="236">
        <v>50</v>
      </c>
      <c r="BR56" s="237"/>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28"/>
    </row>
    <row r="57" spans="1:131" ht="26.25" customHeight="1" x14ac:dyDescent="0.15">
      <c r="A57" s="236">
        <v>30</v>
      </c>
      <c r="B57" s="781"/>
      <c r="C57" s="782"/>
      <c r="D57" s="782"/>
      <c r="E57" s="782"/>
      <c r="F57" s="782"/>
      <c r="G57" s="782"/>
      <c r="H57" s="782"/>
      <c r="I57" s="782"/>
      <c r="J57" s="782"/>
      <c r="K57" s="782"/>
      <c r="L57" s="782"/>
      <c r="M57" s="782"/>
      <c r="N57" s="782"/>
      <c r="O57" s="782"/>
      <c r="P57" s="783"/>
      <c r="Q57" s="835"/>
      <c r="R57" s="836"/>
      <c r="S57" s="836"/>
      <c r="T57" s="836"/>
      <c r="U57" s="836"/>
      <c r="V57" s="836"/>
      <c r="W57" s="836"/>
      <c r="X57" s="836"/>
      <c r="Y57" s="836"/>
      <c r="Z57" s="836"/>
      <c r="AA57" s="836"/>
      <c r="AB57" s="836"/>
      <c r="AC57" s="836"/>
      <c r="AD57" s="836"/>
      <c r="AE57" s="837"/>
      <c r="AF57" s="787"/>
      <c r="AG57" s="788"/>
      <c r="AH57" s="788"/>
      <c r="AI57" s="788"/>
      <c r="AJ57" s="789"/>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0"/>
      <c r="BK57" s="230"/>
      <c r="BL57" s="230"/>
      <c r="BM57" s="230"/>
      <c r="BN57" s="230"/>
      <c r="BO57" s="239"/>
      <c r="BP57" s="239"/>
      <c r="BQ57" s="236">
        <v>51</v>
      </c>
      <c r="BR57" s="237"/>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28"/>
    </row>
    <row r="58" spans="1:131" ht="26.25" customHeight="1" x14ac:dyDescent="0.15">
      <c r="A58" s="236">
        <v>31</v>
      </c>
      <c r="B58" s="781"/>
      <c r="C58" s="782"/>
      <c r="D58" s="782"/>
      <c r="E58" s="782"/>
      <c r="F58" s="782"/>
      <c r="G58" s="782"/>
      <c r="H58" s="782"/>
      <c r="I58" s="782"/>
      <c r="J58" s="782"/>
      <c r="K58" s="782"/>
      <c r="L58" s="782"/>
      <c r="M58" s="782"/>
      <c r="N58" s="782"/>
      <c r="O58" s="782"/>
      <c r="P58" s="783"/>
      <c r="Q58" s="835"/>
      <c r="R58" s="836"/>
      <c r="S58" s="836"/>
      <c r="T58" s="836"/>
      <c r="U58" s="836"/>
      <c r="V58" s="836"/>
      <c r="W58" s="836"/>
      <c r="X58" s="836"/>
      <c r="Y58" s="836"/>
      <c r="Z58" s="836"/>
      <c r="AA58" s="836"/>
      <c r="AB58" s="836"/>
      <c r="AC58" s="836"/>
      <c r="AD58" s="836"/>
      <c r="AE58" s="837"/>
      <c r="AF58" s="787"/>
      <c r="AG58" s="788"/>
      <c r="AH58" s="788"/>
      <c r="AI58" s="788"/>
      <c r="AJ58" s="789"/>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0"/>
      <c r="BK58" s="230"/>
      <c r="BL58" s="230"/>
      <c r="BM58" s="230"/>
      <c r="BN58" s="230"/>
      <c r="BO58" s="239"/>
      <c r="BP58" s="239"/>
      <c r="BQ58" s="236">
        <v>52</v>
      </c>
      <c r="BR58" s="237"/>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28"/>
    </row>
    <row r="59" spans="1:131" ht="26.25" customHeight="1" x14ac:dyDescent="0.15">
      <c r="A59" s="236">
        <v>32</v>
      </c>
      <c r="B59" s="781"/>
      <c r="C59" s="782"/>
      <c r="D59" s="782"/>
      <c r="E59" s="782"/>
      <c r="F59" s="782"/>
      <c r="G59" s="782"/>
      <c r="H59" s="782"/>
      <c r="I59" s="782"/>
      <c r="J59" s="782"/>
      <c r="K59" s="782"/>
      <c r="L59" s="782"/>
      <c r="M59" s="782"/>
      <c r="N59" s="782"/>
      <c r="O59" s="782"/>
      <c r="P59" s="783"/>
      <c r="Q59" s="835"/>
      <c r="R59" s="836"/>
      <c r="S59" s="836"/>
      <c r="T59" s="836"/>
      <c r="U59" s="836"/>
      <c r="V59" s="836"/>
      <c r="W59" s="836"/>
      <c r="X59" s="836"/>
      <c r="Y59" s="836"/>
      <c r="Z59" s="836"/>
      <c r="AA59" s="836"/>
      <c r="AB59" s="836"/>
      <c r="AC59" s="836"/>
      <c r="AD59" s="836"/>
      <c r="AE59" s="837"/>
      <c r="AF59" s="787"/>
      <c r="AG59" s="788"/>
      <c r="AH59" s="788"/>
      <c r="AI59" s="788"/>
      <c r="AJ59" s="789"/>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0"/>
      <c r="BK59" s="230"/>
      <c r="BL59" s="230"/>
      <c r="BM59" s="230"/>
      <c r="BN59" s="230"/>
      <c r="BO59" s="239"/>
      <c r="BP59" s="239"/>
      <c r="BQ59" s="236">
        <v>53</v>
      </c>
      <c r="BR59" s="237"/>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28"/>
    </row>
    <row r="60" spans="1:131" ht="26.25" customHeight="1" x14ac:dyDescent="0.15">
      <c r="A60" s="236">
        <v>33</v>
      </c>
      <c r="B60" s="781"/>
      <c r="C60" s="782"/>
      <c r="D60" s="782"/>
      <c r="E60" s="782"/>
      <c r="F60" s="782"/>
      <c r="G60" s="782"/>
      <c r="H60" s="782"/>
      <c r="I60" s="782"/>
      <c r="J60" s="782"/>
      <c r="K60" s="782"/>
      <c r="L60" s="782"/>
      <c r="M60" s="782"/>
      <c r="N60" s="782"/>
      <c r="O60" s="782"/>
      <c r="P60" s="783"/>
      <c r="Q60" s="835"/>
      <c r="R60" s="836"/>
      <c r="S60" s="836"/>
      <c r="T60" s="836"/>
      <c r="U60" s="836"/>
      <c r="V60" s="836"/>
      <c r="W60" s="836"/>
      <c r="X60" s="836"/>
      <c r="Y60" s="836"/>
      <c r="Z60" s="836"/>
      <c r="AA60" s="836"/>
      <c r="AB60" s="836"/>
      <c r="AC60" s="836"/>
      <c r="AD60" s="836"/>
      <c r="AE60" s="837"/>
      <c r="AF60" s="787"/>
      <c r="AG60" s="788"/>
      <c r="AH60" s="788"/>
      <c r="AI60" s="788"/>
      <c r="AJ60" s="789"/>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0"/>
      <c r="BK60" s="230"/>
      <c r="BL60" s="230"/>
      <c r="BM60" s="230"/>
      <c r="BN60" s="230"/>
      <c r="BO60" s="239"/>
      <c r="BP60" s="239"/>
      <c r="BQ60" s="236">
        <v>54</v>
      </c>
      <c r="BR60" s="237"/>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28"/>
    </row>
    <row r="61" spans="1:131" ht="26.25" customHeight="1" thickBot="1" x14ac:dyDescent="0.2">
      <c r="A61" s="236">
        <v>34</v>
      </c>
      <c r="B61" s="781"/>
      <c r="C61" s="782"/>
      <c r="D61" s="782"/>
      <c r="E61" s="782"/>
      <c r="F61" s="782"/>
      <c r="G61" s="782"/>
      <c r="H61" s="782"/>
      <c r="I61" s="782"/>
      <c r="J61" s="782"/>
      <c r="K61" s="782"/>
      <c r="L61" s="782"/>
      <c r="M61" s="782"/>
      <c r="N61" s="782"/>
      <c r="O61" s="782"/>
      <c r="P61" s="783"/>
      <c r="Q61" s="835"/>
      <c r="R61" s="836"/>
      <c r="S61" s="836"/>
      <c r="T61" s="836"/>
      <c r="U61" s="836"/>
      <c r="V61" s="836"/>
      <c r="W61" s="836"/>
      <c r="X61" s="836"/>
      <c r="Y61" s="836"/>
      <c r="Z61" s="836"/>
      <c r="AA61" s="836"/>
      <c r="AB61" s="836"/>
      <c r="AC61" s="836"/>
      <c r="AD61" s="836"/>
      <c r="AE61" s="837"/>
      <c r="AF61" s="787"/>
      <c r="AG61" s="788"/>
      <c r="AH61" s="788"/>
      <c r="AI61" s="788"/>
      <c r="AJ61" s="789"/>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0"/>
      <c r="BK61" s="230"/>
      <c r="BL61" s="230"/>
      <c r="BM61" s="230"/>
      <c r="BN61" s="230"/>
      <c r="BO61" s="239"/>
      <c r="BP61" s="239"/>
      <c r="BQ61" s="236">
        <v>55</v>
      </c>
      <c r="BR61" s="237"/>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28"/>
    </row>
    <row r="62" spans="1:131" ht="26.25" customHeight="1" x14ac:dyDescent="0.15">
      <c r="A62" s="236">
        <v>35</v>
      </c>
      <c r="B62" s="781"/>
      <c r="C62" s="782"/>
      <c r="D62" s="782"/>
      <c r="E62" s="782"/>
      <c r="F62" s="782"/>
      <c r="G62" s="782"/>
      <c r="H62" s="782"/>
      <c r="I62" s="782"/>
      <c r="J62" s="782"/>
      <c r="K62" s="782"/>
      <c r="L62" s="782"/>
      <c r="M62" s="782"/>
      <c r="N62" s="782"/>
      <c r="O62" s="782"/>
      <c r="P62" s="783"/>
      <c r="Q62" s="835"/>
      <c r="R62" s="836"/>
      <c r="S62" s="836"/>
      <c r="T62" s="836"/>
      <c r="U62" s="836"/>
      <c r="V62" s="836"/>
      <c r="W62" s="836"/>
      <c r="X62" s="836"/>
      <c r="Y62" s="836"/>
      <c r="Z62" s="836"/>
      <c r="AA62" s="836"/>
      <c r="AB62" s="836"/>
      <c r="AC62" s="836"/>
      <c r="AD62" s="836"/>
      <c r="AE62" s="837"/>
      <c r="AF62" s="787"/>
      <c r="AG62" s="788"/>
      <c r="AH62" s="788"/>
      <c r="AI62" s="788"/>
      <c r="AJ62" s="789"/>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7"/>
      <c r="BL62" s="807"/>
      <c r="BM62" s="807"/>
      <c r="BN62" s="808"/>
      <c r="BO62" s="239"/>
      <c r="BP62" s="239"/>
      <c r="BQ62" s="236">
        <v>56</v>
      </c>
      <c r="BR62" s="237"/>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28"/>
    </row>
    <row r="63" spans="1:131" ht="26.25" customHeight="1" thickBot="1" x14ac:dyDescent="0.2">
      <c r="A63" s="238" t="s">
        <v>378</v>
      </c>
      <c r="B63" s="790" t="s">
        <v>400</v>
      </c>
      <c r="C63" s="791"/>
      <c r="D63" s="791"/>
      <c r="E63" s="791"/>
      <c r="F63" s="791"/>
      <c r="G63" s="791"/>
      <c r="H63" s="791"/>
      <c r="I63" s="791"/>
      <c r="J63" s="791"/>
      <c r="K63" s="791"/>
      <c r="L63" s="791"/>
      <c r="M63" s="791"/>
      <c r="N63" s="791"/>
      <c r="O63" s="791"/>
      <c r="P63" s="792"/>
      <c r="Q63" s="840"/>
      <c r="R63" s="841"/>
      <c r="S63" s="841"/>
      <c r="T63" s="841"/>
      <c r="U63" s="841"/>
      <c r="V63" s="841"/>
      <c r="W63" s="841"/>
      <c r="X63" s="841"/>
      <c r="Y63" s="841"/>
      <c r="Z63" s="841"/>
      <c r="AA63" s="841"/>
      <c r="AB63" s="841"/>
      <c r="AC63" s="841"/>
      <c r="AD63" s="841"/>
      <c r="AE63" s="842"/>
      <c r="AF63" s="843">
        <v>5643</v>
      </c>
      <c r="AG63" s="844"/>
      <c r="AH63" s="844"/>
      <c r="AI63" s="844"/>
      <c r="AJ63" s="845"/>
      <c r="AK63" s="846"/>
      <c r="AL63" s="841"/>
      <c r="AM63" s="841"/>
      <c r="AN63" s="841"/>
      <c r="AO63" s="841"/>
      <c r="AP63" s="844">
        <v>9942</v>
      </c>
      <c r="AQ63" s="844"/>
      <c r="AR63" s="844"/>
      <c r="AS63" s="844"/>
      <c r="AT63" s="844"/>
      <c r="AU63" s="844">
        <v>1487</v>
      </c>
      <c r="AV63" s="844"/>
      <c r="AW63" s="844"/>
      <c r="AX63" s="844"/>
      <c r="AY63" s="844"/>
      <c r="AZ63" s="848"/>
      <c r="BA63" s="848"/>
      <c r="BB63" s="848"/>
      <c r="BC63" s="848"/>
      <c r="BD63" s="848"/>
      <c r="BE63" s="849"/>
      <c r="BF63" s="849"/>
      <c r="BG63" s="849"/>
      <c r="BH63" s="849"/>
      <c r="BI63" s="850"/>
      <c r="BJ63" s="851" t="s">
        <v>122</v>
      </c>
      <c r="BK63" s="852"/>
      <c r="BL63" s="852"/>
      <c r="BM63" s="852"/>
      <c r="BN63" s="853"/>
      <c r="BO63" s="239"/>
      <c r="BP63" s="239"/>
      <c r="BQ63" s="236">
        <v>57</v>
      </c>
      <c r="BR63" s="237"/>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28"/>
    </row>
    <row r="66" spans="1:131" ht="26.25" customHeight="1" x14ac:dyDescent="0.15">
      <c r="A66" s="728" t="s">
        <v>402</v>
      </c>
      <c r="B66" s="729"/>
      <c r="C66" s="729"/>
      <c r="D66" s="729"/>
      <c r="E66" s="729"/>
      <c r="F66" s="729"/>
      <c r="G66" s="729"/>
      <c r="H66" s="729"/>
      <c r="I66" s="729"/>
      <c r="J66" s="729"/>
      <c r="K66" s="729"/>
      <c r="L66" s="729"/>
      <c r="M66" s="729"/>
      <c r="N66" s="729"/>
      <c r="O66" s="729"/>
      <c r="P66" s="730"/>
      <c r="Q66" s="734" t="s">
        <v>382</v>
      </c>
      <c r="R66" s="735"/>
      <c r="S66" s="735"/>
      <c r="T66" s="735"/>
      <c r="U66" s="736"/>
      <c r="V66" s="734" t="s">
        <v>383</v>
      </c>
      <c r="W66" s="735"/>
      <c r="X66" s="735"/>
      <c r="Y66" s="735"/>
      <c r="Z66" s="736"/>
      <c r="AA66" s="734" t="s">
        <v>384</v>
      </c>
      <c r="AB66" s="735"/>
      <c r="AC66" s="735"/>
      <c r="AD66" s="735"/>
      <c r="AE66" s="736"/>
      <c r="AF66" s="854" t="s">
        <v>385</v>
      </c>
      <c r="AG66" s="816"/>
      <c r="AH66" s="816"/>
      <c r="AI66" s="816"/>
      <c r="AJ66" s="855"/>
      <c r="AK66" s="734" t="s">
        <v>386</v>
      </c>
      <c r="AL66" s="729"/>
      <c r="AM66" s="729"/>
      <c r="AN66" s="729"/>
      <c r="AO66" s="730"/>
      <c r="AP66" s="734" t="s">
        <v>387</v>
      </c>
      <c r="AQ66" s="735"/>
      <c r="AR66" s="735"/>
      <c r="AS66" s="735"/>
      <c r="AT66" s="736"/>
      <c r="AU66" s="734" t="s">
        <v>403</v>
      </c>
      <c r="AV66" s="735"/>
      <c r="AW66" s="735"/>
      <c r="AX66" s="735"/>
      <c r="AY66" s="736"/>
      <c r="AZ66" s="734" t="s">
        <v>364</v>
      </c>
      <c r="BA66" s="735"/>
      <c r="BB66" s="735"/>
      <c r="BC66" s="735"/>
      <c r="BD66" s="741"/>
      <c r="BE66" s="239"/>
      <c r="BF66" s="239"/>
      <c r="BG66" s="239"/>
      <c r="BH66" s="239"/>
      <c r="BI66" s="239"/>
      <c r="BJ66" s="239"/>
      <c r="BK66" s="239"/>
      <c r="BL66" s="239"/>
      <c r="BM66" s="239"/>
      <c r="BN66" s="239"/>
      <c r="BO66" s="239"/>
      <c r="BP66" s="239"/>
      <c r="BQ66" s="236">
        <v>60</v>
      </c>
      <c r="BR66" s="241"/>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8"/>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6"/>
      <c r="AG67" s="819"/>
      <c r="AH67" s="819"/>
      <c r="AI67" s="819"/>
      <c r="AJ67" s="857"/>
      <c r="AK67" s="858"/>
      <c r="AL67" s="732"/>
      <c r="AM67" s="732"/>
      <c r="AN67" s="732"/>
      <c r="AO67" s="733"/>
      <c r="AP67" s="737"/>
      <c r="AQ67" s="738"/>
      <c r="AR67" s="738"/>
      <c r="AS67" s="738"/>
      <c r="AT67" s="739"/>
      <c r="AU67" s="737"/>
      <c r="AV67" s="738"/>
      <c r="AW67" s="738"/>
      <c r="AX67" s="738"/>
      <c r="AY67" s="739"/>
      <c r="AZ67" s="737"/>
      <c r="BA67" s="738"/>
      <c r="BB67" s="738"/>
      <c r="BC67" s="738"/>
      <c r="BD67" s="743"/>
      <c r="BE67" s="239"/>
      <c r="BF67" s="239"/>
      <c r="BG67" s="239"/>
      <c r="BH67" s="239"/>
      <c r="BI67" s="239"/>
      <c r="BJ67" s="239"/>
      <c r="BK67" s="239"/>
      <c r="BL67" s="239"/>
      <c r="BM67" s="239"/>
      <c r="BN67" s="239"/>
      <c r="BO67" s="239"/>
      <c r="BP67" s="239"/>
      <c r="BQ67" s="236">
        <v>61</v>
      </c>
      <c r="BR67" s="241"/>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8"/>
    </row>
    <row r="68" spans="1:131" ht="26.25" customHeight="1" thickTop="1" x14ac:dyDescent="0.15">
      <c r="A68" s="234">
        <v>1</v>
      </c>
      <c r="B68" s="869" t="s">
        <v>551</v>
      </c>
      <c r="C68" s="870"/>
      <c r="D68" s="870"/>
      <c r="E68" s="870"/>
      <c r="F68" s="870"/>
      <c r="G68" s="870"/>
      <c r="H68" s="870"/>
      <c r="I68" s="870"/>
      <c r="J68" s="870"/>
      <c r="K68" s="870"/>
      <c r="L68" s="870"/>
      <c r="M68" s="870"/>
      <c r="N68" s="870"/>
      <c r="O68" s="870"/>
      <c r="P68" s="871"/>
      <c r="Q68" s="872">
        <v>3586</v>
      </c>
      <c r="R68" s="866"/>
      <c r="S68" s="866"/>
      <c r="T68" s="866"/>
      <c r="U68" s="866"/>
      <c r="V68" s="866">
        <v>3131</v>
      </c>
      <c r="W68" s="866"/>
      <c r="X68" s="866"/>
      <c r="Y68" s="866"/>
      <c r="Z68" s="866"/>
      <c r="AA68" s="866">
        <v>455</v>
      </c>
      <c r="AB68" s="866"/>
      <c r="AC68" s="866"/>
      <c r="AD68" s="866"/>
      <c r="AE68" s="866"/>
      <c r="AF68" s="866">
        <v>455</v>
      </c>
      <c r="AG68" s="866"/>
      <c r="AH68" s="866"/>
      <c r="AI68" s="866"/>
      <c r="AJ68" s="866"/>
      <c r="AK68" s="866">
        <v>65</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39"/>
      <c r="BF68" s="239"/>
      <c r="BG68" s="239"/>
      <c r="BH68" s="239"/>
      <c r="BI68" s="239"/>
      <c r="BJ68" s="239"/>
      <c r="BK68" s="239"/>
      <c r="BL68" s="239"/>
      <c r="BM68" s="239"/>
      <c r="BN68" s="239"/>
      <c r="BO68" s="239"/>
      <c r="BP68" s="239"/>
      <c r="BQ68" s="236">
        <v>62</v>
      </c>
      <c r="BR68" s="241"/>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8"/>
    </row>
    <row r="69" spans="1:131" ht="26.25" customHeight="1" x14ac:dyDescent="0.15">
      <c r="A69" s="236">
        <v>2</v>
      </c>
      <c r="B69" s="873" t="s">
        <v>552</v>
      </c>
      <c r="C69" s="874"/>
      <c r="D69" s="874"/>
      <c r="E69" s="874"/>
      <c r="F69" s="874"/>
      <c r="G69" s="874"/>
      <c r="H69" s="874"/>
      <c r="I69" s="874"/>
      <c r="J69" s="874"/>
      <c r="K69" s="874"/>
      <c r="L69" s="874"/>
      <c r="M69" s="874"/>
      <c r="N69" s="874"/>
      <c r="O69" s="874"/>
      <c r="P69" s="875"/>
      <c r="Q69" s="876">
        <v>34</v>
      </c>
      <c r="R69" s="830"/>
      <c r="S69" s="830"/>
      <c r="T69" s="830"/>
      <c r="U69" s="830"/>
      <c r="V69" s="830">
        <v>33</v>
      </c>
      <c r="W69" s="830"/>
      <c r="X69" s="830"/>
      <c r="Y69" s="830"/>
      <c r="Z69" s="830"/>
      <c r="AA69" s="830">
        <v>0</v>
      </c>
      <c r="AB69" s="830"/>
      <c r="AC69" s="830"/>
      <c r="AD69" s="830"/>
      <c r="AE69" s="830"/>
      <c r="AF69" s="830">
        <v>0</v>
      </c>
      <c r="AG69" s="830"/>
      <c r="AH69" s="830"/>
      <c r="AI69" s="830"/>
      <c r="AJ69" s="830"/>
      <c r="AK69" s="830">
        <v>1</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39"/>
      <c r="BF69" s="239"/>
      <c r="BG69" s="239"/>
      <c r="BH69" s="239"/>
      <c r="BI69" s="239"/>
      <c r="BJ69" s="239"/>
      <c r="BK69" s="239"/>
      <c r="BL69" s="239"/>
      <c r="BM69" s="239"/>
      <c r="BN69" s="239"/>
      <c r="BO69" s="239"/>
      <c r="BP69" s="239"/>
      <c r="BQ69" s="236">
        <v>63</v>
      </c>
      <c r="BR69" s="241"/>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8"/>
    </row>
    <row r="70" spans="1:131" ht="26.25" customHeight="1" x14ac:dyDescent="0.15">
      <c r="A70" s="236">
        <v>3</v>
      </c>
      <c r="B70" s="873" t="s">
        <v>553</v>
      </c>
      <c r="C70" s="874"/>
      <c r="D70" s="874"/>
      <c r="E70" s="874"/>
      <c r="F70" s="874"/>
      <c r="G70" s="874"/>
      <c r="H70" s="874"/>
      <c r="I70" s="874"/>
      <c r="J70" s="874"/>
      <c r="K70" s="874"/>
      <c r="L70" s="874"/>
      <c r="M70" s="874"/>
      <c r="N70" s="874"/>
      <c r="O70" s="874"/>
      <c r="P70" s="875"/>
      <c r="Q70" s="876">
        <v>192</v>
      </c>
      <c r="R70" s="830"/>
      <c r="S70" s="830"/>
      <c r="T70" s="830"/>
      <c r="U70" s="830"/>
      <c r="V70" s="830">
        <v>164</v>
      </c>
      <c r="W70" s="830"/>
      <c r="X70" s="830"/>
      <c r="Y70" s="830"/>
      <c r="Z70" s="830"/>
      <c r="AA70" s="830">
        <v>28</v>
      </c>
      <c r="AB70" s="830"/>
      <c r="AC70" s="830"/>
      <c r="AD70" s="830"/>
      <c r="AE70" s="830"/>
      <c r="AF70" s="830">
        <v>28</v>
      </c>
      <c r="AG70" s="830"/>
      <c r="AH70" s="830"/>
      <c r="AI70" s="830"/>
      <c r="AJ70" s="830"/>
      <c r="AK70" s="830" t="s">
        <v>550</v>
      </c>
      <c r="AL70" s="830"/>
      <c r="AM70" s="830"/>
      <c r="AN70" s="830"/>
      <c r="AO70" s="830"/>
      <c r="AP70" s="830">
        <v>114</v>
      </c>
      <c r="AQ70" s="830"/>
      <c r="AR70" s="830"/>
      <c r="AS70" s="830"/>
      <c r="AT70" s="830"/>
      <c r="AU70" s="830">
        <v>44</v>
      </c>
      <c r="AV70" s="830"/>
      <c r="AW70" s="830"/>
      <c r="AX70" s="830"/>
      <c r="AY70" s="830"/>
      <c r="AZ70" s="832"/>
      <c r="BA70" s="832"/>
      <c r="BB70" s="832"/>
      <c r="BC70" s="832"/>
      <c r="BD70" s="833"/>
      <c r="BE70" s="239"/>
      <c r="BF70" s="239"/>
      <c r="BG70" s="239"/>
      <c r="BH70" s="239"/>
      <c r="BI70" s="239"/>
      <c r="BJ70" s="239"/>
      <c r="BK70" s="239"/>
      <c r="BL70" s="239"/>
      <c r="BM70" s="239"/>
      <c r="BN70" s="239"/>
      <c r="BO70" s="239"/>
      <c r="BP70" s="239"/>
      <c r="BQ70" s="236">
        <v>64</v>
      </c>
      <c r="BR70" s="241"/>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8"/>
    </row>
    <row r="71" spans="1:131" ht="26.25" customHeight="1" x14ac:dyDescent="0.15">
      <c r="A71" s="236">
        <v>4</v>
      </c>
      <c r="B71" s="873" t="s">
        <v>554</v>
      </c>
      <c r="C71" s="874"/>
      <c r="D71" s="874"/>
      <c r="E71" s="874"/>
      <c r="F71" s="874"/>
      <c r="G71" s="874"/>
      <c r="H71" s="874"/>
      <c r="I71" s="874"/>
      <c r="J71" s="874"/>
      <c r="K71" s="874"/>
      <c r="L71" s="874"/>
      <c r="M71" s="874"/>
      <c r="N71" s="874"/>
      <c r="O71" s="874"/>
      <c r="P71" s="875"/>
      <c r="Q71" s="876">
        <v>5336</v>
      </c>
      <c r="R71" s="830"/>
      <c r="S71" s="830"/>
      <c r="T71" s="830"/>
      <c r="U71" s="830"/>
      <c r="V71" s="830">
        <v>5234</v>
      </c>
      <c r="W71" s="830"/>
      <c r="X71" s="830"/>
      <c r="Y71" s="830"/>
      <c r="Z71" s="830"/>
      <c r="AA71" s="830">
        <v>102</v>
      </c>
      <c r="AB71" s="830"/>
      <c r="AC71" s="830"/>
      <c r="AD71" s="830"/>
      <c r="AE71" s="830"/>
      <c r="AF71" s="830">
        <v>72</v>
      </c>
      <c r="AG71" s="830"/>
      <c r="AH71" s="830"/>
      <c r="AI71" s="830"/>
      <c r="AJ71" s="830"/>
      <c r="AK71" s="830">
        <v>156</v>
      </c>
      <c r="AL71" s="830"/>
      <c r="AM71" s="830"/>
      <c r="AN71" s="830"/>
      <c r="AO71" s="830"/>
      <c r="AP71" s="830">
        <v>3191</v>
      </c>
      <c r="AQ71" s="830"/>
      <c r="AR71" s="830"/>
      <c r="AS71" s="830"/>
      <c r="AT71" s="830"/>
      <c r="AU71" s="830">
        <v>549</v>
      </c>
      <c r="AV71" s="830"/>
      <c r="AW71" s="830"/>
      <c r="AX71" s="830"/>
      <c r="AY71" s="830"/>
      <c r="AZ71" s="832"/>
      <c r="BA71" s="832"/>
      <c r="BB71" s="832"/>
      <c r="BC71" s="832"/>
      <c r="BD71" s="833"/>
      <c r="BE71" s="239"/>
      <c r="BF71" s="239"/>
      <c r="BG71" s="239"/>
      <c r="BH71" s="239"/>
      <c r="BI71" s="239"/>
      <c r="BJ71" s="239"/>
      <c r="BK71" s="239"/>
      <c r="BL71" s="239"/>
      <c r="BM71" s="239"/>
      <c r="BN71" s="239"/>
      <c r="BO71" s="239"/>
      <c r="BP71" s="239"/>
      <c r="BQ71" s="236">
        <v>65</v>
      </c>
      <c r="BR71" s="241"/>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8"/>
    </row>
    <row r="72" spans="1:131" ht="26.25" customHeight="1" x14ac:dyDescent="0.15">
      <c r="A72" s="236">
        <v>5</v>
      </c>
      <c r="B72" s="873" t="s">
        <v>555</v>
      </c>
      <c r="C72" s="874"/>
      <c r="D72" s="874"/>
      <c r="E72" s="874"/>
      <c r="F72" s="874"/>
      <c r="G72" s="874"/>
      <c r="H72" s="874"/>
      <c r="I72" s="874"/>
      <c r="J72" s="874"/>
      <c r="K72" s="874"/>
      <c r="L72" s="874"/>
      <c r="M72" s="874"/>
      <c r="N72" s="874"/>
      <c r="O72" s="874"/>
      <c r="P72" s="875"/>
      <c r="Q72" s="876">
        <v>82</v>
      </c>
      <c r="R72" s="830"/>
      <c r="S72" s="830"/>
      <c r="T72" s="830"/>
      <c r="U72" s="830"/>
      <c r="V72" s="830">
        <v>76</v>
      </c>
      <c r="W72" s="830"/>
      <c r="X72" s="830"/>
      <c r="Y72" s="830"/>
      <c r="Z72" s="830"/>
      <c r="AA72" s="830">
        <v>6</v>
      </c>
      <c r="AB72" s="830"/>
      <c r="AC72" s="830"/>
      <c r="AD72" s="830"/>
      <c r="AE72" s="830"/>
      <c r="AF72" s="830">
        <v>6</v>
      </c>
      <c r="AG72" s="830"/>
      <c r="AH72" s="830"/>
      <c r="AI72" s="830"/>
      <c r="AJ72" s="830"/>
      <c r="AK72" s="830" t="s">
        <v>550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39"/>
      <c r="BF72" s="239"/>
      <c r="BG72" s="239"/>
      <c r="BH72" s="239"/>
      <c r="BI72" s="239"/>
      <c r="BJ72" s="239"/>
      <c r="BK72" s="239"/>
      <c r="BL72" s="239"/>
      <c r="BM72" s="239"/>
      <c r="BN72" s="239"/>
      <c r="BO72" s="239"/>
      <c r="BP72" s="239"/>
      <c r="BQ72" s="236">
        <v>66</v>
      </c>
      <c r="BR72" s="241"/>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8"/>
    </row>
    <row r="73" spans="1:131" ht="26.25" customHeight="1" x14ac:dyDescent="0.15">
      <c r="A73" s="236">
        <v>6</v>
      </c>
      <c r="B73" s="873" t="s">
        <v>556</v>
      </c>
      <c r="C73" s="874"/>
      <c r="D73" s="874"/>
      <c r="E73" s="874"/>
      <c r="F73" s="874"/>
      <c r="G73" s="874"/>
      <c r="H73" s="874"/>
      <c r="I73" s="874"/>
      <c r="J73" s="874"/>
      <c r="K73" s="874"/>
      <c r="L73" s="874"/>
      <c r="M73" s="874"/>
      <c r="N73" s="874"/>
      <c r="O73" s="874"/>
      <c r="P73" s="875"/>
      <c r="Q73" s="876">
        <v>184</v>
      </c>
      <c r="R73" s="830"/>
      <c r="S73" s="830"/>
      <c r="T73" s="830"/>
      <c r="U73" s="830"/>
      <c r="V73" s="830">
        <v>176</v>
      </c>
      <c r="W73" s="830"/>
      <c r="X73" s="830"/>
      <c r="Y73" s="830"/>
      <c r="Z73" s="830"/>
      <c r="AA73" s="830">
        <v>8</v>
      </c>
      <c r="AB73" s="830"/>
      <c r="AC73" s="830"/>
      <c r="AD73" s="830"/>
      <c r="AE73" s="830"/>
      <c r="AF73" s="830">
        <v>8</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39"/>
      <c r="BF73" s="239"/>
      <c r="BG73" s="239"/>
      <c r="BH73" s="239"/>
      <c r="BI73" s="239"/>
      <c r="BJ73" s="239"/>
      <c r="BK73" s="239"/>
      <c r="BL73" s="239"/>
      <c r="BM73" s="239"/>
      <c r="BN73" s="239"/>
      <c r="BO73" s="239"/>
      <c r="BP73" s="239"/>
      <c r="BQ73" s="236">
        <v>67</v>
      </c>
      <c r="BR73" s="241"/>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8"/>
    </row>
    <row r="74" spans="1:131" ht="26.25" customHeight="1" x14ac:dyDescent="0.15">
      <c r="A74" s="236">
        <v>7</v>
      </c>
      <c r="B74" s="873" t="s">
        <v>557</v>
      </c>
      <c r="C74" s="874"/>
      <c r="D74" s="874"/>
      <c r="E74" s="874"/>
      <c r="F74" s="874"/>
      <c r="G74" s="874"/>
      <c r="H74" s="874"/>
      <c r="I74" s="874"/>
      <c r="J74" s="874"/>
      <c r="K74" s="874"/>
      <c r="L74" s="874"/>
      <c r="M74" s="874"/>
      <c r="N74" s="874"/>
      <c r="O74" s="874"/>
      <c r="P74" s="875"/>
      <c r="Q74" s="876">
        <v>188612</v>
      </c>
      <c r="R74" s="830"/>
      <c r="S74" s="830"/>
      <c r="T74" s="830"/>
      <c r="U74" s="830"/>
      <c r="V74" s="830">
        <v>182940</v>
      </c>
      <c r="W74" s="830"/>
      <c r="X74" s="830"/>
      <c r="Y74" s="830"/>
      <c r="Z74" s="830"/>
      <c r="AA74" s="830">
        <v>5672</v>
      </c>
      <c r="AB74" s="830"/>
      <c r="AC74" s="830"/>
      <c r="AD74" s="830"/>
      <c r="AE74" s="830"/>
      <c r="AF74" s="830">
        <v>5672</v>
      </c>
      <c r="AG74" s="830"/>
      <c r="AH74" s="830"/>
      <c r="AI74" s="830"/>
      <c r="AJ74" s="830"/>
      <c r="AK74" s="830">
        <v>2011</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39"/>
      <c r="BF74" s="239"/>
      <c r="BG74" s="239"/>
      <c r="BH74" s="239"/>
      <c r="BI74" s="239"/>
      <c r="BJ74" s="239"/>
      <c r="BK74" s="239"/>
      <c r="BL74" s="239"/>
      <c r="BM74" s="239"/>
      <c r="BN74" s="239"/>
      <c r="BO74" s="239"/>
      <c r="BP74" s="239"/>
      <c r="BQ74" s="236">
        <v>68</v>
      </c>
      <c r="BR74" s="241"/>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8"/>
    </row>
    <row r="75" spans="1:131" ht="26.25" customHeight="1" x14ac:dyDescent="0.15">
      <c r="A75" s="236">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39"/>
      <c r="BF75" s="239"/>
      <c r="BG75" s="239"/>
      <c r="BH75" s="239"/>
      <c r="BI75" s="239"/>
      <c r="BJ75" s="239"/>
      <c r="BK75" s="239"/>
      <c r="BL75" s="239"/>
      <c r="BM75" s="239"/>
      <c r="BN75" s="239"/>
      <c r="BO75" s="239"/>
      <c r="BP75" s="239"/>
      <c r="BQ75" s="236">
        <v>69</v>
      </c>
      <c r="BR75" s="241"/>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8"/>
    </row>
    <row r="76" spans="1:131" ht="26.25" customHeight="1" x14ac:dyDescent="0.15">
      <c r="A76" s="236">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39"/>
      <c r="BF76" s="239"/>
      <c r="BG76" s="239"/>
      <c r="BH76" s="239"/>
      <c r="BI76" s="239"/>
      <c r="BJ76" s="239"/>
      <c r="BK76" s="239"/>
      <c r="BL76" s="239"/>
      <c r="BM76" s="239"/>
      <c r="BN76" s="239"/>
      <c r="BO76" s="239"/>
      <c r="BP76" s="239"/>
      <c r="BQ76" s="236">
        <v>70</v>
      </c>
      <c r="BR76" s="241"/>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8"/>
    </row>
    <row r="77" spans="1:131" ht="26.25" customHeight="1" x14ac:dyDescent="0.15">
      <c r="A77" s="236">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9"/>
      <c r="BF77" s="239"/>
      <c r="BG77" s="239"/>
      <c r="BH77" s="239"/>
      <c r="BI77" s="239"/>
      <c r="BJ77" s="239"/>
      <c r="BK77" s="239"/>
      <c r="BL77" s="239"/>
      <c r="BM77" s="239"/>
      <c r="BN77" s="239"/>
      <c r="BO77" s="239"/>
      <c r="BP77" s="239"/>
      <c r="BQ77" s="236">
        <v>71</v>
      </c>
      <c r="BR77" s="241"/>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8"/>
    </row>
    <row r="78" spans="1:131" ht="26.25" customHeight="1" x14ac:dyDescent="0.15">
      <c r="A78" s="236">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9"/>
      <c r="BF78" s="239"/>
      <c r="BG78" s="239"/>
      <c r="BH78" s="239"/>
      <c r="BI78" s="239"/>
      <c r="BJ78" s="228"/>
      <c r="BK78" s="228"/>
      <c r="BL78" s="228"/>
      <c r="BM78" s="228"/>
      <c r="BN78" s="228"/>
      <c r="BO78" s="239"/>
      <c r="BP78" s="239"/>
      <c r="BQ78" s="236">
        <v>72</v>
      </c>
      <c r="BR78" s="241"/>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8"/>
    </row>
    <row r="79" spans="1:131" ht="26.25" customHeight="1" x14ac:dyDescent="0.15">
      <c r="A79" s="236">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9"/>
      <c r="BF79" s="239"/>
      <c r="BG79" s="239"/>
      <c r="BH79" s="239"/>
      <c r="BI79" s="239"/>
      <c r="BJ79" s="228"/>
      <c r="BK79" s="228"/>
      <c r="BL79" s="228"/>
      <c r="BM79" s="228"/>
      <c r="BN79" s="228"/>
      <c r="BO79" s="239"/>
      <c r="BP79" s="239"/>
      <c r="BQ79" s="236">
        <v>73</v>
      </c>
      <c r="BR79" s="241"/>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8"/>
    </row>
    <row r="80" spans="1:131" ht="26.25" customHeight="1" x14ac:dyDescent="0.15">
      <c r="A80" s="236">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9"/>
      <c r="BF80" s="239"/>
      <c r="BG80" s="239"/>
      <c r="BH80" s="239"/>
      <c r="BI80" s="239"/>
      <c r="BJ80" s="239"/>
      <c r="BK80" s="239"/>
      <c r="BL80" s="239"/>
      <c r="BM80" s="239"/>
      <c r="BN80" s="239"/>
      <c r="BO80" s="239"/>
      <c r="BP80" s="239"/>
      <c r="BQ80" s="236">
        <v>74</v>
      </c>
      <c r="BR80" s="241"/>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8"/>
    </row>
    <row r="81" spans="1:131" ht="26.25" customHeight="1" x14ac:dyDescent="0.15">
      <c r="A81" s="236">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9"/>
      <c r="BF81" s="239"/>
      <c r="BG81" s="239"/>
      <c r="BH81" s="239"/>
      <c r="BI81" s="239"/>
      <c r="BJ81" s="239"/>
      <c r="BK81" s="239"/>
      <c r="BL81" s="239"/>
      <c r="BM81" s="239"/>
      <c r="BN81" s="239"/>
      <c r="BO81" s="239"/>
      <c r="BP81" s="239"/>
      <c r="BQ81" s="236">
        <v>75</v>
      </c>
      <c r="BR81" s="241"/>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8"/>
    </row>
    <row r="82" spans="1:131" ht="26.25" customHeight="1" x14ac:dyDescent="0.15">
      <c r="A82" s="236">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9"/>
      <c r="BF82" s="239"/>
      <c r="BG82" s="239"/>
      <c r="BH82" s="239"/>
      <c r="BI82" s="239"/>
      <c r="BJ82" s="239"/>
      <c r="BK82" s="239"/>
      <c r="BL82" s="239"/>
      <c r="BM82" s="239"/>
      <c r="BN82" s="239"/>
      <c r="BO82" s="239"/>
      <c r="BP82" s="239"/>
      <c r="BQ82" s="236">
        <v>76</v>
      </c>
      <c r="BR82" s="241"/>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8"/>
    </row>
    <row r="83" spans="1:131" ht="26.25" customHeight="1" x14ac:dyDescent="0.15">
      <c r="A83" s="236">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9"/>
      <c r="BF83" s="239"/>
      <c r="BG83" s="239"/>
      <c r="BH83" s="239"/>
      <c r="BI83" s="239"/>
      <c r="BJ83" s="239"/>
      <c r="BK83" s="239"/>
      <c r="BL83" s="239"/>
      <c r="BM83" s="239"/>
      <c r="BN83" s="239"/>
      <c r="BO83" s="239"/>
      <c r="BP83" s="239"/>
      <c r="BQ83" s="236">
        <v>77</v>
      </c>
      <c r="BR83" s="241"/>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8"/>
    </row>
    <row r="84" spans="1:131" ht="26.25" customHeight="1" x14ac:dyDescent="0.15">
      <c r="A84" s="236">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9"/>
      <c r="BF84" s="239"/>
      <c r="BG84" s="239"/>
      <c r="BH84" s="239"/>
      <c r="BI84" s="239"/>
      <c r="BJ84" s="239"/>
      <c r="BK84" s="239"/>
      <c r="BL84" s="239"/>
      <c r="BM84" s="239"/>
      <c r="BN84" s="239"/>
      <c r="BO84" s="239"/>
      <c r="BP84" s="239"/>
      <c r="BQ84" s="236">
        <v>78</v>
      </c>
      <c r="BR84" s="241"/>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8"/>
    </row>
    <row r="85" spans="1:131" ht="26.25" customHeight="1" x14ac:dyDescent="0.15">
      <c r="A85" s="236">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9"/>
      <c r="BF85" s="239"/>
      <c r="BG85" s="239"/>
      <c r="BH85" s="239"/>
      <c r="BI85" s="239"/>
      <c r="BJ85" s="239"/>
      <c r="BK85" s="239"/>
      <c r="BL85" s="239"/>
      <c r="BM85" s="239"/>
      <c r="BN85" s="239"/>
      <c r="BO85" s="239"/>
      <c r="BP85" s="239"/>
      <c r="BQ85" s="236">
        <v>79</v>
      </c>
      <c r="BR85" s="241"/>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8"/>
    </row>
    <row r="86" spans="1:131" ht="26.25" customHeight="1" x14ac:dyDescent="0.15">
      <c r="A86" s="236">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9"/>
      <c r="BF86" s="239"/>
      <c r="BG86" s="239"/>
      <c r="BH86" s="239"/>
      <c r="BI86" s="239"/>
      <c r="BJ86" s="239"/>
      <c r="BK86" s="239"/>
      <c r="BL86" s="239"/>
      <c r="BM86" s="239"/>
      <c r="BN86" s="239"/>
      <c r="BO86" s="239"/>
      <c r="BP86" s="239"/>
      <c r="BQ86" s="236">
        <v>80</v>
      </c>
      <c r="BR86" s="241"/>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8"/>
    </row>
    <row r="87" spans="1:131" ht="26.25" customHeight="1" x14ac:dyDescent="0.15">
      <c r="A87" s="242">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9"/>
      <c r="BF87" s="239"/>
      <c r="BG87" s="239"/>
      <c r="BH87" s="239"/>
      <c r="BI87" s="239"/>
      <c r="BJ87" s="239"/>
      <c r="BK87" s="239"/>
      <c r="BL87" s="239"/>
      <c r="BM87" s="239"/>
      <c r="BN87" s="239"/>
      <c r="BO87" s="239"/>
      <c r="BP87" s="239"/>
      <c r="BQ87" s="236">
        <v>81</v>
      </c>
      <c r="BR87" s="241"/>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8"/>
    </row>
    <row r="88" spans="1:131" ht="26.25" customHeight="1" thickBot="1" x14ac:dyDescent="0.2">
      <c r="A88" s="238" t="s">
        <v>378</v>
      </c>
      <c r="B88" s="790" t="s">
        <v>404</v>
      </c>
      <c r="C88" s="791"/>
      <c r="D88" s="791"/>
      <c r="E88" s="791"/>
      <c r="F88" s="791"/>
      <c r="G88" s="791"/>
      <c r="H88" s="791"/>
      <c r="I88" s="791"/>
      <c r="J88" s="791"/>
      <c r="K88" s="791"/>
      <c r="L88" s="791"/>
      <c r="M88" s="791"/>
      <c r="N88" s="791"/>
      <c r="O88" s="791"/>
      <c r="P88" s="792"/>
      <c r="Q88" s="840"/>
      <c r="R88" s="841"/>
      <c r="S88" s="841"/>
      <c r="T88" s="841"/>
      <c r="U88" s="841"/>
      <c r="V88" s="841"/>
      <c r="W88" s="841"/>
      <c r="X88" s="841"/>
      <c r="Y88" s="841"/>
      <c r="Z88" s="841"/>
      <c r="AA88" s="841"/>
      <c r="AB88" s="841"/>
      <c r="AC88" s="841"/>
      <c r="AD88" s="841"/>
      <c r="AE88" s="841"/>
      <c r="AF88" s="844">
        <v>6241</v>
      </c>
      <c r="AG88" s="844"/>
      <c r="AH88" s="844"/>
      <c r="AI88" s="844"/>
      <c r="AJ88" s="844"/>
      <c r="AK88" s="841"/>
      <c r="AL88" s="841"/>
      <c r="AM88" s="841"/>
      <c r="AN88" s="841"/>
      <c r="AO88" s="841"/>
      <c r="AP88" s="844">
        <v>3305</v>
      </c>
      <c r="AQ88" s="844"/>
      <c r="AR88" s="844"/>
      <c r="AS88" s="844"/>
      <c r="AT88" s="844"/>
      <c r="AU88" s="844">
        <v>593</v>
      </c>
      <c r="AV88" s="844"/>
      <c r="AW88" s="844"/>
      <c r="AX88" s="844"/>
      <c r="AY88" s="844"/>
      <c r="AZ88" s="849"/>
      <c r="BA88" s="849"/>
      <c r="BB88" s="849"/>
      <c r="BC88" s="849"/>
      <c r="BD88" s="850"/>
      <c r="BE88" s="239"/>
      <c r="BF88" s="239"/>
      <c r="BG88" s="239"/>
      <c r="BH88" s="239"/>
      <c r="BI88" s="239"/>
      <c r="BJ88" s="239"/>
      <c r="BK88" s="239"/>
      <c r="BL88" s="239"/>
      <c r="BM88" s="239"/>
      <c r="BN88" s="239"/>
      <c r="BO88" s="239"/>
      <c r="BP88" s="239"/>
      <c r="BQ88" s="236">
        <v>82</v>
      </c>
      <c r="BR88" s="241"/>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790" t="s">
        <v>405</v>
      </c>
      <c r="BS102" s="791"/>
      <c r="BT102" s="791"/>
      <c r="BU102" s="791"/>
      <c r="BV102" s="791"/>
      <c r="BW102" s="791"/>
      <c r="BX102" s="791"/>
      <c r="BY102" s="791"/>
      <c r="BZ102" s="791"/>
      <c r="CA102" s="791"/>
      <c r="CB102" s="791"/>
      <c r="CC102" s="791"/>
      <c r="CD102" s="791"/>
      <c r="CE102" s="791"/>
      <c r="CF102" s="791"/>
      <c r="CG102" s="792"/>
      <c r="CH102" s="887"/>
      <c r="CI102" s="888"/>
      <c r="CJ102" s="888"/>
      <c r="CK102" s="888"/>
      <c r="CL102" s="889"/>
      <c r="CM102" s="887"/>
      <c r="CN102" s="888"/>
      <c r="CO102" s="888"/>
      <c r="CP102" s="888"/>
      <c r="CQ102" s="889"/>
      <c r="CR102" s="890">
        <v>40</v>
      </c>
      <c r="CS102" s="852"/>
      <c r="CT102" s="852"/>
      <c r="CU102" s="852"/>
      <c r="CV102" s="891"/>
      <c r="CW102" s="890" t="s">
        <v>491</v>
      </c>
      <c r="CX102" s="852"/>
      <c r="CY102" s="852"/>
      <c r="CZ102" s="852"/>
      <c r="DA102" s="891"/>
      <c r="DB102" s="890" t="s">
        <v>491</v>
      </c>
      <c r="DC102" s="852"/>
      <c r="DD102" s="852"/>
      <c r="DE102" s="852"/>
      <c r="DF102" s="891"/>
      <c r="DG102" s="890" t="s">
        <v>491</v>
      </c>
      <c r="DH102" s="852"/>
      <c r="DI102" s="852"/>
      <c r="DJ102" s="852"/>
      <c r="DK102" s="891"/>
      <c r="DL102" s="890" t="s">
        <v>491</v>
      </c>
      <c r="DM102" s="852"/>
      <c r="DN102" s="852"/>
      <c r="DO102" s="852"/>
      <c r="DP102" s="891"/>
      <c r="DQ102" s="890" t="s">
        <v>491</v>
      </c>
      <c r="DR102" s="852"/>
      <c r="DS102" s="852"/>
      <c r="DT102" s="852"/>
      <c r="DU102" s="891"/>
      <c r="DV102" s="790"/>
      <c r="DW102" s="791"/>
      <c r="DX102" s="791"/>
      <c r="DY102" s="791"/>
      <c r="DZ102" s="914"/>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8"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28"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2368661</v>
      </c>
      <c r="AB110" s="900"/>
      <c r="AC110" s="900"/>
      <c r="AD110" s="900"/>
      <c r="AE110" s="901"/>
      <c r="AF110" s="902">
        <v>2345534</v>
      </c>
      <c r="AG110" s="900"/>
      <c r="AH110" s="900"/>
      <c r="AI110" s="900"/>
      <c r="AJ110" s="901"/>
      <c r="AK110" s="902">
        <v>2357516</v>
      </c>
      <c r="AL110" s="900"/>
      <c r="AM110" s="900"/>
      <c r="AN110" s="900"/>
      <c r="AO110" s="901"/>
      <c r="AP110" s="903">
        <v>19.600000000000001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27937123</v>
      </c>
      <c r="BR110" s="931"/>
      <c r="BS110" s="931"/>
      <c r="BT110" s="931"/>
      <c r="BU110" s="931"/>
      <c r="BV110" s="931">
        <v>26948580</v>
      </c>
      <c r="BW110" s="931"/>
      <c r="BX110" s="931"/>
      <c r="BY110" s="931"/>
      <c r="BZ110" s="931"/>
      <c r="CA110" s="931">
        <v>26881271</v>
      </c>
      <c r="CB110" s="931"/>
      <c r="CC110" s="931"/>
      <c r="CD110" s="931"/>
      <c r="CE110" s="931"/>
      <c r="CF110" s="944">
        <v>223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630201</v>
      </c>
      <c r="DH110" s="931"/>
      <c r="DI110" s="931"/>
      <c r="DJ110" s="931"/>
      <c r="DK110" s="931"/>
      <c r="DL110" s="931">
        <v>534231</v>
      </c>
      <c r="DM110" s="931"/>
      <c r="DN110" s="931"/>
      <c r="DO110" s="931"/>
      <c r="DP110" s="931"/>
      <c r="DQ110" s="931">
        <v>438098</v>
      </c>
      <c r="DR110" s="931"/>
      <c r="DS110" s="931"/>
      <c r="DT110" s="931"/>
      <c r="DU110" s="931"/>
      <c r="DV110" s="932">
        <v>3.6</v>
      </c>
      <c r="DW110" s="932"/>
      <c r="DX110" s="932"/>
      <c r="DY110" s="932"/>
      <c r="DZ110" s="933"/>
    </row>
    <row r="111" spans="1:131" s="228"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630201</v>
      </c>
      <c r="BR111" s="926"/>
      <c r="BS111" s="926"/>
      <c r="BT111" s="926"/>
      <c r="BU111" s="926"/>
      <c r="BV111" s="926">
        <v>534231</v>
      </c>
      <c r="BW111" s="926"/>
      <c r="BX111" s="926"/>
      <c r="BY111" s="926"/>
      <c r="BZ111" s="926"/>
      <c r="CA111" s="926">
        <v>438098</v>
      </c>
      <c r="CB111" s="926"/>
      <c r="CC111" s="926"/>
      <c r="CD111" s="926"/>
      <c r="CE111" s="926"/>
      <c r="CF111" s="920">
        <v>3.6</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8"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3333</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1981893</v>
      </c>
      <c r="BR112" s="926"/>
      <c r="BS112" s="926"/>
      <c r="BT112" s="926"/>
      <c r="BU112" s="926"/>
      <c r="BV112" s="926">
        <v>2166597</v>
      </c>
      <c r="BW112" s="926"/>
      <c r="BX112" s="926"/>
      <c r="BY112" s="926"/>
      <c r="BZ112" s="926"/>
      <c r="CA112" s="926">
        <v>1486348</v>
      </c>
      <c r="CB112" s="926"/>
      <c r="CC112" s="926"/>
      <c r="CD112" s="926"/>
      <c r="CE112" s="926"/>
      <c r="CF112" s="920">
        <v>12.3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8"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384956</v>
      </c>
      <c r="AB113" s="938"/>
      <c r="AC113" s="938"/>
      <c r="AD113" s="938"/>
      <c r="AE113" s="939"/>
      <c r="AF113" s="940">
        <v>196126</v>
      </c>
      <c r="AG113" s="938"/>
      <c r="AH113" s="938"/>
      <c r="AI113" s="938"/>
      <c r="AJ113" s="939"/>
      <c r="AK113" s="940">
        <v>325617</v>
      </c>
      <c r="AL113" s="938"/>
      <c r="AM113" s="938"/>
      <c r="AN113" s="938"/>
      <c r="AO113" s="939"/>
      <c r="AP113" s="941">
        <v>2.7</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537231</v>
      </c>
      <c r="BR113" s="926"/>
      <c r="BS113" s="926"/>
      <c r="BT113" s="926"/>
      <c r="BU113" s="926"/>
      <c r="BV113" s="926">
        <v>513001</v>
      </c>
      <c r="BW113" s="926"/>
      <c r="BX113" s="926"/>
      <c r="BY113" s="926"/>
      <c r="BZ113" s="926"/>
      <c r="CA113" s="926">
        <v>592400</v>
      </c>
      <c r="CB113" s="926"/>
      <c r="CC113" s="926"/>
      <c r="CD113" s="926"/>
      <c r="CE113" s="926"/>
      <c r="CF113" s="920">
        <v>4.9000000000000004</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8"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67513</v>
      </c>
      <c r="AB114" s="959"/>
      <c r="AC114" s="959"/>
      <c r="AD114" s="959"/>
      <c r="AE114" s="960"/>
      <c r="AF114" s="961">
        <v>75303</v>
      </c>
      <c r="AG114" s="959"/>
      <c r="AH114" s="959"/>
      <c r="AI114" s="959"/>
      <c r="AJ114" s="960"/>
      <c r="AK114" s="961">
        <v>71453</v>
      </c>
      <c r="AL114" s="959"/>
      <c r="AM114" s="959"/>
      <c r="AN114" s="959"/>
      <c r="AO114" s="960"/>
      <c r="AP114" s="962">
        <v>0.6</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484666</v>
      </c>
      <c r="BR114" s="926"/>
      <c r="BS114" s="926"/>
      <c r="BT114" s="926"/>
      <c r="BU114" s="926"/>
      <c r="BV114" s="926">
        <v>236251</v>
      </c>
      <c r="BW114" s="926"/>
      <c r="BX114" s="926"/>
      <c r="BY114" s="926"/>
      <c r="BZ114" s="926"/>
      <c r="CA114" s="926" t="s">
        <v>122</v>
      </c>
      <c r="CB114" s="926"/>
      <c r="CC114" s="926"/>
      <c r="CD114" s="926"/>
      <c r="CE114" s="926"/>
      <c r="CF114" s="920" t="s">
        <v>122</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8"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190043</v>
      </c>
      <c r="AB115" s="938"/>
      <c r="AC115" s="938"/>
      <c r="AD115" s="938"/>
      <c r="AE115" s="939"/>
      <c r="AF115" s="940">
        <v>159535</v>
      </c>
      <c r="AG115" s="938"/>
      <c r="AH115" s="938"/>
      <c r="AI115" s="938"/>
      <c r="AJ115" s="939"/>
      <c r="AK115" s="940">
        <v>180216</v>
      </c>
      <c r="AL115" s="938"/>
      <c r="AM115" s="938"/>
      <c r="AN115" s="938"/>
      <c r="AO115" s="939"/>
      <c r="AP115" s="941">
        <v>1.5</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143287</v>
      </c>
      <c r="BR115" s="926"/>
      <c r="BS115" s="926"/>
      <c r="BT115" s="926"/>
      <c r="BU115" s="926"/>
      <c r="BV115" s="926">
        <v>84583</v>
      </c>
      <c r="BW115" s="926"/>
      <c r="BX115" s="926"/>
      <c r="BY115" s="926"/>
      <c r="BZ115" s="926"/>
      <c r="CA115" s="926">
        <v>26483</v>
      </c>
      <c r="CB115" s="926"/>
      <c r="CC115" s="926"/>
      <c r="CD115" s="926"/>
      <c r="CE115" s="926"/>
      <c r="CF115" s="920">
        <v>0.2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8"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529</v>
      </c>
      <c r="AB116" s="959"/>
      <c r="AC116" s="959"/>
      <c r="AD116" s="959"/>
      <c r="AE116" s="960"/>
      <c r="AF116" s="961" t="s">
        <v>122</v>
      </c>
      <c r="AG116" s="959"/>
      <c r="AH116" s="959"/>
      <c r="AI116" s="959"/>
      <c r="AJ116" s="960"/>
      <c r="AK116" s="961">
        <v>1103</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8"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3015035</v>
      </c>
      <c r="AB117" s="979"/>
      <c r="AC117" s="979"/>
      <c r="AD117" s="979"/>
      <c r="AE117" s="980"/>
      <c r="AF117" s="981">
        <v>2776498</v>
      </c>
      <c r="AG117" s="979"/>
      <c r="AH117" s="979"/>
      <c r="AI117" s="979"/>
      <c r="AJ117" s="980"/>
      <c r="AK117" s="981">
        <v>2935905</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8"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8"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137997</v>
      </c>
      <c r="AB119" s="900"/>
      <c r="AC119" s="900"/>
      <c r="AD119" s="900"/>
      <c r="AE119" s="901"/>
      <c r="AF119" s="902">
        <v>139019</v>
      </c>
      <c r="AG119" s="900"/>
      <c r="AH119" s="900"/>
      <c r="AI119" s="900"/>
      <c r="AJ119" s="901"/>
      <c r="AK119" s="902">
        <v>139181</v>
      </c>
      <c r="AL119" s="900"/>
      <c r="AM119" s="900"/>
      <c r="AN119" s="900"/>
      <c r="AO119" s="901"/>
      <c r="AP119" s="903">
        <v>1.2</v>
      </c>
      <c r="AQ119" s="904"/>
      <c r="AR119" s="904"/>
      <c r="AS119" s="904"/>
      <c r="AT119" s="905"/>
      <c r="AU119" s="910"/>
      <c r="AV119" s="911"/>
      <c r="AW119" s="911"/>
      <c r="AX119" s="911"/>
      <c r="AY119" s="911"/>
      <c r="AZ119" s="249" t="s">
        <v>177</v>
      </c>
      <c r="BA119" s="249"/>
      <c r="BB119" s="249"/>
      <c r="BC119" s="249"/>
      <c r="BD119" s="249"/>
      <c r="BE119" s="249"/>
      <c r="BF119" s="249"/>
      <c r="BG119" s="249"/>
      <c r="BH119" s="249"/>
      <c r="BI119" s="249"/>
      <c r="BJ119" s="249"/>
      <c r="BK119" s="249"/>
      <c r="BL119" s="249"/>
      <c r="BM119" s="249"/>
      <c r="BN119" s="249"/>
      <c r="BO119" s="977" t="s">
        <v>445</v>
      </c>
      <c r="BP119" s="1005"/>
      <c r="BQ119" s="999">
        <v>31714401</v>
      </c>
      <c r="BR119" s="1000"/>
      <c r="BS119" s="1000"/>
      <c r="BT119" s="1000"/>
      <c r="BU119" s="1000"/>
      <c r="BV119" s="1000">
        <v>30483243</v>
      </c>
      <c r="BW119" s="1000"/>
      <c r="BX119" s="1000"/>
      <c r="BY119" s="1000"/>
      <c r="BZ119" s="1000"/>
      <c r="CA119" s="1000">
        <v>29424600</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8"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4179077</v>
      </c>
      <c r="BR120" s="931"/>
      <c r="BS120" s="931"/>
      <c r="BT120" s="931"/>
      <c r="BU120" s="931"/>
      <c r="BV120" s="931">
        <v>7063020</v>
      </c>
      <c r="BW120" s="931"/>
      <c r="BX120" s="931"/>
      <c r="BY120" s="931"/>
      <c r="BZ120" s="931"/>
      <c r="CA120" s="931">
        <v>5746395</v>
      </c>
      <c r="CB120" s="931"/>
      <c r="CC120" s="931"/>
      <c r="CD120" s="931"/>
      <c r="CE120" s="931"/>
      <c r="CF120" s="944">
        <v>47.7</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1005424</v>
      </c>
      <c r="DH120" s="931"/>
      <c r="DI120" s="931"/>
      <c r="DJ120" s="931"/>
      <c r="DK120" s="931"/>
      <c r="DL120" s="931">
        <v>899100</v>
      </c>
      <c r="DM120" s="931"/>
      <c r="DN120" s="931"/>
      <c r="DO120" s="931"/>
      <c r="DP120" s="931"/>
      <c r="DQ120" s="931">
        <v>933739</v>
      </c>
      <c r="DR120" s="931"/>
      <c r="DS120" s="931"/>
      <c r="DT120" s="931"/>
      <c r="DU120" s="931"/>
      <c r="DV120" s="932">
        <v>7.7</v>
      </c>
      <c r="DW120" s="932"/>
      <c r="DX120" s="932"/>
      <c r="DY120" s="932"/>
      <c r="DZ120" s="933"/>
    </row>
    <row r="121" spans="1:130" s="228"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182693</v>
      </c>
      <c r="BR121" s="926"/>
      <c r="BS121" s="926"/>
      <c r="BT121" s="926"/>
      <c r="BU121" s="926"/>
      <c r="BV121" s="926">
        <v>542531</v>
      </c>
      <c r="BW121" s="926"/>
      <c r="BX121" s="926"/>
      <c r="BY121" s="926"/>
      <c r="BZ121" s="926"/>
      <c r="CA121" s="926">
        <v>566476</v>
      </c>
      <c r="CB121" s="926"/>
      <c r="CC121" s="926"/>
      <c r="CD121" s="926"/>
      <c r="CE121" s="926"/>
      <c r="CF121" s="920">
        <v>4.7</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957409</v>
      </c>
      <c r="DH121" s="926"/>
      <c r="DI121" s="926"/>
      <c r="DJ121" s="926"/>
      <c r="DK121" s="926"/>
      <c r="DL121" s="926">
        <v>1244429</v>
      </c>
      <c r="DM121" s="926"/>
      <c r="DN121" s="926"/>
      <c r="DO121" s="926"/>
      <c r="DP121" s="926"/>
      <c r="DQ121" s="926">
        <v>531940</v>
      </c>
      <c r="DR121" s="926"/>
      <c r="DS121" s="926"/>
      <c r="DT121" s="926"/>
      <c r="DU121" s="926"/>
      <c r="DV121" s="927">
        <v>4.4000000000000004</v>
      </c>
      <c r="DW121" s="927"/>
      <c r="DX121" s="927"/>
      <c r="DY121" s="927"/>
      <c r="DZ121" s="928"/>
    </row>
    <row r="122" spans="1:130" s="228"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21389721</v>
      </c>
      <c r="BR122" s="1000"/>
      <c r="BS122" s="1000"/>
      <c r="BT122" s="1000"/>
      <c r="BU122" s="1000"/>
      <c r="BV122" s="1000">
        <v>20200137</v>
      </c>
      <c r="BW122" s="1000"/>
      <c r="BX122" s="1000"/>
      <c r="BY122" s="1000"/>
      <c r="BZ122" s="1000"/>
      <c r="CA122" s="1000">
        <v>19027075</v>
      </c>
      <c r="CB122" s="1000"/>
      <c r="CC122" s="1000"/>
      <c r="CD122" s="1000"/>
      <c r="CE122" s="1000"/>
      <c r="CF122" s="1017">
        <v>157.80000000000001</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19060</v>
      </c>
      <c r="DH122" s="926"/>
      <c r="DI122" s="926"/>
      <c r="DJ122" s="926"/>
      <c r="DK122" s="926"/>
      <c r="DL122" s="926">
        <v>23068</v>
      </c>
      <c r="DM122" s="926"/>
      <c r="DN122" s="926"/>
      <c r="DO122" s="926"/>
      <c r="DP122" s="926"/>
      <c r="DQ122" s="926">
        <v>20669</v>
      </c>
      <c r="DR122" s="926"/>
      <c r="DS122" s="926"/>
      <c r="DT122" s="926"/>
      <c r="DU122" s="926"/>
      <c r="DV122" s="927">
        <v>0.2</v>
      </c>
      <c r="DW122" s="927"/>
      <c r="DX122" s="927"/>
      <c r="DY122" s="927"/>
      <c r="DZ122" s="928"/>
    </row>
    <row r="123" spans="1:130" s="228"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52046</v>
      </c>
      <c r="AB123" s="959"/>
      <c r="AC123" s="959"/>
      <c r="AD123" s="959"/>
      <c r="AE123" s="960"/>
      <c r="AF123" s="961">
        <v>20516</v>
      </c>
      <c r="AG123" s="959"/>
      <c r="AH123" s="959"/>
      <c r="AI123" s="959"/>
      <c r="AJ123" s="960"/>
      <c r="AK123" s="961">
        <v>41035</v>
      </c>
      <c r="AL123" s="959"/>
      <c r="AM123" s="959"/>
      <c r="AN123" s="959"/>
      <c r="AO123" s="960"/>
      <c r="AP123" s="962">
        <v>0.3</v>
      </c>
      <c r="AQ123" s="963"/>
      <c r="AR123" s="963"/>
      <c r="AS123" s="963"/>
      <c r="AT123" s="964"/>
      <c r="AU123" s="997"/>
      <c r="AV123" s="998"/>
      <c r="AW123" s="998"/>
      <c r="AX123" s="998"/>
      <c r="AY123" s="998"/>
      <c r="AZ123" s="249" t="s">
        <v>177</v>
      </c>
      <c r="BA123" s="249"/>
      <c r="BB123" s="249"/>
      <c r="BC123" s="249"/>
      <c r="BD123" s="249"/>
      <c r="BE123" s="249"/>
      <c r="BF123" s="249"/>
      <c r="BG123" s="249"/>
      <c r="BH123" s="249"/>
      <c r="BI123" s="249"/>
      <c r="BJ123" s="249"/>
      <c r="BK123" s="249"/>
      <c r="BL123" s="249"/>
      <c r="BM123" s="249"/>
      <c r="BN123" s="249"/>
      <c r="BO123" s="977" t="s">
        <v>453</v>
      </c>
      <c r="BP123" s="1005"/>
      <c r="BQ123" s="1063">
        <v>25751491</v>
      </c>
      <c r="BR123" s="1064"/>
      <c r="BS123" s="1064"/>
      <c r="BT123" s="1064"/>
      <c r="BU123" s="1064"/>
      <c r="BV123" s="1064">
        <v>27805688</v>
      </c>
      <c r="BW123" s="1064"/>
      <c r="BX123" s="1064"/>
      <c r="BY123" s="1064"/>
      <c r="BZ123" s="1064"/>
      <c r="CA123" s="1064">
        <v>25339946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8"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50.5</v>
      </c>
      <c r="BR124" s="1027"/>
      <c r="BS124" s="1027"/>
      <c r="BT124" s="1027"/>
      <c r="BU124" s="1027"/>
      <c r="BV124" s="1027">
        <v>23.2</v>
      </c>
      <c r="BW124" s="1027"/>
      <c r="BX124" s="1027"/>
      <c r="BY124" s="1027"/>
      <c r="BZ124" s="1027"/>
      <c r="CA124" s="1027">
        <v>33.799999999999997</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8"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8"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8"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0"/>
      <c r="AV127" s="230"/>
      <c r="AW127" s="230"/>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0"/>
      <c r="CB127" s="230"/>
      <c r="CC127" s="230"/>
      <c r="CD127" s="253"/>
      <c r="CE127" s="253"/>
      <c r="CF127" s="253"/>
      <c r="CG127" s="230"/>
      <c r="CH127" s="230"/>
      <c r="CI127" s="230"/>
      <c r="CJ127" s="252"/>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8"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43907</v>
      </c>
      <c r="AB128" s="1046"/>
      <c r="AC128" s="1046"/>
      <c r="AD128" s="1046"/>
      <c r="AE128" s="1047"/>
      <c r="AF128" s="1048">
        <v>161606</v>
      </c>
      <c r="AG128" s="1046"/>
      <c r="AH128" s="1046"/>
      <c r="AI128" s="1046"/>
      <c r="AJ128" s="1047"/>
      <c r="AK128" s="1048">
        <v>139041</v>
      </c>
      <c r="AL128" s="1046"/>
      <c r="AM128" s="1046"/>
      <c r="AN128" s="1046"/>
      <c r="AO128" s="1047"/>
      <c r="AP128" s="1049"/>
      <c r="AQ128" s="1050"/>
      <c r="AR128" s="1050"/>
      <c r="AS128" s="1050"/>
      <c r="AT128" s="1051"/>
      <c r="AU128" s="230"/>
      <c r="AV128" s="230"/>
      <c r="AW128" s="230"/>
      <c r="AX128" s="896" t="s">
        <v>467</v>
      </c>
      <c r="AY128" s="897"/>
      <c r="AZ128" s="897"/>
      <c r="BA128" s="897"/>
      <c r="BB128" s="897"/>
      <c r="BC128" s="897"/>
      <c r="BD128" s="897"/>
      <c r="BE128" s="898"/>
      <c r="BF128" s="1052" t="s">
        <v>122</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3"/>
      <c r="CB128" s="253"/>
      <c r="CC128" s="253"/>
      <c r="CD128" s="253"/>
      <c r="CE128" s="253"/>
      <c r="CF128" s="253"/>
      <c r="CG128" s="230"/>
      <c r="CH128" s="230"/>
      <c r="CI128" s="230"/>
      <c r="CJ128" s="252"/>
      <c r="CK128" s="1024"/>
      <c r="CL128" s="1025"/>
      <c r="CM128" s="1025"/>
      <c r="CN128" s="1025"/>
      <c r="CO128" s="1026"/>
      <c r="CP128" s="1035" t="s">
        <v>468</v>
      </c>
      <c r="CQ128" s="727"/>
      <c r="CR128" s="727"/>
      <c r="CS128" s="727"/>
      <c r="CT128" s="727"/>
      <c r="CU128" s="727"/>
      <c r="CV128" s="727"/>
      <c r="CW128" s="727"/>
      <c r="CX128" s="727"/>
      <c r="CY128" s="727"/>
      <c r="CZ128" s="727"/>
      <c r="DA128" s="727"/>
      <c r="DB128" s="727"/>
      <c r="DC128" s="727"/>
      <c r="DD128" s="727"/>
      <c r="DE128" s="727"/>
      <c r="DF128" s="1036"/>
      <c r="DG128" s="1037">
        <v>143287</v>
      </c>
      <c r="DH128" s="1038"/>
      <c r="DI128" s="1038"/>
      <c r="DJ128" s="1038"/>
      <c r="DK128" s="1038"/>
      <c r="DL128" s="1038">
        <v>84583</v>
      </c>
      <c r="DM128" s="1038"/>
      <c r="DN128" s="1038"/>
      <c r="DO128" s="1038"/>
      <c r="DP128" s="1038"/>
      <c r="DQ128" s="1038">
        <v>26483</v>
      </c>
      <c r="DR128" s="1038"/>
      <c r="DS128" s="1038"/>
      <c r="DT128" s="1038"/>
      <c r="DU128" s="1038"/>
      <c r="DV128" s="1039">
        <v>0.2</v>
      </c>
      <c r="DW128" s="1039"/>
      <c r="DX128" s="1039"/>
      <c r="DY128" s="1039"/>
      <c r="DZ128" s="1040"/>
    </row>
    <row r="129" spans="1:131" s="228"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13699551</v>
      </c>
      <c r="AB129" s="959"/>
      <c r="AC129" s="959"/>
      <c r="AD129" s="959"/>
      <c r="AE129" s="960"/>
      <c r="AF129" s="961">
        <v>13419417</v>
      </c>
      <c r="AG129" s="959"/>
      <c r="AH129" s="959"/>
      <c r="AI129" s="959"/>
      <c r="AJ129" s="960"/>
      <c r="AK129" s="961">
        <v>13910570</v>
      </c>
      <c r="AL129" s="959"/>
      <c r="AM129" s="959"/>
      <c r="AN129" s="959"/>
      <c r="AO129" s="960"/>
      <c r="AP129" s="1073"/>
      <c r="AQ129" s="1074"/>
      <c r="AR129" s="1074"/>
      <c r="AS129" s="1074"/>
      <c r="AT129" s="1075"/>
      <c r="AU129" s="231"/>
      <c r="AV129" s="231"/>
      <c r="AW129" s="231"/>
      <c r="AX129" s="1065" t="s">
        <v>470</v>
      </c>
      <c r="AY129" s="923"/>
      <c r="AZ129" s="923"/>
      <c r="BA129" s="923"/>
      <c r="BB129" s="923"/>
      <c r="BC129" s="923"/>
      <c r="BD129" s="923"/>
      <c r="BE129" s="924"/>
      <c r="BF129" s="1066" t="s">
        <v>122</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1914331</v>
      </c>
      <c r="AB130" s="959"/>
      <c r="AC130" s="959"/>
      <c r="AD130" s="959"/>
      <c r="AE130" s="960"/>
      <c r="AF130" s="961">
        <v>1908264</v>
      </c>
      <c r="AG130" s="959"/>
      <c r="AH130" s="959"/>
      <c r="AI130" s="959"/>
      <c r="AJ130" s="960"/>
      <c r="AK130" s="961">
        <v>1855021</v>
      </c>
      <c r="AL130" s="959"/>
      <c r="AM130" s="959"/>
      <c r="AN130" s="959"/>
      <c r="AO130" s="960"/>
      <c r="AP130" s="1073"/>
      <c r="AQ130" s="1074"/>
      <c r="AR130" s="1074"/>
      <c r="AS130" s="1074"/>
      <c r="AT130" s="1075"/>
      <c r="AU130" s="231"/>
      <c r="AV130" s="231"/>
      <c r="AW130" s="231"/>
      <c r="AX130" s="1065" t="s">
        <v>473</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11785220</v>
      </c>
      <c r="AB131" s="986"/>
      <c r="AC131" s="986"/>
      <c r="AD131" s="986"/>
      <c r="AE131" s="987"/>
      <c r="AF131" s="985">
        <v>11511153</v>
      </c>
      <c r="AG131" s="986"/>
      <c r="AH131" s="986"/>
      <c r="AI131" s="986"/>
      <c r="AJ131" s="987"/>
      <c r="AK131" s="985">
        <v>12055549</v>
      </c>
      <c r="AL131" s="986"/>
      <c r="AM131" s="986"/>
      <c r="AN131" s="986"/>
      <c r="AO131" s="987"/>
      <c r="AP131" s="1110"/>
      <c r="AQ131" s="1111"/>
      <c r="AR131" s="1111"/>
      <c r="AS131" s="1111"/>
      <c r="AT131" s="1112"/>
      <c r="AU131" s="231"/>
      <c r="AV131" s="231"/>
      <c r="AW131" s="231"/>
      <c r="AX131" s="1083" t="s">
        <v>475</v>
      </c>
      <c r="AY131" s="727"/>
      <c r="AZ131" s="727"/>
      <c r="BA131" s="727"/>
      <c r="BB131" s="727"/>
      <c r="BC131" s="727"/>
      <c r="BD131" s="727"/>
      <c r="BE131" s="1036"/>
      <c r="BF131" s="1084">
        <v>33.799999999999997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8.9671385010000009</v>
      </c>
      <c r="AB132" s="1097"/>
      <c r="AC132" s="1097"/>
      <c r="AD132" s="1097"/>
      <c r="AE132" s="1098"/>
      <c r="AF132" s="1099">
        <v>6.1386378930000003</v>
      </c>
      <c r="AG132" s="1097"/>
      <c r="AH132" s="1097"/>
      <c r="AI132" s="1097"/>
      <c r="AJ132" s="1098"/>
      <c r="AK132" s="1099">
        <v>7.8125268290000003</v>
      </c>
      <c r="AL132" s="1097"/>
      <c r="AM132" s="1097"/>
      <c r="AN132" s="1097"/>
      <c r="AO132" s="1098"/>
      <c r="AP132" s="1001"/>
      <c r="AQ132" s="1002"/>
      <c r="AR132" s="1002"/>
      <c r="AS132" s="1002"/>
      <c r="AT132" s="110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8.3000000000000007</v>
      </c>
      <c r="AB133" s="1080"/>
      <c r="AC133" s="1080"/>
      <c r="AD133" s="1080"/>
      <c r="AE133" s="1081"/>
      <c r="AF133" s="1079">
        <v>7.7</v>
      </c>
      <c r="AG133" s="1080"/>
      <c r="AH133" s="1080"/>
      <c r="AI133" s="1080"/>
      <c r="AJ133" s="1081"/>
      <c r="AK133" s="1079">
        <v>7.6</v>
      </c>
      <c r="AL133" s="1080"/>
      <c r="AM133" s="1080"/>
      <c r="AN133" s="1080"/>
      <c r="AO133" s="1081"/>
      <c r="AP133" s="1028"/>
      <c r="AQ133" s="1029"/>
      <c r="AR133" s="1029"/>
      <c r="AS133" s="1029"/>
      <c r="AT133" s="108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rvgu1UrMqgFnaCZfqpSbgrwK5dECUyTaXrctlLo6MSfRY6MhQibF8PHhQAAE6yBoPB1nijTi5MdGrG9h8WggtQ==" saltValue="pvd1ZGUWmC6+zY2eyUSA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fIo/0xAOd+MQYJQmJ3h/Jv4BVKNtohjnMiZVmldBAWCNnNkBipeT8Zvr+a74jOc+XHPRu3saOEFGwKL9qmPVMg==" saltValue="gpbpTojBJaEzhITytqsZ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S79NL4jy6/0mHtxHXpDEQ+NRgCGYss7uSysVW8Ph14hqcb/boq5KrZCDfR5w5nJ6E+mQDoLMdYJr8z+at3KQA==" saltValue="tzBxujGKGe7Y3l5JZrxY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482</v>
      </c>
      <c r="AP7" s="270"/>
      <c r="AQ7" s="271" t="s">
        <v>483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484</v>
      </c>
      <c r="AQ8" s="277" t="s">
        <v>485</v>
      </c>
      <c r="AR8" s="278" t="s">
        <v>486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6" t="s">
        <v>487</v>
      </c>
      <c r="AL9" s="1117"/>
      <c r="AM9" s="1117"/>
      <c r="AN9" s="1118"/>
      <c r="AO9" s="279">
        <v>4407454</v>
      </c>
      <c r="AP9" s="279">
        <v>86913</v>
      </c>
      <c r="AQ9" s="280">
        <v>73824</v>
      </c>
      <c r="AR9" s="281">
        <v>17.7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6" t="s">
        <v>488</v>
      </c>
      <c r="AL10" s="1117"/>
      <c r="AM10" s="1117"/>
      <c r="AN10" s="1118"/>
      <c r="AO10" s="282">
        <v>489494</v>
      </c>
      <c r="AP10" s="282">
        <v>9653</v>
      </c>
      <c r="AQ10" s="283">
        <v>6244</v>
      </c>
      <c r="AR10" s="284">
        <v>54.6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6" t="s">
        <v>489</v>
      </c>
      <c r="AL11" s="1117"/>
      <c r="AM11" s="1117"/>
      <c r="AN11" s="1118"/>
      <c r="AO11" s="282">
        <v>657</v>
      </c>
      <c r="AP11" s="282">
        <v>13</v>
      </c>
      <c r="AQ11" s="283">
        <v>1048</v>
      </c>
      <c r="AR11" s="284">
        <v>-98.8</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6" t="s">
        <v>490</v>
      </c>
      <c r="AL12" s="1117"/>
      <c r="AM12" s="1117"/>
      <c r="AN12" s="1118"/>
      <c r="AO12" s="282" t="s">
        <v>491</v>
      </c>
      <c r="AP12" s="282" t="s">
        <v>491</v>
      </c>
      <c r="AQ12" s="283">
        <v>8</v>
      </c>
      <c r="AR12" s="284" t="s">
        <v>491</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6" t="s">
        <v>492</v>
      </c>
      <c r="AL13" s="1117"/>
      <c r="AM13" s="1117"/>
      <c r="AN13" s="1118"/>
      <c r="AO13" s="282">
        <v>175655</v>
      </c>
      <c r="AP13" s="282">
        <v>3464</v>
      </c>
      <c r="AQ13" s="283">
        <v>2350</v>
      </c>
      <c r="AR13" s="284">
        <v>47.4</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6" t="s">
        <v>493</v>
      </c>
      <c r="AL14" s="1117"/>
      <c r="AM14" s="1117"/>
      <c r="AN14" s="1118"/>
      <c r="AO14" s="282">
        <v>168117</v>
      </c>
      <c r="AP14" s="282">
        <v>3315</v>
      </c>
      <c r="AQ14" s="283">
        <v>1698</v>
      </c>
      <c r="AR14" s="284">
        <v>95.2</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9" t="s">
        <v>494</v>
      </c>
      <c r="AL15" s="1120"/>
      <c r="AM15" s="1120"/>
      <c r="AN15" s="1121"/>
      <c r="AO15" s="282">
        <v>-271114</v>
      </c>
      <c r="AP15" s="282">
        <v>-5346</v>
      </c>
      <c r="AQ15" s="283">
        <v>-3564</v>
      </c>
      <c r="AR15" s="284">
        <v>50</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9" t="s">
        <v>177</v>
      </c>
      <c r="AL16" s="1120"/>
      <c r="AM16" s="1120"/>
      <c r="AN16" s="1121"/>
      <c r="AO16" s="282">
        <v>4970263</v>
      </c>
      <c r="AP16" s="282">
        <v>98012</v>
      </c>
      <c r="AQ16" s="283">
        <v>81608</v>
      </c>
      <c r="AR16" s="284">
        <v>20.100000000000001</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496</v>
      </c>
      <c r="AP20" s="291" t="s">
        <v>497</v>
      </c>
      <c r="AQ20" s="292" t="s">
        <v>498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2" t="s">
        <v>499</v>
      </c>
      <c r="AL21" s="1123"/>
      <c r="AM21" s="1123"/>
      <c r="AN21" s="1124"/>
      <c r="AO21" s="295">
        <v>8.3800000000000008</v>
      </c>
      <c r="AP21" s="296">
        <v>7.59</v>
      </c>
      <c r="AQ21" s="297">
        <v>0.79</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2" t="s">
        <v>500</v>
      </c>
      <c r="AL22" s="1123"/>
      <c r="AM22" s="1123"/>
      <c r="AN22" s="1124"/>
      <c r="AO22" s="300">
        <v>101.3</v>
      </c>
      <c r="AP22" s="301">
        <v>98.2</v>
      </c>
      <c r="AQ22" s="302">
        <v>3.1</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5"/>
    </row>
    <row r="27" spans="1:46" x14ac:dyDescent="0.15">
      <c r="A27" s="307"/>
      <c r="AO27" s="260"/>
      <c r="AP27" s="260"/>
      <c r="AQ27" s="260"/>
      <c r="AR27" s="260"/>
      <c r="AS27" s="260"/>
      <c r="AT27" s="260"/>
    </row>
    <row r="28" spans="1:46" ht="17.25" x14ac:dyDescent="0.15">
      <c r="A28" s="261" t="s">
        <v>502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482</v>
      </c>
      <c r="AP30" s="270"/>
      <c r="AQ30" s="271" t="s">
        <v>483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484</v>
      </c>
      <c r="AQ31" s="277" t="s">
        <v>485</v>
      </c>
      <c r="AR31" s="278" t="s">
        <v>486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504</v>
      </c>
      <c r="AL32" s="1131"/>
      <c r="AM32" s="1131"/>
      <c r="AN32" s="1132"/>
      <c r="AO32" s="310">
        <v>2357516</v>
      </c>
      <c r="AP32" s="310">
        <v>46489</v>
      </c>
      <c r="AQ32" s="311">
        <v>42992</v>
      </c>
      <c r="AR32" s="312">
        <v>8.1</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505</v>
      </c>
      <c r="AL33" s="1131"/>
      <c r="AM33" s="1131"/>
      <c r="AN33" s="1132"/>
      <c r="AO33" s="310" t="s">
        <v>491</v>
      </c>
      <c r="AP33" s="310" t="s">
        <v>491</v>
      </c>
      <c r="AQ33" s="311" t="s">
        <v>491</v>
      </c>
      <c r="AR33" s="312" t="s">
        <v>491</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506</v>
      </c>
      <c r="AL34" s="1131"/>
      <c r="AM34" s="1131"/>
      <c r="AN34" s="1132"/>
      <c r="AO34" s="310" t="s">
        <v>491</v>
      </c>
      <c r="AP34" s="310" t="s">
        <v>491</v>
      </c>
      <c r="AQ34" s="311">
        <v>43</v>
      </c>
      <c r="AR34" s="312" t="s">
        <v>491</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507</v>
      </c>
      <c r="AL35" s="1131"/>
      <c r="AM35" s="1131"/>
      <c r="AN35" s="1132"/>
      <c r="AO35" s="310">
        <v>325617</v>
      </c>
      <c r="AP35" s="310">
        <v>6421</v>
      </c>
      <c r="AQ35" s="311">
        <v>11969</v>
      </c>
      <c r="AR35" s="312">
        <v>-46.4</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508</v>
      </c>
      <c r="AL36" s="1131"/>
      <c r="AM36" s="1131"/>
      <c r="AN36" s="1132"/>
      <c r="AO36" s="310">
        <v>71453</v>
      </c>
      <c r="AP36" s="310">
        <v>1409</v>
      </c>
      <c r="AQ36" s="311">
        <v>2138</v>
      </c>
      <c r="AR36" s="312">
        <v>-34.1</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509</v>
      </c>
      <c r="AL37" s="1131"/>
      <c r="AM37" s="1131"/>
      <c r="AN37" s="1132"/>
      <c r="AO37" s="310">
        <v>180216</v>
      </c>
      <c r="AP37" s="310">
        <v>3554</v>
      </c>
      <c r="AQ37" s="311">
        <v>592</v>
      </c>
      <c r="AR37" s="312">
        <v>500.3</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3" t="s">
        <v>510</v>
      </c>
      <c r="AL38" s="1134"/>
      <c r="AM38" s="1134"/>
      <c r="AN38" s="1135"/>
      <c r="AO38" s="313">
        <v>1103</v>
      </c>
      <c r="AP38" s="313">
        <v>22</v>
      </c>
      <c r="AQ38" s="314">
        <v>2</v>
      </c>
      <c r="AR38" s="302">
        <v>1000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3" t="s">
        <v>511</v>
      </c>
      <c r="AL39" s="1134"/>
      <c r="AM39" s="1134"/>
      <c r="AN39" s="1135"/>
      <c r="AO39" s="310">
        <v>-139041</v>
      </c>
      <c r="AP39" s="310">
        <v>-2742</v>
      </c>
      <c r="AQ39" s="311">
        <v>-5777</v>
      </c>
      <c r="AR39" s="312">
        <v>-52.5</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512</v>
      </c>
      <c r="AL40" s="1131"/>
      <c r="AM40" s="1131"/>
      <c r="AN40" s="1132"/>
      <c r="AO40" s="310">
        <v>-1855021</v>
      </c>
      <c r="AP40" s="310">
        <v>-36580</v>
      </c>
      <c r="AQ40" s="311">
        <v>-36457</v>
      </c>
      <c r="AR40" s="312">
        <v>0.3</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6" t="s">
        <v>287</v>
      </c>
      <c r="AL41" s="1137"/>
      <c r="AM41" s="1137"/>
      <c r="AN41" s="1138"/>
      <c r="AO41" s="310">
        <v>941843</v>
      </c>
      <c r="AP41" s="310">
        <v>18573</v>
      </c>
      <c r="AQ41" s="311">
        <v>15502</v>
      </c>
      <c r="AR41" s="312">
        <v>19.8</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514</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5" t="s">
        <v>482</v>
      </c>
      <c r="AN49" s="1127" t="s">
        <v>515</v>
      </c>
      <c r="AO49" s="1128"/>
      <c r="AP49" s="1128"/>
      <c r="AQ49" s="1128"/>
      <c r="AR49" s="1129"/>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6"/>
      <c r="AN50" s="326" t="s">
        <v>516</v>
      </c>
      <c r="AO50" s="327" t="s">
        <v>517</v>
      </c>
      <c r="AP50" s="328" t="s">
        <v>518</v>
      </c>
      <c r="AQ50" s="329" t="s">
        <v>519</v>
      </c>
      <c r="AR50" s="330" t="s">
        <v>520</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521</v>
      </c>
      <c r="AL51" s="323"/>
      <c r="AM51" s="331">
        <v>1913297</v>
      </c>
      <c r="AN51" s="332">
        <v>37270</v>
      </c>
      <c r="AO51" s="333">
        <v>36.200000000000003</v>
      </c>
      <c r="AP51" s="334">
        <v>74581</v>
      </c>
      <c r="AQ51" s="335">
        <v>7</v>
      </c>
      <c r="AR51" s="336">
        <v>29.2</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522</v>
      </c>
      <c r="AM52" s="339">
        <v>1304184</v>
      </c>
      <c r="AN52" s="340">
        <v>25405</v>
      </c>
      <c r="AO52" s="341">
        <v>5.0999999999999996</v>
      </c>
      <c r="AP52" s="342">
        <v>41563</v>
      </c>
      <c r="AQ52" s="343">
        <v>6.8</v>
      </c>
      <c r="AR52" s="344">
        <v>-1.7</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523</v>
      </c>
      <c r="AL53" s="323"/>
      <c r="AM53" s="331">
        <v>4136492</v>
      </c>
      <c r="AN53" s="332">
        <v>81135</v>
      </c>
      <c r="AO53" s="333">
        <v>117.7</v>
      </c>
      <c r="AP53" s="334">
        <v>63812</v>
      </c>
      <c r="AQ53" s="335">
        <v>-14.4</v>
      </c>
      <c r="AR53" s="336">
        <v>132.1</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522</v>
      </c>
      <c r="AM54" s="339">
        <v>2293497</v>
      </c>
      <c r="AN54" s="340">
        <v>44986</v>
      </c>
      <c r="AO54" s="341">
        <v>77.099999999999994</v>
      </c>
      <c r="AP54" s="342">
        <v>33848</v>
      </c>
      <c r="AQ54" s="343">
        <v>-18.600000000000001</v>
      </c>
      <c r="AR54" s="344">
        <v>95.7</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524</v>
      </c>
      <c r="AL55" s="323"/>
      <c r="AM55" s="331">
        <v>2607566</v>
      </c>
      <c r="AN55" s="332">
        <v>51474</v>
      </c>
      <c r="AO55" s="333">
        <v>-36.6</v>
      </c>
      <c r="AP55" s="334">
        <v>54225</v>
      </c>
      <c r="AQ55" s="335">
        <v>-15</v>
      </c>
      <c r="AR55" s="336">
        <v>-21.6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522</v>
      </c>
      <c r="AM56" s="339">
        <v>1656733</v>
      </c>
      <c r="AN56" s="340">
        <v>32704</v>
      </c>
      <c r="AO56" s="341">
        <v>-27.3</v>
      </c>
      <c r="AP56" s="342">
        <v>27337</v>
      </c>
      <c r="AQ56" s="343">
        <v>-19.2</v>
      </c>
      <c r="AR56" s="344">
        <v>-8.1</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525</v>
      </c>
      <c r="AL57" s="323"/>
      <c r="AM57" s="331">
        <v>1818255</v>
      </c>
      <c r="AN57" s="332">
        <v>35855</v>
      </c>
      <c r="AO57" s="333">
        <v>-30.3</v>
      </c>
      <c r="AP57" s="334">
        <v>54016</v>
      </c>
      <c r="AQ57" s="335">
        <v>-0.4</v>
      </c>
      <c r="AR57" s="336">
        <v>-29.9</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522</v>
      </c>
      <c r="AM58" s="339">
        <v>1436068</v>
      </c>
      <c r="AN58" s="340">
        <v>28319</v>
      </c>
      <c r="AO58" s="341">
        <v>-13.4</v>
      </c>
      <c r="AP58" s="342">
        <v>28078</v>
      </c>
      <c r="AQ58" s="343">
        <v>2.7</v>
      </c>
      <c r="AR58" s="344">
        <v>-16.100000000000001</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526</v>
      </c>
      <c r="AL59" s="323"/>
      <c r="AM59" s="331">
        <v>4811327</v>
      </c>
      <c r="AN59" s="332">
        <v>94877</v>
      </c>
      <c r="AO59" s="333">
        <v>164.6</v>
      </c>
      <c r="AP59" s="334">
        <v>52786</v>
      </c>
      <c r="AQ59" s="335">
        <v>-2.2999999999999998</v>
      </c>
      <c r="AR59" s="336">
        <v>166.9</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522</v>
      </c>
      <c r="AM60" s="339">
        <v>3312197</v>
      </c>
      <c r="AN60" s="340">
        <v>65315</v>
      </c>
      <c r="AO60" s="341">
        <v>130.6</v>
      </c>
      <c r="AP60" s="342">
        <v>28742</v>
      </c>
      <c r="AQ60" s="343">
        <v>2.4</v>
      </c>
      <c r="AR60" s="344">
        <v>128.19999999999999</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527</v>
      </c>
      <c r="AL61" s="345"/>
      <c r="AM61" s="346">
        <v>3057387</v>
      </c>
      <c r="AN61" s="347">
        <v>60122</v>
      </c>
      <c r="AO61" s="348">
        <v>50.3</v>
      </c>
      <c r="AP61" s="349">
        <v>59884</v>
      </c>
      <c r="AQ61" s="350">
        <v>-5</v>
      </c>
      <c r="AR61" s="336">
        <v>55.3</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522</v>
      </c>
      <c r="AM62" s="339">
        <v>2000536</v>
      </c>
      <c r="AN62" s="340">
        <v>39346</v>
      </c>
      <c r="AO62" s="341">
        <v>34.4</v>
      </c>
      <c r="AP62" s="342">
        <v>31914</v>
      </c>
      <c r="AQ62" s="343">
        <v>-5.2</v>
      </c>
      <c r="AR62" s="344">
        <v>39.6</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hxxptUHqmCjfKzVnKQruqeyZjcpXygnpplCh/HZ/4hGAZH/B1uPY0Uc6PeQFBpmbfro2/UHDzgKv+7vGpqNUWA==" saltValue="o9e0I/pS8y70X/n94mRX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479</v>
      </c>
    </row>
    <row r="121" spans="125:125" ht="13.5" hidden="1" customHeight="1" x14ac:dyDescent="0.15">
      <c r="DU121" s="257"/>
    </row>
  </sheetData>
  <sheetProtection algorithmName="SHA-512" hashValue="SrL6ICIrdKptNapbspNZdN6xAslRoj1hQEgfLpk+A1Go3Cz4PM6vpB4c6pOsYBy/1Ky2QztFn3RSd3TiBEMVEA==" saltValue="2GHOMWhj+1MkeYgTPd/C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479</v>
      </c>
    </row>
  </sheetData>
  <sheetProtection algorithmName="SHA-512" hashValue="dln1J6H+/wMd2J+auw18kw0w+mB7GS52vu3R4QrsIOV/a6kfnKA1QQsnYQOilE5Y4nLBISXOPtXIBO4thJ8Thg==" saltValue="qLlp1wdCLip3bum0gpiO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13.26</v>
      </c>
      <c r="G47" s="12">
        <v>12.15</v>
      </c>
      <c r="H47" s="12">
        <v>11.48</v>
      </c>
      <c r="I47" s="12">
        <v>20.05</v>
      </c>
      <c r="J47" s="13">
        <v>10.15</v>
      </c>
    </row>
    <row r="48" spans="2:10" ht="57.75" customHeight="1" x14ac:dyDescent="0.15">
      <c r="B48" s="14"/>
      <c r="C48" s="1141" t="s">
        <v>4</v>
      </c>
      <c r="D48" s="1141"/>
      <c r="E48" s="1142"/>
      <c r="F48" s="15">
        <v>5.26</v>
      </c>
      <c r="G48" s="16">
        <v>6.13</v>
      </c>
      <c r="H48" s="16">
        <v>6.94</v>
      </c>
      <c r="I48" s="16">
        <v>6.28</v>
      </c>
      <c r="J48" s="17">
        <v>6.47</v>
      </c>
    </row>
    <row r="49" spans="2:10" ht="57.75" customHeight="1" thickBot="1" x14ac:dyDescent="0.2">
      <c r="B49" s="18"/>
      <c r="C49" s="1143" t="s">
        <v>5</v>
      </c>
      <c r="D49" s="1143"/>
      <c r="E49" s="1144"/>
      <c r="F49" s="19">
        <v>0.28999999999999998</v>
      </c>
      <c r="G49" s="20">
        <v>0.95</v>
      </c>
      <c r="H49" s="20">
        <v>1.1599999999999999</v>
      </c>
      <c r="I49" s="20">
        <v>7.52</v>
      </c>
      <c r="J49" s="21" t="s">
        <v>534</v>
      </c>
    </row>
    <row r="50" spans="2:10" x14ac:dyDescent="0.15"/>
  </sheetData>
  <sheetProtection algorithmName="SHA-512" hashValue="wtgl2AL6bhJMg7/q7VzMRypULIuLeIP5jvpXz9CUgJVKzdK1dn0nD9pk+nOIJjnhujfyfIqd14jxJxgLKr+4PQ==" saltValue="XdaqZ8qt8gGo4aEDySmm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535</v>
      </c>
      <c r="D34" s="1151"/>
      <c r="E34" s="1152"/>
      <c r="F34" s="32">
        <v>8.1199999999999992</v>
      </c>
      <c r="G34" s="33">
        <v>11.9</v>
      </c>
      <c r="H34" s="33">
        <v>20.7</v>
      </c>
      <c r="I34" s="33">
        <v>28.38</v>
      </c>
      <c r="J34" s="34">
        <v>24.78</v>
      </c>
      <c r="K34" s="22"/>
      <c r="L34" s="22"/>
      <c r="M34" s="22"/>
      <c r="N34" s="22"/>
      <c r="O34" s="22"/>
      <c r="P34" s="22"/>
    </row>
    <row r="35" spans="1:16" ht="39" customHeight="1" x14ac:dyDescent="0.15">
      <c r="A35" s="22"/>
      <c r="B35" s="35"/>
      <c r="C35" s="1145" t="s">
        <v>536</v>
      </c>
      <c r="D35" s="1146"/>
      <c r="E35" s="1147"/>
      <c r="F35" s="36">
        <v>5.96</v>
      </c>
      <c r="G35" s="37">
        <v>6.32</v>
      </c>
      <c r="H35" s="37">
        <v>6.95</v>
      </c>
      <c r="I35" s="37">
        <v>8.08</v>
      </c>
      <c r="J35" s="38">
        <v>8.5299999999999994</v>
      </c>
      <c r="K35" s="22"/>
      <c r="L35" s="22"/>
      <c r="M35" s="22"/>
      <c r="N35" s="22"/>
      <c r="O35" s="22"/>
      <c r="P35" s="22"/>
    </row>
    <row r="36" spans="1:16" ht="39" customHeight="1" x14ac:dyDescent="0.15">
      <c r="A36" s="22"/>
      <c r="B36" s="35"/>
      <c r="C36" s="1145" t="s">
        <v>537</v>
      </c>
      <c r="D36" s="1146"/>
      <c r="E36" s="1147"/>
      <c r="F36" s="36">
        <v>5.22</v>
      </c>
      <c r="G36" s="37">
        <v>6.07</v>
      </c>
      <c r="H36" s="37">
        <v>6.91</v>
      </c>
      <c r="I36" s="37">
        <v>6.24</v>
      </c>
      <c r="J36" s="38">
        <v>6.44</v>
      </c>
      <c r="K36" s="22"/>
      <c r="L36" s="22"/>
      <c r="M36" s="22"/>
      <c r="N36" s="22"/>
      <c r="O36" s="22"/>
      <c r="P36" s="22"/>
    </row>
    <row r="37" spans="1:16" ht="39" customHeight="1" x14ac:dyDescent="0.15">
      <c r="A37" s="22"/>
      <c r="B37" s="35"/>
      <c r="C37" s="1145" t="s">
        <v>538</v>
      </c>
      <c r="D37" s="1146"/>
      <c r="E37" s="1147"/>
      <c r="F37" s="36">
        <v>6.09</v>
      </c>
      <c r="G37" s="37">
        <v>5.57</v>
      </c>
      <c r="H37" s="37">
        <v>5.21</v>
      </c>
      <c r="I37" s="37">
        <v>5.51</v>
      </c>
      <c r="J37" s="38">
        <v>5.64</v>
      </c>
      <c r="K37" s="22"/>
      <c r="L37" s="22"/>
      <c r="M37" s="22"/>
      <c r="N37" s="22"/>
      <c r="O37" s="22"/>
      <c r="P37" s="22"/>
    </row>
    <row r="38" spans="1:16" ht="39" customHeight="1" x14ac:dyDescent="0.15">
      <c r="A38" s="22"/>
      <c r="B38" s="35"/>
      <c r="C38" s="1145" t="s">
        <v>539</v>
      </c>
      <c r="D38" s="1146"/>
      <c r="E38" s="1147"/>
      <c r="F38" s="36">
        <v>0.86</v>
      </c>
      <c r="G38" s="37">
        <v>1.36</v>
      </c>
      <c r="H38" s="37">
        <v>2.5299999999999998</v>
      </c>
      <c r="I38" s="37">
        <v>2.17</v>
      </c>
      <c r="J38" s="38">
        <v>1.22</v>
      </c>
      <c r="K38" s="22"/>
      <c r="L38" s="22"/>
      <c r="M38" s="22"/>
      <c r="N38" s="22"/>
      <c r="O38" s="22"/>
      <c r="P38" s="22"/>
    </row>
    <row r="39" spans="1:16" ht="39" customHeight="1" x14ac:dyDescent="0.15">
      <c r="A39" s="22"/>
      <c r="B39" s="35"/>
      <c r="C39" s="1145" t="s">
        <v>540</v>
      </c>
      <c r="D39" s="1146"/>
      <c r="E39" s="1147"/>
      <c r="F39" s="36">
        <v>0.45</v>
      </c>
      <c r="G39" s="37">
        <v>0.61</v>
      </c>
      <c r="H39" s="37">
        <v>0.71</v>
      </c>
      <c r="I39" s="37">
        <v>0.26</v>
      </c>
      <c r="J39" s="38">
        <v>0.23</v>
      </c>
      <c r="K39" s="22"/>
      <c r="L39" s="22"/>
      <c r="M39" s="22"/>
      <c r="N39" s="22"/>
      <c r="O39" s="22"/>
      <c r="P39" s="22"/>
    </row>
    <row r="40" spans="1:16" ht="39" customHeight="1" x14ac:dyDescent="0.15">
      <c r="A40" s="22"/>
      <c r="B40" s="35"/>
      <c r="C40" s="1145" t="s">
        <v>541</v>
      </c>
      <c r="D40" s="1146"/>
      <c r="E40" s="1147"/>
      <c r="F40" s="36">
        <v>0.12</v>
      </c>
      <c r="G40" s="37">
        <v>0.13</v>
      </c>
      <c r="H40" s="37">
        <v>0.12</v>
      </c>
      <c r="I40" s="37">
        <v>0.12</v>
      </c>
      <c r="J40" s="38">
        <v>0.13</v>
      </c>
      <c r="K40" s="22"/>
      <c r="L40" s="22"/>
      <c r="M40" s="22"/>
      <c r="N40" s="22"/>
      <c r="O40" s="22"/>
      <c r="P40" s="22"/>
    </row>
    <row r="41" spans="1:16" ht="39" customHeight="1" x14ac:dyDescent="0.15">
      <c r="A41" s="22"/>
      <c r="B41" s="35"/>
      <c r="C41" s="1145" t="s">
        <v>542</v>
      </c>
      <c r="D41" s="1146"/>
      <c r="E41" s="1147"/>
      <c r="F41" s="36">
        <v>0.03</v>
      </c>
      <c r="G41" s="37">
        <v>0.05</v>
      </c>
      <c r="H41" s="37">
        <v>0.02</v>
      </c>
      <c r="I41" s="37">
        <v>0.02</v>
      </c>
      <c r="J41" s="38">
        <v>0.02</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2bM/O4jnDVtqn0GnbTOW0ygLw6VAcWoZm9TEoHAWvSq7yQdybBeb9Le7wh/bnrUonofDClL14SM1SWvv/+B3w==" saltValue="vdhgsrZ5eDyCg+VSZEja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2604</v>
      </c>
      <c r="L45" s="60">
        <v>2465</v>
      </c>
      <c r="M45" s="60">
        <v>2369</v>
      </c>
      <c r="N45" s="60">
        <v>2346</v>
      </c>
      <c r="O45" s="61">
        <v>2358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v>3</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183</v>
      </c>
      <c r="L48" s="64">
        <v>200</v>
      </c>
      <c r="M48" s="64">
        <v>385</v>
      </c>
      <c r="N48" s="64">
        <v>196</v>
      </c>
      <c r="O48" s="65">
        <v>326</v>
      </c>
      <c r="P48" s="48"/>
      <c r="Q48" s="48"/>
      <c r="R48" s="48"/>
      <c r="S48" s="48"/>
      <c r="T48" s="48"/>
      <c r="U48" s="48"/>
    </row>
    <row r="49" spans="1:21" ht="30.75" customHeight="1" x14ac:dyDescent="0.15">
      <c r="A49" s="48"/>
      <c r="B49" s="1155"/>
      <c r="C49" s="1156"/>
      <c r="D49" s="62"/>
      <c r="E49" s="1161" t="s">
        <v>14</v>
      </c>
      <c r="F49" s="1161"/>
      <c r="G49" s="1161"/>
      <c r="H49" s="1161"/>
      <c r="I49" s="1161"/>
      <c r="J49" s="1162"/>
      <c r="K49" s="63">
        <v>62</v>
      </c>
      <c r="L49" s="64">
        <v>66</v>
      </c>
      <c r="M49" s="64">
        <v>68</v>
      </c>
      <c r="N49" s="64">
        <v>75</v>
      </c>
      <c r="O49" s="65">
        <v>71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106</v>
      </c>
      <c r="L50" s="64">
        <v>153</v>
      </c>
      <c r="M50" s="64">
        <v>190</v>
      </c>
      <c r="N50" s="64">
        <v>160</v>
      </c>
      <c r="O50" s="65">
        <v>180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1</v>
      </c>
      <c r="N51" s="64" t="s">
        <v>491</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2144</v>
      </c>
      <c r="L52" s="64">
        <v>1994</v>
      </c>
      <c r="M52" s="64">
        <v>1958</v>
      </c>
      <c r="N52" s="64">
        <v>2070</v>
      </c>
      <c r="O52" s="65">
        <v>1994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811</v>
      </c>
      <c r="L53" s="69">
        <v>891</v>
      </c>
      <c r="M53" s="69">
        <v>1058</v>
      </c>
      <c r="N53" s="69">
        <v>707</v>
      </c>
      <c r="O53" s="70">
        <v>942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550</v>
      </c>
      <c r="L58" s="84" t="s">
        <v>550</v>
      </c>
      <c r="M58" s="84">
        <v>3</v>
      </c>
      <c r="N58" s="84" t="s">
        <v>550</v>
      </c>
      <c r="O58" s="85" t="s">
        <v>550</v>
      </c>
    </row>
    <row r="59" spans="1:21" ht="31.5" customHeight="1" x14ac:dyDescent="0.15">
      <c r="B59" s="1171"/>
      <c r="C59" s="1172"/>
      <c r="D59" s="1178" t="s">
        <v>26</v>
      </c>
      <c r="E59" s="1179"/>
      <c r="F59" s="1179"/>
      <c r="G59" s="1179"/>
      <c r="H59" s="1179"/>
      <c r="I59" s="1179"/>
      <c r="J59" s="1180"/>
      <c r="K59" s="86" t="s">
        <v>550</v>
      </c>
      <c r="L59" s="87" t="s">
        <v>550</v>
      </c>
      <c r="M59" s="87" t="s">
        <v>550</v>
      </c>
      <c r="N59" s="87" t="s">
        <v>550</v>
      </c>
      <c r="O59" s="88" t="s">
        <v>550</v>
      </c>
    </row>
    <row r="60" spans="1:21" ht="31.5" customHeight="1" thickBot="1" x14ac:dyDescent="0.2">
      <c r="B60" s="1173"/>
      <c r="C60" s="1174"/>
      <c r="D60" s="1181" t="s">
        <v>27</v>
      </c>
      <c r="E60" s="1182"/>
      <c r="F60" s="1182"/>
      <c r="G60" s="1182"/>
      <c r="H60" s="1182"/>
      <c r="I60" s="1182"/>
      <c r="J60" s="1183"/>
      <c r="K60" s="89" t="s">
        <v>491</v>
      </c>
      <c r="L60" s="90" t="s">
        <v>491</v>
      </c>
      <c r="M60" s="90" t="s">
        <v>491</v>
      </c>
      <c r="N60" s="90" t="s">
        <v>491</v>
      </c>
      <c r="O60" s="91" t="s">
        <v>491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YBWe9ExkFa4aNVaFxG5UyFS9q+h1N35iMjbw5VtselEOEYiGf4x+xKXjbfC0qtvX/5FBMJ8HKCvUvUZt0pb+Tg==" saltValue="wRxtfXfiwYP5tUr/PF7X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3">
        <v>25539</v>
      </c>
      <c r="J41" s="354">
        <v>27617</v>
      </c>
      <c r="K41" s="354">
        <v>27937</v>
      </c>
      <c r="L41" s="354">
        <v>26949</v>
      </c>
      <c r="M41" s="355">
        <v>26881</v>
      </c>
    </row>
    <row r="42" spans="2:13" ht="27.75" customHeight="1" x14ac:dyDescent="0.15">
      <c r="B42" s="1186"/>
      <c r="C42" s="1187"/>
      <c r="D42" s="106"/>
      <c r="E42" s="1192" t="s">
        <v>32</v>
      </c>
      <c r="F42" s="1192"/>
      <c r="G42" s="1192"/>
      <c r="H42" s="1193"/>
      <c r="I42" s="356">
        <v>287</v>
      </c>
      <c r="J42" s="357">
        <v>726</v>
      </c>
      <c r="K42" s="357">
        <v>630</v>
      </c>
      <c r="L42" s="357">
        <v>534</v>
      </c>
      <c r="M42" s="358">
        <v>438</v>
      </c>
    </row>
    <row r="43" spans="2:13" ht="27.75" customHeight="1" x14ac:dyDescent="0.15">
      <c r="B43" s="1186"/>
      <c r="C43" s="1187"/>
      <c r="D43" s="106"/>
      <c r="E43" s="1192" t="s">
        <v>33</v>
      </c>
      <c r="F43" s="1192"/>
      <c r="G43" s="1192"/>
      <c r="H43" s="1193"/>
      <c r="I43" s="356">
        <v>3242</v>
      </c>
      <c r="J43" s="357">
        <v>2573</v>
      </c>
      <c r="K43" s="357">
        <v>1982</v>
      </c>
      <c r="L43" s="357">
        <v>2167</v>
      </c>
      <c r="M43" s="358">
        <v>1486</v>
      </c>
    </row>
    <row r="44" spans="2:13" ht="27.75" customHeight="1" x14ac:dyDescent="0.15">
      <c r="B44" s="1186"/>
      <c r="C44" s="1187"/>
      <c r="D44" s="106"/>
      <c r="E44" s="1192" t="s">
        <v>34</v>
      </c>
      <c r="F44" s="1192"/>
      <c r="G44" s="1192"/>
      <c r="H44" s="1193"/>
      <c r="I44" s="356">
        <v>542</v>
      </c>
      <c r="J44" s="357">
        <v>554</v>
      </c>
      <c r="K44" s="357">
        <v>537</v>
      </c>
      <c r="L44" s="357">
        <v>513</v>
      </c>
      <c r="M44" s="358">
        <v>592</v>
      </c>
    </row>
    <row r="45" spans="2:13" ht="27.75" customHeight="1" x14ac:dyDescent="0.15">
      <c r="B45" s="1186"/>
      <c r="C45" s="1187"/>
      <c r="D45" s="106"/>
      <c r="E45" s="1192" t="s">
        <v>35</v>
      </c>
      <c r="F45" s="1192"/>
      <c r="G45" s="1192"/>
      <c r="H45" s="1193"/>
      <c r="I45" s="356">
        <v>1209</v>
      </c>
      <c r="J45" s="357">
        <v>782</v>
      </c>
      <c r="K45" s="357">
        <v>485</v>
      </c>
      <c r="L45" s="357">
        <v>236</v>
      </c>
      <c r="M45" s="358" t="s">
        <v>491</v>
      </c>
    </row>
    <row r="46" spans="2:13" ht="27.75" customHeight="1" x14ac:dyDescent="0.15">
      <c r="B46" s="1186"/>
      <c r="C46" s="1187"/>
      <c r="D46" s="107"/>
      <c r="E46" s="1192" t="s">
        <v>36</v>
      </c>
      <c r="F46" s="1192"/>
      <c r="G46" s="1192"/>
      <c r="H46" s="1193"/>
      <c r="I46" s="356">
        <v>270</v>
      </c>
      <c r="J46" s="357">
        <v>203</v>
      </c>
      <c r="K46" s="357">
        <v>143</v>
      </c>
      <c r="L46" s="357">
        <v>85</v>
      </c>
      <c r="M46" s="358">
        <v>26</v>
      </c>
    </row>
    <row r="47" spans="2:13" ht="27.75" customHeight="1" x14ac:dyDescent="0.15">
      <c r="B47" s="1186"/>
      <c r="C47" s="1187"/>
      <c r="D47" s="108"/>
      <c r="E47" s="1194" t="s">
        <v>37</v>
      </c>
      <c r="F47" s="1195"/>
      <c r="G47" s="1195"/>
      <c r="H47" s="1196"/>
      <c r="I47" s="356" t="s">
        <v>491</v>
      </c>
      <c r="J47" s="357" t="s">
        <v>491</v>
      </c>
      <c r="K47" s="357" t="s">
        <v>491</v>
      </c>
      <c r="L47" s="357" t="s">
        <v>491</v>
      </c>
      <c r="M47" s="358" t="s">
        <v>491</v>
      </c>
    </row>
    <row r="48" spans="2:13" ht="27.75" customHeight="1" x14ac:dyDescent="0.15">
      <c r="B48" s="1186"/>
      <c r="C48" s="1187"/>
      <c r="D48" s="106"/>
      <c r="E48" s="1192" t="s">
        <v>38</v>
      </c>
      <c r="F48" s="1192"/>
      <c r="G48" s="1192"/>
      <c r="H48" s="1193"/>
      <c r="I48" s="356" t="s">
        <v>491</v>
      </c>
      <c r="J48" s="357" t="s">
        <v>491</v>
      </c>
      <c r="K48" s="357" t="s">
        <v>491</v>
      </c>
      <c r="L48" s="357" t="s">
        <v>491</v>
      </c>
      <c r="M48" s="358" t="s">
        <v>491</v>
      </c>
    </row>
    <row r="49" spans="2:13" ht="27.75" customHeight="1" x14ac:dyDescent="0.15">
      <c r="B49" s="1188"/>
      <c r="C49" s="1189"/>
      <c r="D49" s="106"/>
      <c r="E49" s="1192" t="s">
        <v>39</v>
      </c>
      <c r="F49" s="1192"/>
      <c r="G49" s="1192"/>
      <c r="H49" s="1193"/>
      <c r="I49" s="356" t="s">
        <v>491</v>
      </c>
      <c r="J49" s="357" t="s">
        <v>491</v>
      </c>
      <c r="K49" s="357" t="s">
        <v>491</v>
      </c>
      <c r="L49" s="357" t="s">
        <v>491</v>
      </c>
      <c r="M49" s="358" t="s">
        <v>491</v>
      </c>
    </row>
    <row r="50" spans="2:13" ht="27.75" customHeight="1" x14ac:dyDescent="0.15">
      <c r="B50" s="1197" t="s">
        <v>40</v>
      </c>
      <c r="C50" s="1198"/>
      <c r="D50" s="109"/>
      <c r="E50" s="1192" t="s">
        <v>41</v>
      </c>
      <c r="F50" s="1192"/>
      <c r="G50" s="1192"/>
      <c r="H50" s="1193"/>
      <c r="I50" s="356">
        <v>3323</v>
      </c>
      <c r="J50" s="357">
        <v>3118</v>
      </c>
      <c r="K50" s="357">
        <v>4179</v>
      </c>
      <c r="L50" s="357">
        <v>7063</v>
      </c>
      <c r="M50" s="358">
        <v>5746</v>
      </c>
    </row>
    <row r="51" spans="2:13" ht="27.75" customHeight="1" x14ac:dyDescent="0.15">
      <c r="B51" s="1186"/>
      <c r="C51" s="1187"/>
      <c r="D51" s="106"/>
      <c r="E51" s="1192" t="s">
        <v>42</v>
      </c>
      <c r="F51" s="1192"/>
      <c r="G51" s="1192"/>
      <c r="H51" s="1193"/>
      <c r="I51" s="356">
        <v>186</v>
      </c>
      <c r="J51" s="357">
        <v>172</v>
      </c>
      <c r="K51" s="357">
        <v>183</v>
      </c>
      <c r="L51" s="357">
        <v>543</v>
      </c>
      <c r="M51" s="358">
        <v>566</v>
      </c>
    </row>
    <row r="52" spans="2:13" ht="27.75" customHeight="1" x14ac:dyDescent="0.15">
      <c r="B52" s="1188"/>
      <c r="C52" s="1189"/>
      <c r="D52" s="106"/>
      <c r="E52" s="1192" t="s">
        <v>43</v>
      </c>
      <c r="F52" s="1192"/>
      <c r="G52" s="1192"/>
      <c r="H52" s="1193"/>
      <c r="I52" s="356">
        <v>22130</v>
      </c>
      <c r="J52" s="357">
        <v>21874</v>
      </c>
      <c r="K52" s="357">
        <v>21390</v>
      </c>
      <c r="L52" s="357">
        <v>20200</v>
      </c>
      <c r="M52" s="358">
        <v>19027</v>
      </c>
    </row>
    <row r="53" spans="2:13" ht="27.75" customHeight="1" thickBot="1" x14ac:dyDescent="0.2">
      <c r="B53" s="1199" t="s">
        <v>19</v>
      </c>
      <c r="C53" s="1200"/>
      <c r="D53" s="110"/>
      <c r="E53" s="1201" t="s">
        <v>44</v>
      </c>
      <c r="F53" s="1201"/>
      <c r="G53" s="1201"/>
      <c r="H53" s="1202"/>
      <c r="I53" s="359">
        <v>5450</v>
      </c>
      <c r="J53" s="360">
        <v>7290</v>
      </c>
      <c r="K53" s="360">
        <v>5963</v>
      </c>
      <c r="L53" s="360">
        <v>2678</v>
      </c>
      <c r="M53" s="361">
        <v>4085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WOKYV7f3bttGZDlZzGLrtiJs5EBMzp/6DmFcZb6qiHNdeNpdW+h+VlCEHU1wCzyNIv6NB1plLZNaeYYPSETBQ==" saltValue="xvidjB8cGo6KKA4fKbzI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5"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08" t="s">
        <v>46</v>
      </c>
      <c r="D55" s="1208"/>
      <c r="E55" s="1209"/>
      <c r="F55" s="122">
        <v>1573</v>
      </c>
      <c r="G55" s="122">
        <v>2690</v>
      </c>
      <c r="H55" s="123">
        <v>1412</v>
      </c>
    </row>
    <row r="56" spans="2:8" ht="52.5" customHeight="1" x14ac:dyDescent="0.15">
      <c r="B56" s="124"/>
      <c r="C56" s="1210" t="s">
        <v>47</v>
      </c>
      <c r="D56" s="1210"/>
      <c r="E56" s="1211"/>
      <c r="F56" s="125">
        <v>598</v>
      </c>
      <c r="G56" s="125">
        <v>599</v>
      </c>
      <c r="H56" s="126">
        <v>660</v>
      </c>
    </row>
    <row r="57" spans="2:8" ht="53.25" customHeight="1" x14ac:dyDescent="0.15">
      <c r="B57" s="124"/>
      <c r="C57" s="1212" t="s">
        <v>48</v>
      </c>
      <c r="D57" s="1212"/>
      <c r="E57" s="1213"/>
      <c r="F57" s="127">
        <v>1355</v>
      </c>
      <c r="G57" s="127">
        <v>2944</v>
      </c>
      <c r="H57" s="128">
        <v>2894</v>
      </c>
    </row>
    <row r="58" spans="2:8" ht="45.75" customHeight="1" x14ac:dyDescent="0.15">
      <c r="B58" s="129"/>
      <c r="C58" s="1203" t="s">
        <v>559</v>
      </c>
      <c r="D58" s="1204"/>
      <c r="E58" s="1205"/>
      <c r="F58" s="362">
        <v>625</v>
      </c>
      <c r="G58" s="364">
        <v>1678</v>
      </c>
      <c r="H58" s="131">
        <v>1652</v>
      </c>
    </row>
    <row r="59" spans="2:8" ht="45.75" customHeight="1" x14ac:dyDescent="0.15">
      <c r="B59" s="129"/>
      <c r="C59" s="1203" t="s">
        <v>560</v>
      </c>
      <c r="D59" s="1204"/>
      <c r="E59" s="1205"/>
      <c r="F59" s="362">
        <v>370</v>
      </c>
      <c r="G59" s="130">
        <v>520</v>
      </c>
      <c r="H59" s="131">
        <v>571</v>
      </c>
    </row>
    <row r="60" spans="2:8" ht="45.75" customHeight="1" x14ac:dyDescent="0.15">
      <c r="B60" s="129"/>
      <c r="C60" s="1203" t="s">
        <v>563</v>
      </c>
      <c r="D60" s="1204"/>
      <c r="E60" s="1205"/>
      <c r="F60" s="362" t="s">
        <v>550</v>
      </c>
      <c r="G60" s="364">
        <v>198</v>
      </c>
      <c r="H60" s="131">
        <v>343</v>
      </c>
    </row>
    <row r="61" spans="2:8" ht="45.75" customHeight="1" x14ac:dyDescent="0.15">
      <c r="B61" s="129"/>
      <c r="C61" s="1203" t="s">
        <v>561</v>
      </c>
      <c r="D61" s="1204"/>
      <c r="E61" s="1205"/>
      <c r="F61" s="362">
        <v>216</v>
      </c>
      <c r="G61" s="364">
        <v>229</v>
      </c>
      <c r="H61" s="131">
        <v>227</v>
      </c>
    </row>
    <row r="62" spans="2:8" ht="45.75" customHeight="1" thickBot="1" x14ac:dyDescent="0.2">
      <c r="B62" s="132"/>
      <c r="C62" s="1203" t="s">
        <v>562</v>
      </c>
      <c r="D62" s="1204"/>
      <c r="E62" s="1205"/>
      <c r="F62" s="362">
        <v>52</v>
      </c>
      <c r="G62" s="362">
        <v>52</v>
      </c>
      <c r="H62" s="363">
        <v>52</v>
      </c>
    </row>
    <row r="63" spans="2:8" ht="52.5" customHeight="1" thickBot="1" x14ac:dyDescent="0.2">
      <c r="B63" s="133"/>
      <c r="C63" s="1206" t="s">
        <v>49</v>
      </c>
      <c r="D63" s="1206"/>
      <c r="E63" s="1207"/>
      <c r="F63" s="134">
        <v>3526</v>
      </c>
      <c r="G63" s="134">
        <v>6233</v>
      </c>
      <c r="H63" s="135">
        <v>4967</v>
      </c>
    </row>
    <row r="64" spans="2:8" x14ac:dyDescent="0.15"/>
  </sheetData>
  <sheetProtection algorithmName="SHA-512" hashValue="X5brok8C6h86SHbZfyBrL4PB1/njJ//MwAkIlw43NnbGGkkOcFCZ9fLgvsch3HjkG/IXKDOGfnJ5eZkCDLEyEg==" saltValue="uxwDIkWOKke6iCgnhgrC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37270</v>
      </c>
      <c r="E3" s="154"/>
      <c r="F3" s="155">
        <v>74581</v>
      </c>
      <c r="G3" s="156"/>
      <c r="H3" s="157"/>
    </row>
    <row r="4" spans="1:8" x14ac:dyDescent="0.15">
      <c r="A4" s="158"/>
      <c r="B4" s="159"/>
      <c r="C4" s="160"/>
      <c r="D4" s="161">
        <v>25405</v>
      </c>
      <c r="E4" s="162"/>
      <c r="F4" s="163">
        <v>41563</v>
      </c>
      <c r="G4" s="164"/>
      <c r="H4" s="165"/>
    </row>
    <row r="5" spans="1:8" x14ac:dyDescent="0.15">
      <c r="A5" s="146" t="s">
        <v>523</v>
      </c>
      <c r="B5" s="151"/>
      <c r="C5" s="152"/>
      <c r="D5" s="153">
        <v>81135</v>
      </c>
      <c r="E5" s="154"/>
      <c r="F5" s="155">
        <v>63812</v>
      </c>
      <c r="G5" s="156"/>
      <c r="H5" s="157"/>
    </row>
    <row r="6" spans="1:8" x14ac:dyDescent="0.15">
      <c r="A6" s="158"/>
      <c r="B6" s="159"/>
      <c r="C6" s="160"/>
      <c r="D6" s="161">
        <v>44986</v>
      </c>
      <c r="E6" s="162"/>
      <c r="F6" s="163">
        <v>33848</v>
      </c>
      <c r="G6" s="164"/>
      <c r="H6" s="165"/>
    </row>
    <row r="7" spans="1:8" x14ac:dyDescent="0.15">
      <c r="A7" s="146" t="s">
        <v>524</v>
      </c>
      <c r="B7" s="151"/>
      <c r="C7" s="152"/>
      <c r="D7" s="153">
        <v>51474</v>
      </c>
      <c r="E7" s="154"/>
      <c r="F7" s="155">
        <v>54225</v>
      </c>
      <c r="G7" s="156"/>
      <c r="H7" s="157"/>
    </row>
    <row r="8" spans="1:8" x14ac:dyDescent="0.15">
      <c r="A8" s="158"/>
      <c r="B8" s="159"/>
      <c r="C8" s="160"/>
      <c r="D8" s="161">
        <v>32704</v>
      </c>
      <c r="E8" s="162"/>
      <c r="F8" s="163">
        <v>27337</v>
      </c>
      <c r="G8" s="164"/>
      <c r="H8" s="165"/>
    </row>
    <row r="9" spans="1:8" x14ac:dyDescent="0.15">
      <c r="A9" s="146" t="s">
        <v>525</v>
      </c>
      <c r="B9" s="151"/>
      <c r="C9" s="152"/>
      <c r="D9" s="153">
        <v>35855</v>
      </c>
      <c r="E9" s="154"/>
      <c r="F9" s="155">
        <v>54016</v>
      </c>
      <c r="G9" s="156"/>
      <c r="H9" s="157"/>
    </row>
    <row r="10" spans="1:8" x14ac:dyDescent="0.15">
      <c r="A10" s="158"/>
      <c r="B10" s="159"/>
      <c r="C10" s="160"/>
      <c r="D10" s="161">
        <v>28319</v>
      </c>
      <c r="E10" s="162"/>
      <c r="F10" s="163">
        <v>28078</v>
      </c>
      <c r="G10" s="164"/>
      <c r="H10" s="165"/>
    </row>
    <row r="11" spans="1:8" x14ac:dyDescent="0.15">
      <c r="A11" s="146" t="s">
        <v>526</v>
      </c>
      <c r="B11" s="151"/>
      <c r="C11" s="152"/>
      <c r="D11" s="153">
        <v>94877</v>
      </c>
      <c r="E11" s="154"/>
      <c r="F11" s="155">
        <v>52786</v>
      </c>
      <c r="G11" s="156"/>
      <c r="H11" s="157"/>
    </row>
    <row r="12" spans="1:8" x14ac:dyDescent="0.15">
      <c r="A12" s="158"/>
      <c r="B12" s="159"/>
      <c r="C12" s="166"/>
      <c r="D12" s="161">
        <v>65315</v>
      </c>
      <c r="E12" s="162"/>
      <c r="F12" s="163">
        <v>28742</v>
      </c>
      <c r="G12" s="164"/>
      <c r="H12" s="165"/>
    </row>
    <row r="13" spans="1:8" x14ac:dyDescent="0.15">
      <c r="A13" s="146"/>
      <c r="B13" s="151"/>
      <c r="C13" s="167"/>
      <c r="D13" s="168">
        <v>60122</v>
      </c>
      <c r="E13" s="169"/>
      <c r="F13" s="170">
        <v>59884</v>
      </c>
      <c r="G13" s="171"/>
      <c r="H13" s="157"/>
    </row>
    <row r="14" spans="1:8" x14ac:dyDescent="0.15">
      <c r="A14" s="158"/>
      <c r="B14" s="159"/>
      <c r="C14" s="160"/>
      <c r="D14" s="161">
        <v>39346</v>
      </c>
      <c r="E14" s="162"/>
      <c r="F14" s="163">
        <v>31914</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5.26</v>
      </c>
      <c r="C19" s="172">
        <f>ROUND(VALUE(SUBSTITUTE(実質収支比率等に係る経年分析!G$48,"▲","-")),2)</f>
        <v>6.13</v>
      </c>
      <c r="D19" s="172">
        <f>ROUND(VALUE(SUBSTITUTE(実質収支比率等に係る経年分析!H$48,"▲","-")),2)</f>
        <v>6.94</v>
      </c>
      <c r="E19" s="172">
        <f>ROUND(VALUE(SUBSTITUTE(実質収支比率等に係る経年分析!I$48,"▲","-")),2)</f>
        <v>6.28</v>
      </c>
      <c r="F19" s="172">
        <f>ROUND(VALUE(SUBSTITUTE(実質収支比率等に係る経年分析!J$48,"▲","-")),2)</f>
        <v>6.47</v>
      </c>
    </row>
    <row r="20" spans="1:11" x14ac:dyDescent="0.15">
      <c r="A20" s="172" t="s">
        <v>53</v>
      </c>
      <c r="B20" s="172">
        <f>ROUND(VALUE(SUBSTITUTE(実質収支比率等に係る経年分析!F$47,"▲","-")),2)</f>
        <v>13.26</v>
      </c>
      <c r="C20" s="172">
        <f>ROUND(VALUE(SUBSTITUTE(実質収支比率等に係る経年分析!G$47,"▲","-")),2)</f>
        <v>12.15</v>
      </c>
      <c r="D20" s="172">
        <f>ROUND(VALUE(SUBSTITUTE(実質収支比率等に係る経年分析!H$47,"▲","-")),2)</f>
        <v>11.48</v>
      </c>
      <c r="E20" s="172">
        <f>ROUND(VALUE(SUBSTITUTE(実質収支比率等に係る経年分析!I$47,"▲","-")),2)</f>
        <v>20.05</v>
      </c>
      <c r="F20" s="172">
        <f>ROUND(VALUE(SUBSTITUTE(実質収支比率等に係る経年分析!J$47,"▲","-")),2)</f>
        <v>10.15</v>
      </c>
    </row>
    <row r="21" spans="1:11" x14ac:dyDescent="0.15">
      <c r="A21" s="172" t="s">
        <v>54</v>
      </c>
      <c r="B21" s="172">
        <f>IF(ISNUMBER(VALUE(SUBSTITUTE(実質収支比率等に係る経年分析!F$49,"▲","-"))),ROUND(VALUE(SUBSTITUTE(実質収支比率等に係る経年分析!F$49,"▲","-")),2),NA())</f>
        <v>0.28999999999999998</v>
      </c>
      <c r="C21" s="172">
        <f>IF(ISNUMBER(VALUE(SUBSTITUTE(実質収支比率等に係る経年分析!G$49,"▲","-"))),ROUND(VALUE(SUBSTITUTE(実質収支比率等に係る経年分析!G$49,"▲","-")),2),NA())</f>
        <v>0.95</v>
      </c>
      <c r="D21" s="172">
        <f>IF(ISNUMBER(VALUE(SUBSTITUTE(実質収支比率等に係る経年分析!H$49,"▲","-"))),ROUND(VALUE(SUBSTITUTE(実質収支比率等に係る経年分析!H$49,"▲","-")),2),NA())</f>
        <v>1.1599999999999999</v>
      </c>
      <c r="E21" s="172">
        <f>IF(ISNUMBER(VALUE(SUBSTITUTE(実質収支比率等に係る経年分析!I$49,"▲","-"))),ROUND(VALUE(SUBSTITUTE(実質収支比率等に係る経年分析!I$49,"▲","-")),2),NA())</f>
        <v>7.52</v>
      </c>
      <c r="F21" s="172">
        <f>IF(ISNUMBER(VALUE(SUBSTITUTE(実質収支比率等に係る経年分析!J$49,"▲","-"))),ROUND(VALUE(SUBSTITUTE(実質収支比率等に係る経年分析!J$49,"▲","-")),2),NA())</f>
        <v>-8.7799999999999994</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墓地公園事業特別会計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0.03</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0.05</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0.02</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0.02</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0.02</v>
      </c>
    </row>
    <row r="30" spans="1:11" x14ac:dyDescent="0.15">
      <c r="A30" s="173" t="str">
        <f>IF(連結実質赤字比率に係る赤字・黒字の構成分析!C$40="",NA(),連結実質赤字比率に係る赤字・黒字の構成分析!C$40)</f>
        <v>後期高齢者医療特別会計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0.12</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0.13</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0.12</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0.12</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0.13</v>
      </c>
    </row>
    <row r="31" spans="1:11" x14ac:dyDescent="0.15">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0.45</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0.61</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0.71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0.26</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0.23</v>
      </c>
    </row>
    <row r="32" spans="1:11" x14ac:dyDescent="0.15">
      <c r="A32" s="173" t="str">
        <f>IF(連結実質赤字比率に係る赤字・黒字の構成分析!C$38="",NA(),連結実質赤字比率に係る赤字・黒字の構成分析!C$38)</f>
        <v>介護保険事業特別会計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0.86</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1.36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2.5299999999999998</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2.17</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1.22</v>
      </c>
    </row>
    <row r="33" spans="1:16" x14ac:dyDescent="0.15">
      <c r="A33" s="173" t="str">
        <f>IF(連結実質赤字比率に係る赤字・黒字の構成分析!C$37="",NA(),連結実質赤字比率に係る赤字・黒字の構成分析!C$37)</f>
        <v>水道事業会計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6.09</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5.57</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5.21</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5.51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5.64</v>
      </c>
    </row>
    <row r="34" spans="1:16" x14ac:dyDescent="0.15">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5.22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6.07</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6.91</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6.24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6.44</v>
      </c>
    </row>
    <row r="35" spans="1:16" x14ac:dyDescent="0.15">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5.96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6.32</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6.95</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8.08</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8.5299999999999994</v>
      </c>
    </row>
    <row r="36" spans="1:16" x14ac:dyDescent="0.15">
      <c r="A36" s="173" t="str">
        <f>IF(連結実質赤字比率に係る赤字・黒字の構成分析!C$34="",NA(),連結実質赤字比率に係る赤字・黒字の構成分析!C$34)</f>
        <v>病院事業会計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8.1199999999999992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11.9</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20.7</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28.38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24.78</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2144</v>
      </c>
      <c r="E42" s="174"/>
      <c r="F42" s="174"/>
      <c r="G42" s="174">
        <f>'実質公債費比率（分子）の構造'!L$52</f>
        <v>1994</v>
      </c>
      <c r="H42" s="174"/>
      <c r="I42" s="174"/>
      <c r="J42" s="174">
        <f>'実質公債費比率（分子）の構造'!M$52</f>
        <v>1958</v>
      </c>
      <c r="K42" s="174"/>
      <c r="L42" s="174"/>
      <c r="M42" s="174">
        <f>'実質公債費比率（分子）の構造'!N$52</f>
        <v>2070</v>
      </c>
      <c r="N42" s="174"/>
      <c r="O42" s="174"/>
      <c r="P42" s="174">
        <f>'実質公債費比率（分子）の構造'!O$52</f>
        <v>1994</v>
      </c>
    </row>
    <row r="43" spans="1:16" x14ac:dyDescent="0.15">
      <c r="A43" s="174" t="s">
        <v>16</v>
      </c>
      <c r="B43" s="174">
        <f>'実質公債費比率（分子）の構造'!K$51</f>
        <v>0</v>
      </c>
      <c r="C43" s="174"/>
      <c r="D43" s="174"/>
      <c r="E43" s="174">
        <f>'実質公債費比率（分子）の構造'!L$51</f>
        <v>1</v>
      </c>
      <c r="F43" s="174"/>
      <c r="G43" s="174"/>
      <c r="H43" s="174">
        <f>'実質公債費比率（分子）の構造'!M$51</f>
        <v>1</v>
      </c>
      <c r="I43" s="174"/>
      <c r="J43" s="174"/>
      <c r="K43" s="174" t="str">
        <f>'実質公債費比率（分子）の構造'!N$51</f>
        <v>-</v>
      </c>
      <c r="L43" s="174"/>
      <c r="M43" s="174"/>
      <c r="N43" s="174">
        <f>'実質公債費比率（分子）の構造'!O$51</f>
        <v>1</v>
      </c>
      <c r="O43" s="174"/>
      <c r="P43" s="174"/>
    </row>
    <row r="44" spans="1:16" x14ac:dyDescent="0.15">
      <c r="A44" s="174" t="s">
        <v>62</v>
      </c>
      <c r="B44" s="174">
        <f>'実質公債費比率（分子）の構造'!K$50</f>
        <v>106</v>
      </c>
      <c r="C44" s="174"/>
      <c r="D44" s="174"/>
      <c r="E44" s="174">
        <f>'実質公債費比率（分子）の構造'!L$50</f>
        <v>153</v>
      </c>
      <c r="F44" s="174"/>
      <c r="G44" s="174"/>
      <c r="H44" s="174">
        <f>'実質公債費比率（分子）の構造'!M$50</f>
        <v>190</v>
      </c>
      <c r="I44" s="174"/>
      <c r="J44" s="174"/>
      <c r="K44" s="174">
        <f>'実質公債費比率（分子）の構造'!N$50</f>
        <v>160</v>
      </c>
      <c r="L44" s="174"/>
      <c r="M44" s="174"/>
      <c r="N44" s="174">
        <f>'実質公債費比率（分子）の構造'!O$50</f>
        <v>180</v>
      </c>
      <c r="O44" s="174"/>
      <c r="P44" s="174"/>
    </row>
    <row r="45" spans="1:16" x14ac:dyDescent="0.15">
      <c r="A45" s="174" t="s">
        <v>63</v>
      </c>
      <c r="B45" s="174">
        <f>'実質公債費比率（分子）の構造'!K$49</f>
        <v>62</v>
      </c>
      <c r="C45" s="174"/>
      <c r="D45" s="174"/>
      <c r="E45" s="174">
        <f>'実質公債費比率（分子）の構造'!L$49</f>
        <v>66</v>
      </c>
      <c r="F45" s="174"/>
      <c r="G45" s="174"/>
      <c r="H45" s="174">
        <f>'実質公債費比率（分子）の構造'!M$49</f>
        <v>68</v>
      </c>
      <c r="I45" s="174"/>
      <c r="J45" s="174"/>
      <c r="K45" s="174">
        <f>'実質公債費比率（分子）の構造'!N$49</f>
        <v>75</v>
      </c>
      <c r="L45" s="174"/>
      <c r="M45" s="174"/>
      <c r="N45" s="174">
        <f>'実質公債費比率（分子）の構造'!O$49</f>
        <v>71</v>
      </c>
      <c r="O45" s="174"/>
      <c r="P45" s="174"/>
    </row>
    <row r="46" spans="1:16" x14ac:dyDescent="0.15">
      <c r="A46" s="174" t="s">
        <v>64</v>
      </c>
      <c r="B46" s="174">
        <f>'実質公債費比率（分子）の構造'!K$48</f>
        <v>183</v>
      </c>
      <c r="C46" s="174"/>
      <c r="D46" s="174"/>
      <c r="E46" s="174">
        <f>'実質公債費比率（分子）の構造'!L$48</f>
        <v>200</v>
      </c>
      <c r="F46" s="174"/>
      <c r="G46" s="174"/>
      <c r="H46" s="174">
        <f>'実質公債費比率（分子）の構造'!M$48</f>
        <v>385</v>
      </c>
      <c r="I46" s="174"/>
      <c r="J46" s="174"/>
      <c r="K46" s="174">
        <f>'実質公債費比率（分子）の構造'!N$48</f>
        <v>196</v>
      </c>
      <c r="L46" s="174"/>
      <c r="M46" s="174"/>
      <c r="N46" s="174">
        <f>'実質公債費比率（分子）の構造'!O$48</f>
        <v>326</v>
      </c>
      <c r="O46" s="174"/>
      <c r="P46" s="174"/>
    </row>
    <row r="47" spans="1:16" x14ac:dyDescent="0.15">
      <c r="A47" s="174" t="s">
        <v>12</v>
      </c>
      <c r="B47" s="174" t="str">
        <f>'実質公債費比率（分子）の構造'!K$47</f>
        <v>-</v>
      </c>
      <c r="C47" s="174"/>
      <c r="D47" s="174"/>
      <c r="E47" s="174" t="str">
        <f>'実質公債費比率（分子）の構造'!L$47</f>
        <v>-</v>
      </c>
      <c r="F47" s="174"/>
      <c r="G47" s="174"/>
      <c r="H47" s="174">
        <f>'実質公債費比率（分子）の構造'!M$47</f>
        <v>3</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2604</v>
      </c>
      <c r="C49" s="174"/>
      <c r="D49" s="174"/>
      <c r="E49" s="174">
        <f>'実質公債費比率（分子）の構造'!L$45</f>
        <v>2465</v>
      </c>
      <c r="F49" s="174"/>
      <c r="G49" s="174"/>
      <c r="H49" s="174">
        <f>'実質公債費比率（分子）の構造'!M$45</f>
        <v>2369</v>
      </c>
      <c r="I49" s="174"/>
      <c r="J49" s="174"/>
      <c r="K49" s="174">
        <f>'実質公債費比率（分子）の構造'!N$45</f>
        <v>2346</v>
      </c>
      <c r="L49" s="174"/>
      <c r="M49" s="174"/>
      <c r="N49" s="174">
        <f>'実質公債費比率（分子）の構造'!O$45</f>
        <v>2358</v>
      </c>
      <c r="O49" s="174"/>
      <c r="P49" s="174"/>
    </row>
    <row r="50" spans="1:16" x14ac:dyDescent="0.15">
      <c r="A50" s="174" t="s">
        <v>67</v>
      </c>
      <c r="B50" s="174" t="e">
        <f>NA()</f>
        <v>#N/A</v>
      </c>
      <c r="C50" s="174">
        <f>IF(ISNUMBER('実質公債費比率（分子）の構造'!K$53),'実質公債費比率（分子）の構造'!K$53,NA())</f>
        <v>811</v>
      </c>
      <c r="D50" s="174" t="e">
        <f>NA()</f>
        <v>#N/A</v>
      </c>
      <c r="E50" s="174" t="e">
        <f>NA()</f>
        <v>#N/A</v>
      </c>
      <c r="F50" s="174">
        <f>IF(ISNUMBER('実質公債費比率（分子）の構造'!L$53),'実質公債費比率（分子）の構造'!L$53,NA())</f>
        <v>891</v>
      </c>
      <c r="G50" s="174" t="e">
        <f>NA()</f>
        <v>#N/A</v>
      </c>
      <c r="H50" s="174" t="e">
        <f>NA()</f>
        <v>#N/A</v>
      </c>
      <c r="I50" s="174">
        <f>IF(ISNUMBER('実質公債費比率（分子）の構造'!M$53),'実質公債費比率（分子）の構造'!M$53,NA())</f>
        <v>1058</v>
      </c>
      <c r="J50" s="174" t="e">
        <f>NA()</f>
        <v>#N/A</v>
      </c>
      <c r="K50" s="174" t="e">
        <f>NA()</f>
        <v>#N/A</v>
      </c>
      <c r="L50" s="174">
        <f>IF(ISNUMBER('実質公債費比率（分子）の構造'!N$53),'実質公債費比率（分子）の構造'!N$53,NA())</f>
        <v>707</v>
      </c>
      <c r="M50" s="174" t="e">
        <f>NA()</f>
        <v>#N/A</v>
      </c>
      <c r="N50" s="174" t="e">
        <f>NA()</f>
        <v>#N/A</v>
      </c>
      <c r="O50" s="174">
        <f>IF(ISNUMBER('実質公債費比率（分子）の構造'!O$53),'実質公債費比率（分子）の構造'!O$53,NA())</f>
        <v>942</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22130</v>
      </c>
      <c r="E56" s="173"/>
      <c r="F56" s="173"/>
      <c r="G56" s="173">
        <f>'将来負担比率（分子）の構造'!J$52</f>
        <v>21874</v>
      </c>
      <c r="H56" s="173"/>
      <c r="I56" s="173"/>
      <c r="J56" s="173">
        <f>'将来負担比率（分子）の構造'!K$52</f>
        <v>21390</v>
      </c>
      <c r="K56" s="173"/>
      <c r="L56" s="173"/>
      <c r="M56" s="173">
        <f>'将来負担比率（分子）の構造'!L$52</f>
        <v>20200</v>
      </c>
      <c r="N56" s="173"/>
      <c r="O56" s="173"/>
      <c r="P56" s="173">
        <f>'将来負担比率（分子）の構造'!M$52</f>
        <v>19027</v>
      </c>
    </row>
    <row r="57" spans="1:16" x14ac:dyDescent="0.15">
      <c r="A57" s="173" t="s">
        <v>42</v>
      </c>
      <c r="B57" s="173"/>
      <c r="C57" s="173"/>
      <c r="D57" s="173">
        <f>'将来負担比率（分子）の構造'!I$51</f>
        <v>186</v>
      </c>
      <c r="E57" s="173"/>
      <c r="F57" s="173"/>
      <c r="G57" s="173">
        <f>'将来負担比率（分子）の構造'!J$51</f>
        <v>172</v>
      </c>
      <c r="H57" s="173"/>
      <c r="I57" s="173"/>
      <c r="J57" s="173">
        <f>'将来負担比率（分子）の構造'!K$51</f>
        <v>183</v>
      </c>
      <c r="K57" s="173"/>
      <c r="L57" s="173"/>
      <c r="M57" s="173">
        <f>'将来負担比率（分子）の構造'!L$51</f>
        <v>543</v>
      </c>
      <c r="N57" s="173"/>
      <c r="O57" s="173"/>
      <c r="P57" s="173">
        <f>'将来負担比率（分子）の構造'!M$51</f>
        <v>566</v>
      </c>
    </row>
    <row r="58" spans="1:16" x14ac:dyDescent="0.15">
      <c r="A58" s="173" t="s">
        <v>41</v>
      </c>
      <c r="B58" s="173"/>
      <c r="C58" s="173"/>
      <c r="D58" s="173">
        <f>'将来負担比率（分子）の構造'!I$50</f>
        <v>3323</v>
      </c>
      <c r="E58" s="173"/>
      <c r="F58" s="173"/>
      <c r="G58" s="173">
        <f>'将来負担比率（分子）の構造'!J$50</f>
        <v>3118</v>
      </c>
      <c r="H58" s="173"/>
      <c r="I58" s="173"/>
      <c r="J58" s="173">
        <f>'将来負担比率（分子）の構造'!K$50</f>
        <v>4179</v>
      </c>
      <c r="K58" s="173"/>
      <c r="L58" s="173"/>
      <c r="M58" s="173">
        <f>'将来負担比率（分子）の構造'!L$50</f>
        <v>7063</v>
      </c>
      <c r="N58" s="173"/>
      <c r="O58" s="173"/>
      <c r="P58" s="173">
        <f>'将来負担比率（分子）の構造'!M$50</f>
        <v>5746</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270</v>
      </c>
      <c r="C61" s="173"/>
      <c r="D61" s="173"/>
      <c r="E61" s="173">
        <f>'将来負担比率（分子）の構造'!J$46</f>
        <v>203</v>
      </c>
      <c r="F61" s="173"/>
      <c r="G61" s="173"/>
      <c r="H61" s="173">
        <f>'将来負担比率（分子）の構造'!K$46</f>
        <v>143</v>
      </c>
      <c r="I61" s="173"/>
      <c r="J61" s="173"/>
      <c r="K61" s="173">
        <f>'将来負担比率（分子）の構造'!L$46</f>
        <v>85</v>
      </c>
      <c r="L61" s="173"/>
      <c r="M61" s="173"/>
      <c r="N61" s="173">
        <f>'将来負担比率（分子）の構造'!M$46</f>
        <v>26</v>
      </c>
      <c r="O61" s="173"/>
      <c r="P61" s="173"/>
    </row>
    <row r="62" spans="1:16" x14ac:dyDescent="0.15">
      <c r="A62" s="173" t="s">
        <v>35</v>
      </c>
      <c r="B62" s="173">
        <f>'将来負担比率（分子）の構造'!I$45</f>
        <v>1209</v>
      </c>
      <c r="C62" s="173"/>
      <c r="D62" s="173"/>
      <c r="E62" s="173">
        <f>'将来負担比率（分子）の構造'!J$45</f>
        <v>782</v>
      </c>
      <c r="F62" s="173"/>
      <c r="G62" s="173"/>
      <c r="H62" s="173">
        <f>'将来負担比率（分子）の構造'!K$45</f>
        <v>485</v>
      </c>
      <c r="I62" s="173"/>
      <c r="J62" s="173"/>
      <c r="K62" s="173">
        <f>'将来負担比率（分子）の構造'!L$45</f>
        <v>236</v>
      </c>
      <c r="L62" s="173"/>
      <c r="M62" s="173"/>
      <c r="N62" s="173" t="str">
        <f>'将来負担比率（分子）の構造'!M$45</f>
        <v>-</v>
      </c>
      <c r="O62" s="173"/>
      <c r="P62" s="173"/>
    </row>
    <row r="63" spans="1:16" x14ac:dyDescent="0.15">
      <c r="A63" s="173" t="s">
        <v>34</v>
      </c>
      <c r="B63" s="173">
        <f>'将来負担比率（分子）の構造'!I$44</f>
        <v>542</v>
      </c>
      <c r="C63" s="173"/>
      <c r="D63" s="173"/>
      <c r="E63" s="173">
        <f>'将来負担比率（分子）の構造'!J$44</f>
        <v>554</v>
      </c>
      <c r="F63" s="173"/>
      <c r="G63" s="173"/>
      <c r="H63" s="173">
        <f>'将来負担比率（分子）の構造'!K$44</f>
        <v>537</v>
      </c>
      <c r="I63" s="173"/>
      <c r="J63" s="173"/>
      <c r="K63" s="173">
        <f>'将来負担比率（分子）の構造'!L$44</f>
        <v>513</v>
      </c>
      <c r="L63" s="173"/>
      <c r="M63" s="173"/>
      <c r="N63" s="173">
        <f>'将来負担比率（分子）の構造'!M$44</f>
        <v>592</v>
      </c>
      <c r="O63" s="173"/>
      <c r="P63" s="173"/>
    </row>
    <row r="64" spans="1:16" x14ac:dyDescent="0.15">
      <c r="A64" s="173" t="s">
        <v>33</v>
      </c>
      <c r="B64" s="173">
        <f>'将来負担比率（分子）の構造'!I$43</f>
        <v>3242</v>
      </c>
      <c r="C64" s="173"/>
      <c r="D64" s="173"/>
      <c r="E64" s="173">
        <f>'将来負担比率（分子）の構造'!J$43</f>
        <v>2573</v>
      </c>
      <c r="F64" s="173"/>
      <c r="G64" s="173"/>
      <c r="H64" s="173">
        <f>'将来負担比率（分子）の構造'!K$43</f>
        <v>1982</v>
      </c>
      <c r="I64" s="173"/>
      <c r="J64" s="173"/>
      <c r="K64" s="173">
        <f>'将来負担比率（分子）の構造'!L$43</f>
        <v>2167</v>
      </c>
      <c r="L64" s="173"/>
      <c r="M64" s="173"/>
      <c r="N64" s="173">
        <f>'将来負担比率（分子）の構造'!M$43</f>
        <v>1486</v>
      </c>
      <c r="O64" s="173"/>
      <c r="P64" s="173"/>
    </row>
    <row r="65" spans="1:16" x14ac:dyDescent="0.15">
      <c r="A65" s="173" t="s">
        <v>32</v>
      </c>
      <c r="B65" s="173">
        <f>'将来負担比率（分子）の構造'!I$42</f>
        <v>287</v>
      </c>
      <c r="C65" s="173"/>
      <c r="D65" s="173"/>
      <c r="E65" s="173">
        <f>'将来負担比率（分子）の構造'!J$42</f>
        <v>726</v>
      </c>
      <c r="F65" s="173"/>
      <c r="G65" s="173"/>
      <c r="H65" s="173">
        <f>'将来負担比率（分子）の構造'!K$42</f>
        <v>630</v>
      </c>
      <c r="I65" s="173"/>
      <c r="J65" s="173"/>
      <c r="K65" s="173">
        <f>'将来負担比率（分子）の構造'!L$42</f>
        <v>534</v>
      </c>
      <c r="L65" s="173"/>
      <c r="M65" s="173"/>
      <c r="N65" s="173">
        <f>'将来負担比率（分子）の構造'!M$42</f>
        <v>438</v>
      </c>
      <c r="O65" s="173"/>
      <c r="P65" s="173"/>
    </row>
    <row r="66" spans="1:16" x14ac:dyDescent="0.15">
      <c r="A66" s="173" t="s">
        <v>31</v>
      </c>
      <c r="B66" s="173">
        <f>'将来負担比率（分子）の構造'!I$41</f>
        <v>25539</v>
      </c>
      <c r="C66" s="173"/>
      <c r="D66" s="173"/>
      <c r="E66" s="173">
        <f>'将来負担比率（分子）の構造'!J$41</f>
        <v>27617</v>
      </c>
      <c r="F66" s="173"/>
      <c r="G66" s="173"/>
      <c r="H66" s="173">
        <f>'将来負担比率（分子）の構造'!K$41</f>
        <v>27937</v>
      </c>
      <c r="I66" s="173"/>
      <c r="J66" s="173"/>
      <c r="K66" s="173">
        <f>'将来負担比率（分子）の構造'!L$41</f>
        <v>26949</v>
      </c>
      <c r="L66" s="173"/>
      <c r="M66" s="173"/>
      <c r="N66" s="173">
        <f>'将来負担比率（分子）の構造'!M$41</f>
        <v>26881</v>
      </c>
      <c r="O66" s="173"/>
      <c r="P66" s="173"/>
    </row>
    <row r="67" spans="1:16" x14ac:dyDescent="0.15">
      <c r="A67" s="173" t="s">
        <v>71</v>
      </c>
      <c r="B67" s="173" t="e">
        <f>NA()</f>
        <v>#N/A</v>
      </c>
      <c r="C67" s="173">
        <f>IF(ISNUMBER('将来負担比率（分子）の構造'!I$53), IF('将来負担比率（分子）の構造'!I$53 &lt; 0, 0, '将来負担比率（分子）の構造'!I$53), NA())</f>
        <v>5450</v>
      </c>
      <c r="D67" s="173" t="e">
        <f>NA()</f>
        <v>#N/A</v>
      </c>
      <c r="E67" s="173" t="e">
        <f>NA()</f>
        <v>#N/A</v>
      </c>
      <c r="F67" s="173">
        <f>IF(ISNUMBER('将来負担比率（分子）の構造'!J$53), IF('将来負担比率（分子）の構造'!J$53 &lt; 0, 0, '将来負担比率（分子）の構造'!J$53), NA())</f>
        <v>7290</v>
      </c>
      <c r="G67" s="173" t="e">
        <f>NA()</f>
        <v>#N/A</v>
      </c>
      <c r="H67" s="173" t="e">
        <f>NA()</f>
        <v>#N/A</v>
      </c>
      <c r="I67" s="173">
        <f>IF(ISNUMBER('将来負担比率（分子）の構造'!K$53), IF('将来負担比率（分子）の構造'!K$53 &lt; 0, 0, '将来負担比率（分子）の構造'!K$53), NA())</f>
        <v>5963</v>
      </c>
      <c r="J67" s="173" t="e">
        <f>NA()</f>
        <v>#N/A</v>
      </c>
      <c r="K67" s="173" t="e">
        <f>NA()</f>
        <v>#N/A</v>
      </c>
      <c r="L67" s="173">
        <f>IF(ISNUMBER('将来負担比率（分子）の構造'!L$53), IF('将来負担比率（分子）の構造'!L$53 &lt; 0, 0, '将来負担比率（分子）の構造'!L$53), NA())</f>
        <v>2678</v>
      </c>
      <c r="M67" s="173" t="e">
        <f>NA()</f>
        <v>#N/A</v>
      </c>
      <c r="N67" s="173" t="e">
        <f>NA()</f>
        <v>#N/A</v>
      </c>
      <c r="O67" s="173">
        <f>IF(ISNUMBER('将来負担比率（分子）の構造'!M$53), IF('将来負担比率（分子）の構造'!M$53 &lt; 0, 0, '将来負担比率（分子）の構造'!M$53), NA())</f>
        <v>4085</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1573</v>
      </c>
      <c r="C72" s="177">
        <f>基金残高に係る経年分析!G55</f>
        <v>2690</v>
      </c>
      <c r="D72" s="177">
        <f>基金残高に係る経年分析!H55</f>
        <v>1412</v>
      </c>
    </row>
    <row r="73" spans="1:16" x14ac:dyDescent="0.15">
      <c r="A73" s="176" t="s">
        <v>74</v>
      </c>
      <c r="B73" s="177">
        <f>基金残高に係る経年分析!F56</f>
        <v>598</v>
      </c>
      <c r="C73" s="177">
        <f>基金残高に係る経年分析!G56</f>
        <v>599</v>
      </c>
      <c r="D73" s="177">
        <f>基金残高に係る経年分析!H56</f>
        <v>660</v>
      </c>
    </row>
    <row r="74" spans="1:16" x14ac:dyDescent="0.15">
      <c r="A74" s="176" t="s">
        <v>75</v>
      </c>
      <c r="B74" s="177">
        <f>基金残高に係る経年分析!F57</f>
        <v>1355</v>
      </c>
      <c r="C74" s="177">
        <f>基金残高に係る経年分析!G57</f>
        <v>2944</v>
      </c>
      <c r="D74" s="177">
        <f>基金残高に係る経年分析!H57</f>
        <v>2894</v>
      </c>
    </row>
  </sheetData>
  <sheetProtection algorithmName="SHA-512" hashValue="wkzFC7OvF96RH33JTcky5gxsWbLw6t45TEFGucFc6a74Oz50MyN+5Jhwbe0Fx4tx50Ux5qB9wVzKx9ZuZrQoVw==" saltValue="Y2oZxOY3SaLwLMbDcDTs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2025-03-19T05:13:09Z</cp:lastPrinted>
  <dcterms:created xsi:type="dcterms:W3CDTF">2025-02-19T03:16:55Z</dcterms:created>
  <dcterms:modified xsi:type="dcterms:W3CDTF">2025-03-27T08:07:31Z</dcterms:modified>
  <cp:category/>
</cp:coreProperties>
</file>