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移行先】\24_財政情報の開示の推進\01_財政状況資料集\2024（R6）\02　3月公表分\08　HP掲載\01　掲載データ\"/>
    </mc:Choice>
  </mc:AlternateContent>
  <xr:revisionPtr revIDLastSave="0" documentId="13_ncr:1_{49BF8033-29DB-4356-956F-4AE7AFFE660A}"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C37" i="10"/>
  <c r="BW36" i="10"/>
  <c r="BE36" i="10"/>
  <c r="BW35" i="10"/>
  <c r="BE35" i="10"/>
  <c r="BW34" i="10"/>
  <c r="CO34" i="10" s="1"/>
  <c r="CO35" i="10" s="1"/>
  <c r="CO36" i="10" s="1"/>
  <c r="CO37" i="10" s="1"/>
  <c r="BE34" i="10"/>
  <c r="C34" i="10"/>
  <c r="C35" i="10" s="1"/>
  <c r="U34" i="10" l="1"/>
  <c r="U35" i="10" s="1"/>
  <c r="U36" i="10" s="1"/>
  <c r="U37"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<sst xmlns="http://schemas.openxmlformats.org/spreadsheetml/2006/main" count="1058" uniqueCount="568">
  <si>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</si>
  <si>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</si>
  <si>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</si>
  <si>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</si>
  <si>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</si>
  <si>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</si>
  <si>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</si>
  <si>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</si>
  <si>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</si>
  <si>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</si>
  <si>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</si>
  <si>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</si>
  <si>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</si>
  <si>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</si>
  <si>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</si>
  <si>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</si>
  <si>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</si>
  <si>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</si>
  <si>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</si>
  <si>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</si>
  <si>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</si>
  <si>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</si>
  <si>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</si>
  <si>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</si>
  <si>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</si>
  <si>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</si>
  <si>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</si>
  <si>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</si>
  <si>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</si>
  <si>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</si>
  <si>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</si>
  <si>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</si>
  <si>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</si>
  <si>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</si>
  <si>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</si>
  <si>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</si>
  <si>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</si>
  <si>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</si>
  <si>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</si>
  <si>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</si>
  <si>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</si>
  <si>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</si>
  <si>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</si>
  <si>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</si>
  <si>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</si>
  <si>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</si>
  <si>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</si>
  <si>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</si>
  <si>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</si>
  <si>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</si>
  <si>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</si>
  <si>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</si>
  <si>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</si>
  <si>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</si>
  <si>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</si>
  <si>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</si>
  <si>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</si>
  <si>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</si>
  <si>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</si>
  <si>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</si>
  <si>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</si>
  <si>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</si>
  <si>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</si>
  <si>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</si>
  <si>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</si>
  <si>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</si>
  <si>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</si>
  <si>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</si>
  <si>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</si>
  <si>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</si>
  <si>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</si>
  <si>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</si>
  <si>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</si>
  <si>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</si>
  <si>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</si>
  <si>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</si>
  <si>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</si>
  <si>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</si>
  <si>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</si>
  <si>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</si>
  <si>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</si>
  <si>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</si>
  <si>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</si>
  <si>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</si>
  <si>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</si>
  <si>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</si>
  <si>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</si>
  <si>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</si>
  <si>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</si>
  <si>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</si>
  <si>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</si>
  <si>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</si>
  <si>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</si>
  <si>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</si>
  <si>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守山市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</si>
  <si>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</si>
  <si>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</si>
  <si>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</si>
  <si>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</si>
  <si>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</si>
  <si>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</si>
  <si>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</si>
  <si>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</si>
  <si>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</si>
  <si>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</si>
  <si>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</si>
  <si>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</si>
  <si>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</si>
  <si>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</si>
  <si>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</si>
  <si>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</si>
  <si>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</si>
  <si>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</si>
  <si>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</si>
  <si>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</si>
  <si>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</si>
  <si>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</si>
  <si>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</si>
  <si>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</si>
  <si>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</si>
  <si>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</si>
  <si>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</si>
  <si>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</si>
  <si>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</si>
  <si>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</si>
  <si>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</si>
  <si>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</si>
  <si>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</si>
  <si>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</si>
  <si>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</si>
  <si>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</si>
  <si>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</si>
  <si>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</si>
  <si>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</si>
  <si>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</si>
  <si>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</si>
  <si>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</si>
  <si>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</si>
  <si>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</si>
  <si>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</si>
  <si>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</si>
  <si>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</si>
  <si>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</si>
  <si>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</si>
  <si>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</si>
  <si>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</si>
  <si>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</si>
  <si>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</si>
  <si>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</si>
  <si>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</si>
  <si>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</si>
  <si>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</si>
  <si>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</si>
  <si>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</si>
  <si>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</si>
  <si>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</si>
  <si>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</si>
  <si>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</si>
  <si>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</si>
  <si>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</si>
  <si>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</si>
  <si>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</si>
  <si>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</si>
  <si>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</si>
  <si>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</si>
  <si>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</si>
  <si>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</si>
  <si>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</si>
  <si>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</si>
  <si>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</si>
  <si>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</si>
  <si>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</si>
  <si>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</si>
  <si>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</si>
  <si>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</si>
  <si>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</si>
  <si>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</si>
  <si>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</si>
  <si>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</si>
  <si>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</si>
  <si>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</si>
  <si>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</si>
  <si>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</si>
  <si>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</si>
  <si>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</si>
  <si>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</si>
  <si>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</si>
  <si>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</si>
  <si>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</si>
  <si>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</si>
  <si>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</si>
  <si>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</si>
  <si>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</si>
  <si>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</si>
  <si>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</si>
  <si>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</si>
  <si>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</si>
  <si>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</si>
  <si>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</si>
  <si>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</si>
  <si>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</si>
  <si>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</si>
  <si>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</si>
  <si>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</si>
  <si>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滋賀県守山市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</si>
  <si>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</si>
  <si>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</si>
  <si>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</si>
  <si>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</si>
  <si>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</si>
  <si>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</si>
  <si>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</si>
  <si>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</si>
  <si>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</si>
  <si>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</si>
  <si>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</si>
  <si>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</si>
  <si>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</si>
  <si>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</si>
  <si>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</si>
  <si>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</si>
  <si>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</si>
  <si>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</si>
  <si>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</si>
  <si>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</si>
  <si>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</si>
  <si>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</si>
  <si>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</si>
  <si>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</si>
  <si>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</si>
  <si>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</si>
  <si>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</si>
  <si>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</si>
  <si>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</si>
  <si>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</si>
  <si>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</si>
  <si>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</si>
  <si>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</si>
  <si>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</si>
  <si>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</si>
  <si>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</si>
  <si>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</si>
  <si>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</si>
  <si>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</si>
  <si>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</si>
  <si>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</si>
  <si>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</si>
  <si>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</si>
  <si>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</si>
  <si>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</si>
  <si>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</si>
  <si>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</si>
  <si>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</si>
  <si>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</si>
  <si>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</si>
  <si>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</si>
  <si>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</si>
  <si>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</si>
  <si>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</si>
  <si>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</si>
  <si>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</si>
  <si>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</si>
  <si>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</si>
  <si>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</si>
  <si>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</si>
  <si>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</si>
  <si>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</si>
  <si>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</si>
  <si>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</si>
  <si>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</si>
  <si>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</si>
  <si>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</si>
  <si>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</si>
  <si>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</si>
  <si>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</si>
  <si>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</si>
  <si>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</si>
  <si>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</si>
  <si>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</si>
  <si>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</si>
  <si>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</si>
  <si>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</si>
  <si>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</si>
  <si>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</si>
  <si>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</si>
  <si>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</si>
  <si>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</si>
  <si>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</si>
  <si>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</si>
  <si>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</si>
  <si>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</si>
  <si>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</si>
  <si>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</si>
  <si>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</si>
  <si>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</si>
  <si>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</si>
  <si>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</si>
  <si>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</si>
  <si>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</si>
  <si>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</si>
  <si>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</si>
  <si>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</si>
  <si>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</si>
  <si>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</si>
  <si>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</si>
  <si>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</si>
  <si>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</si>
  <si>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</si>
  <si>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</si>
  <si>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</si>
  <si>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</si>
  <si>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</si>
  <si>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</si>
  <si>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</si>
  <si>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</si>
  <si>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</si>
  <si>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</si>
  <si>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</si>
  <si>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</si>
  <si>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</si>
  <si>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</si>
  <si>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</si>
  <si>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</si>
  <si>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</si>
  <si>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</si>
  <si>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</si>
  <si>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</si>
  <si>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</si>
  <si>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</si>
  <si>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</si>
  <si>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</si>
  <si>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</si>
  <si>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</si>
  <si>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</si>
  <si>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</si>
  <si>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</si>
  <si>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</si>
  <si>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</si>
  <si>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</si>
  <si>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</si>
  <si>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</si>
  <si>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</si>
  <si>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</si>
  <si>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</si>
  <si>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</si>
  <si>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</si>
  <si>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</si>
  <si>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</si>
  <si>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</si>
  <si>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</si>
  <si>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</si>
  <si>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</si>
  <si>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</si>
  <si>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</si>
  <si>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</si>
  <si>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滋賀県守山市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</si>
  <si>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</si>
  <si>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</si>
  <si>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</si>
  <si>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</si>
  <si>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</si>
  <si>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</si>
  <si>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</si>
  <si>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</si>
  <si>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</si>
  <si>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</si>
  <si>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</si>
  <si>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</si>
  <si>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</si>
  <si>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</si>
  <si>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</si>
  <si>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</si>
  <si>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</si>
  <si>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</si>
  <si>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</si>
  <si>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</si>
  <si>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</si>
  <si>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</si>
  <si>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</si>
  <si>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</si>
  <si>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</si>
  <si>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</si>
  <si>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</si>
  <si>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</si>
  <si>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</si>
  <si>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</si>
  <si>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</si>
  <si>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</si>
  <si>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</si>
  <si>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</si>
  <si>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</si>
  <si>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</si>
  <si>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</si>
  <si>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</si>
  <si>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後期高齢者医療事業特別会計</t>
    <phoneticPr fontId="5"/>
  </si>
  <si>
    <t>下水道事業会計</t>
    <phoneticPr fontId="5"/>
  </si>
  <si>
    <t>法適用企業</t>
    <phoneticPr fontId="5"/>
  </si>
  <si>
    <t>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</si>
  <si>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</si>
  <si>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</si>
  <si>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</si>
  <si>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</si>
  <si>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</si>
  <si>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</si>
  <si>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</si>
  <si>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</si>
  <si>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</si>
  <si>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</si>
  <si>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</si>
  <si>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</si>
  <si>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</si>
  <si>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</si>
  <si>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</si>
  <si>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</si>
  <si>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</si>
  <si>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</si>
  <si>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</si>
  <si>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</si>
  <si>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</si>
  <si>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</si>
  <si>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</si>
  <si>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</si>
  <si>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</si>
  <si>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</si>
  <si>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</si>
  <si>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</si>
  <si>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</si>
  <si>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</si>
  <si>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</si>
  <si>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</si>
  <si>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</si>
  <si>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</si>
  <si>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</si>
  <si>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</si>
  <si>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</si>
  <si>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</si>
  <si>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</si>
  <si>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</si>
  <si>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</si>
  <si>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</si>
  <si>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</si>
  <si>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</si>
  <si>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</si>
  <si>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</si>
  <si>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</si>
  <si>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</si>
  <si>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</si>
  <si>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</si>
  <si>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</si>
  <si>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</si>
  <si>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</si>
  <si>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</si>
  <si>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</si>
  <si>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</si>
  <si>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介護保険特別会計（介護サービス事業）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</si>
  <si>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</si>
  <si>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</si>
  <si>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</si>
  <si>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</si>
  <si>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</si>
  <si>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</si>
  <si>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</si>
  <si>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</si>
  <si>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</si>
  <si>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</si>
  <si>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</si>
  <si>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</si>
  <si>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</si>
  <si>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</si>
  <si>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</si>
  <si>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</si>
  <si>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</si>
  <si>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</si>
  <si>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</si>
  <si>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</si>
  <si>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</si>
  <si>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</si>
  <si>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</si>
  <si>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</si>
  <si>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</si>
  <si>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</si>
  <si>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</si>
  <si>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</si>
  <si>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</si>
  <si>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</si>
  <si>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</si>
  <si>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</si>
  <si>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</si>
  <si>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</si>
  <si>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</si>
  <si>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</si>
  <si>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</si>
  <si>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</si>
  <si>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</si>
  <si>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</si>
  <si>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</si>
  <si>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</si>
  <si>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</si>
  <si>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</si>
  <si>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</si>
  <si>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</si>
  <si>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</si>
  <si>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</si>
  <si>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</si>
  <si>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</si>
  <si>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</si>
  <si>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</si>
  <si>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</si>
  <si>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</si>
  <si>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</si>
  <si>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</si>
  <si>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</si>
  <si>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</si>
  <si>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</si>
  <si>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</si>
  <si>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</si>
  <si>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</si>
  <si>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</si>
  <si>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</si>
  <si>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</si>
  <si>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</si>
  <si>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</si>
  <si>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</si>
  <si>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</si>
  <si>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</si>
  <si>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</si>
  <si>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</si>
  <si>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</si>
  <si>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</si>
  <si>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</si>
  <si>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</si>
  <si>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</si>
  <si>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</si>
  <si>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</si>
  <si>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</si>
  <si>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1.34</t>
  </si>
  <si>
    <t>▲ 0.45</t>
  </si>
  <si>
    <t>▲ 2.42</t>
  </si>
  <si>
    <t>水道事業会計</t>
  </si>
  <si>
    <t>一般会計</t>
  </si>
  <si>
    <t>下水道事業会計</t>
  </si>
  <si>
    <t>介護保険特別会計(介護保険事業)</t>
  </si>
  <si>
    <t>病院事業会計</t>
  </si>
  <si>
    <t>国民健康保険特別会計</t>
  </si>
  <si>
    <t>土地取得特別会計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</si>
  <si>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</si>
  <si>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</si>
  <si>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</si>
  <si>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</si>
  <si>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</si>
  <si>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</si>
  <si>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</si>
  <si>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</si>
  <si>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守山市土地開発公社</t>
    <rPh sb="0" eb="3">
      <t>モリヤマシ</t>
    </rPh>
    <rPh sb="3" eb="5">
      <t>トチ</t>
    </rPh>
    <rPh sb="5" eb="7">
      <t>カイハツ</t>
    </rPh>
    <rPh sb="7" eb="9">
      <t>コウシャ</t>
    </rPh>
    <phoneticPr fontId="2"/>
  </si>
  <si>
    <t>守山市文化体育振興事業団</t>
    <rPh sb="0" eb="3">
      <t>モリヤマシ</t>
    </rPh>
    <rPh sb="3" eb="5">
      <t>ブンカ</t>
    </rPh>
    <rPh sb="5" eb="7">
      <t>タイイク</t>
    </rPh>
    <rPh sb="7" eb="9">
      <t>シンコウ</t>
    </rPh>
    <rPh sb="9" eb="12">
      <t>ジギョウダン</t>
    </rPh>
    <phoneticPr fontId="2"/>
  </si>
  <si>
    <t>守山野洲市民交流プラザ</t>
    <rPh sb="0" eb="2">
      <t>モリヤマ</t>
    </rPh>
    <rPh sb="2" eb="4">
      <t>ヤス</t>
    </rPh>
    <rPh sb="4" eb="6">
      <t>シミン</t>
    </rPh>
    <rPh sb="6" eb="8">
      <t>コウリュウ</t>
    </rPh>
    <phoneticPr fontId="2"/>
  </si>
  <si>
    <t>守山野洲勤労福祉サービスセンター</t>
    <rPh sb="0" eb="2">
      <t>モリヤマ</t>
    </rPh>
    <rPh sb="2" eb="4">
      <t>ヤス</t>
    </rPh>
    <rPh sb="4" eb="6">
      <t>キンロウ</t>
    </rPh>
    <rPh sb="6" eb="8">
      <t>フクシ</t>
    </rPh>
    <phoneticPr fontId="2"/>
  </si>
  <si>
    <t>-</t>
    <phoneticPr fontId="2"/>
  </si>
  <si>
    <t>湖南広域行政組合</t>
    <rPh sb="0" eb="4">
      <t>コナンコウイキ</t>
    </rPh>
    <rPh sb="4" eb="6">
      <t>ギョウセイ</t>
    </rPh>
    <rPh sb="6" eb="8">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</si>
  <si>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</si>
  <si>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</si>
  <si>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守山野洲行政事務組合</t>
    <rPh sb="0" eb="2">
      <t>モリヤマ</t>
    </rPh>
    <rPh sb="2" eb="4">
      <t>ヤス</t>
    </rPh>
    <rPh sb="4" eb="6">
      <t>ギョウセイ</t>
    </rPh>
    <rPh sb="6" eb="10">
      <t>ジムクミアイ</t>
    </rPh>
    <phoneticPr fontId="2"/>
  </si>
  <si>
    <t>滋賀県市町村職員研修センター</t>
    <rPh sb="0" eb="3">
      <t>シガケン</t>
    </rPh>
    <rPh sb="3" eb="6">
      <t>シチョウソン</t>
    </rPh>
    <rPh sb="6" eb="8">
      <t>ショクイン</t>
    </rPh>
    <rPh sb="8" eb="10">
      <t>ケンシュウ</t>
    </rPh>
    <phoneticPr fontId="2"/>
  </si>
  <si>
    <t>公共施設整備基金</t>
    <rPh sb="0" eb="2">
      <t>コウキョウ</t>
    </rPh>
    <rPh sb="2" eb="4">
      <t>シセツ</t>
    </rPh>
    <rPh sb="4" eb="6">
      <t>セイビ</t>
    </rPh>
    <rPh sb="6" eb="8">
      <t>キキン</t>
    </rPh>
    <phoneticPr fontId="5"/>
  </si>
  <si>
    <t>福祉基金</t>
    <rPh sb="0" eb="2">
      <t>フクシ</t>
    </rPh>
    <rPh sb="2" eb="4">
      <t>キキン</t>
    </rPh>
    <phoneticPr fontId="2"/>
  </si>
  <si>
    <t>職員退職基金</t>
    <rPh sb="0" eb="2">
      <t>ショクイン</t>
    </rPh>
    <rPh sb="2" eb="4">
      <t>タイショク</t>
    </rPh>
    <rPh sb="4" eb="6">
      <t>キキン</t>
    </rPh>
    <phoneticPr fontId="2"/>
  </si>
  <si>
    <t>ふるさと守山応援基金</t>
    <rPh sb="4" eb="6">
      <t>モリヤマ</t>
    </rPh>
    <rPh sb="6" eb="8">
      <t>オウエン</t>
    </rPh>
    <rPh sb="8" eb="10">
      <t>キキン</t>
    </rPh>
    <phoneticPr fontId="2"/>
  </si>
  <si>
    <t>ほたる基金</t>
    <rPh sb="3" eb="5">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</si>
</sst>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DFA7-483C-99E9-0C04A734B8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60467</c:v>
                </c:pt>
                <c:pt idx="1">
                  <c:v>141445</c:v>
                </c:pt>
                <c:pt idx="2">
                  <c:v>74205</c:v>
                </c:pt>
                <c:pt idx="3">
                  <c:v>86649</c:v>
                </c:pt>
                <c:pt idx="4">
                  <c:v>82132</c:v>
                </c:pt>
              </c:numCache>
            </c:numRef>
          </c:val>
          <c:smooth val="0"/>
          <c:extLst>
            <c:ext xmlns:c16="http://schemas.microsoft.com/office/drawing/2014/chart" uri="{C3380CC4-5D6E-409C-BE32-E72D297353CC}">
              <c16:uniqueId val="{00000001-DFA7-483C-99E9-0C04A734B8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4.03</c:v>
                </c:pt>
                <c:pt idx="1">
                  <c:v>3.35</c:v>
                </c:pt>
                <c:pt idx="2">
                  <c:v>4.43</c:v>
                </c:pt>
                <c:pt idx="3">
                  <c:v>3.79</c:v>
                </c:pt>
                <c:pt idx="4">
                  <c:v>3.45</c:v>
                </c:pt>
              </c:numCache>
            </c:numRef>
          </c:val>
          <c:extLst>
            <c:ext xmlns:c16="http://schemas.microsoft.com/office/drawing/2014/chart" uri="{C3380CC4-5D6E-409C-BE32-E72D297353CC}">
              <c16:uniqueId val="{00000000-4B8E-4822-8B0A-9D9612697E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12.13</c:v>
                </c:pt>
                <c:pt idx="1">
                  <c:v>11.53</c:v>
                </c:pt>
                <c:pt idx="2">
                  <c:v>13.3</c:v>
                </c:pt>
                <c:pt idx="3">
                  <c:v>16.16</c:v>
                </c:pt>
                <c:pt idx="4">
                  <c:v>13.43</c:v>
                </c:pt>
              </c:numCache>
            </c:numRef>
          </c:val>
          <c:extLst>
            <c:ext xmlns:c16="http://schemas.microsoft.com/office/drawing/2014/chart" uri="{C3380CC4-5D6E-409C-BE32-E72D297353CC}">
              <c16:uniqueId val="{00000001-4B8E-4822-8B0A-9D9612697E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-1.34</c:v>
                </c:pt>
                <c:pt idx="1">
                  <c:v>-0.45</c:v>
                </c:pt>
                <c:pt idx="2">
                  <c:v>3.7</c:v>
                </c:pt>
                <c:pt idx="3">
                  <c:v>2.0499999999999998</c:v>
                </c:pt>
                <c:pt idx="4">
                  <c:v>-2.42</c:v>
                </c:pt>
              </c:numCache>
            </c:numRef>
          </c:val>
          <c:smooth val="0"/>
          <c:extLst>
            <c:ext xmlns:c16="http://schemas.microsoft.com/office/drawing/2014/chart" uri="{C3380CC4-5D6E-409C-BE32-E72D297353CC}">
              <c16:uniqueId val="{00000002-4B8E-4822-8B0A-9D9612697E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0-B377-4EAC-B1DF-D770368E9C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77-4EAC-B1DF-D770368E9CB3}"/>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B377-4EAC-B1DF-D770368E9CB3}"/>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B377-4EAC-B1DF-D770368E9CB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0.03</c:v>
                </c:pt>
                <c:pt idx="4">
                  <c:v>#N/A</c:v>
                </c:pt>
                <c:pt idx="5">
                  <c:v>0.06</c:v>
                </c:pt>
                <c:pt idx="6">
                  <c:v>#N/A</c:v>
                </c:pt>
                <c:pt idx="7">
                  <c:v>0.14000000000000001</c:v>
                </c:pt>
                <c:pt idx="8">
                  <c:v>#N/A</c:v>
                </c:pt>
                <c:pt idx="9">
                  <c:v>0.11</c:v>
                </c:pt>
              </c:numCache>
            </c:numRef>
          </c:val>
          <c:extLst>
            <c:ext xmlns:c16="http://schemas.microsoft.com/office/drawing/2014/chart" uri="{C3380CC4-5D6E-409C-BE32-E72D297353CC}">
              <c16:uniqueId val="{00000004-B377-4EAC-B1DF-D770368E9CB3}"/>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0.47</c:v>
                </c:pt>
                <c:pt idx="8">
                  <c:v>#N/A</c:v>
                </c:pt>
                <c:pt idx="9">
                  <c:v>0.18</c:v>
                </c:pt>
              </c:numCache>
            </c:numRef>
          </c:val>
          <c:extLst>
            <c:ext xmlns:c16="http://schemas.microsoft.com/office/drawing/2014/chart" uri="{C3380CC4-5D6E-409C-BE32-E72D297353CC}">
              <c16:uniqueId val="{00000005-B377-4EAC-B1DF-D770368E9CB3}"/>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0.49</c:v>
                </c:pt>
                <c:pt idx="4">
                  <c:v>#N/A</c:v>
                </c:pt>
                <c:pt idx="5">
                  <c:v>0.45</c:v>
                </c:pt>
                <c:pt idx="6">
                  <c:v>#N/A</c:v>
                </c:pt>
                <c:pt idx="7">
                  <c:v>0.55000000000000004</c:v>
                </c:pt>
                <c:pt idx="8">
                  <c:v>#N/A</c:v>
                </c:pt>
                <c:pt idx="9">
                  <c:v>0.39</c:v>
                </c:pt>
              </c:numCache>
            </c:numRef>
          </c:val>
          <c:extLst>
            <c:ext xmlns:c16="http://schemas.microsoft.com/office/drawing/2014/chart" uri="{C3380CC4-5D6E-409C-BE32-E72D297353CC}">
              <c16:uniqueId val="{00000006-B377-4EAC-B1DF-D770368E9CB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0.96</c:v>
                </c:pt>
                <c:pt idx="2">
                  <c:v>#N/A</c:v>
                </c:pt>
                <c:pt idx="3">
                  <c:v>1.41</c:v>
                </c:pt>
                <c:pt idx="4">
                  <c:v>#N/A</c:v>
                </c:pt>
                <c:pt idx="5">
                  <c:v>2.6</c:v>
                </c:pt>
                <c:pt idx="6">
                  <c:v>#N/A</c:v>
                </c:pt>
                <c:pt idx="7">
                  <c:v>2.76</c:v>
                </c:pt>
                <c:pt idx="8">
                  <c:v>#N/A</c:v>
                </c:pt>
                <c:pt idx="9">
                  <c:v>2.5299999999999998</c:v>
                </c:pt>
              </c:numCache>
            </c:numRef>
          </c:val>
          <c:extLst>
            <c:ext xmlns:c16="http://schemas.microsoft.com/office/drawing/2014/chart" uri="{C3380CC4-5D6E-409C-BE32-E72D297353CC}">
              <c16:uniqueId val="{00000007-B377-4EAC-B1DF-D770368E9CB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4.0199999999999996</c:v>
                </c:pt>
                <c:pt idx="2">
                  <c:v>#N/A</c:v>
                </c:pt>
                <c:pt idx="3">
                  <c:v>3.35</c:v>
                </c:pt>
                <c:pt idx="4">
                  <c:v>#N/A</c:v>
                </c:pt>
                <c:pt idx="5">
                  <c:v>4.42</c:v>
                </c:pt>
                <c:pt idx="6">
                  <c:v>#N/A</c:v>
                </c:pt>
                <c:pt idx="7">
                  <c:v>3.79</c:v>
                </c:pt>
                <c:pt idx="8">
                  <c:v>#N/A</c:v>
                </c:pt>
                <c:pt idx="9">
                  <c:v>3.44</c:v>
                </c:pt>
              </c:numCache>
            </c:numRef>
          </c:val>
          <c:extLst>
            <c:ext xmlns:c16="http://schemas.microsoft.com/office/drawing/2014/chart" uri="{C3380CC4-5D6E-409C-BE32-E72D297353CC}">
              <c16:uniqueId val="{00000008-B377-4EAC-B1DF-D770368E9CB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7.09</c:v>
                </c:pt>
                <c:pt idx="2">
                  <c:v>#N/A</c:v>
                </c:pt>
                <c:pt idx="3">
                  <c:v>5.45</c:v>
                </c:pt>
                <c:pt idx="4">
                  <c:v>#N/A</c:v>
                </c:pt>
                <c:pt idx="5">
                  <c:v>4.5599999999999996</c:v>
                </c:pt>
                <c:pt idx="6">
                  <c:v>#N/A</c:v>
                </c:pt>
                <c:pt idx="7">
                  <c:v>4.28</c:v>
                </c:pt>
                <c:pt idx="8">
                  <c:v>#N/A</c:v>
                </c:pt>
                <c:pt idx="9">
                  <c:v>4.13</c:v>
                </c:pt>
              </c:numCache>
            </c:numRef>
          </c:val>
          <c:extLst>
            <c:ext xmlns:c16="http://schemas.microsoft.com/office/drawing/2014/chart" uri="{C3380CC4-5D6E-409C-BE32-E72D297353CC}">
              <c16:uniqueId val="{00000009-B377-4EAC-B1DF-D770368E9C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2677</c:v>
                </c:pt>
                <c:pt idx="5">
                  <c:v>2692</c:v>
                </c:pt>
                <c:pt idx="8">
                  <c:v>2723</c:v>
                </c:pt>
                <c:pt idx="11">
                  <c:v>2699</c:v>
                </c:pt>
                <c:pt idx="14">
                  <c:v>2649</c:v>
                </c:pt>
              </c:numCache>
            </c:numRef>
          </c:val>
          <c:extLst>
            <c:ext xmlns:c16="http://schemas.microsoft.com/office/drawing/2014/chart" uri="{C3380CC4-5D6E-409C-BE32-E72D297353CC}">
              <c16:uniqueId val="{00000000-1637-4B74-A10E-EA11610024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37-4B74-A10E-EA11610024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37-4B74-A10E-EA11610024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85</c:v>
                </c:pt>
                <c:pt idx="3">
                  <c:v>92</c:v>
                </c:pt>
                <c:pt idx="6">
                  <c:v>99</c:v>
                </c:pt>
                <c:pt idx="9">
                  <c:v>114</c:v>
                </c:pt>
                <c:pt idx="12">
                  <c:v>104</c:v>
                </c:pt>
              </c:numCache>
            </c:numRef>
          </c:val>
          <c:extLst>
            <c:ext xmlns:c16="http://schemas.microsoft.com/office/drawing/2014/chart" uri="{C3380CC4-5D6E-409C-BE32-E72D297353CC}">
              <c16:uniqueId val="{00000003-1637-4B74-A10E-EA11610024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905</c:v>
                </c:pt>
                <c:pt idx="3">
                  <c:v>954</c:v>
                </c:pt>
                <c:pt idx="6">
                  <c:v>973</c:v>
                </c:pt>
                <c:pt idx="9">
                  <c:v>646</c:v>
                </c:pt>
                <c:pt idx="12">
                  <c:v>367</c:v>
                </c:pt>
              </c:numCache>
            </c:numRef>
          </c:val>
          <c:extLst>
            <c:ext xmlns:c16="http://schemas.microsoft.com/office/drawing/2014/chart" uri="{C3380CC4-5D6E-409C-BE32-E72D297353CC}">
              <c16:uniqueId val="{00000004-1637-4B74-A10E-EA11610024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5-1637-4B74-A10E-EA11610024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37-4B74-A10E-EA11610024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2314</c:v>
                </c:pt>
                <c:pt idx="3">
                  <c:v>2394</c:v>
                </c:pt>
                <c:pt idx="6">
                  <c:v>2426</c:v>
                </c:pt>
                <c:pt idx="9">
                  <c:v>2547</c:v>
                </c:pt>
                <c:pt idx="12">
                  <c:v>2604</c:v>
                </c:pt>
              </c:numCache>
            </c:numRef>
          </c:val>
          <c:extLst>
            <c:ext xmlns:c16="http://schemas.microsoft.com/office/drawing/2014/chart" uri="{C3380CC4-5D6E-409C-BE32-E72D297353CC}">
              <c16:uniqueId val="{00000007-1637-4B74-A10E-EA11610024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634</c:v>
                </c:pt>
                <c:pt idx="2">
                  <c:v>#N/A</c:v>
                </c:pt>
                <c:pt idx="3">
                  <c:v>#N/A</c:v>
                </c:pt>
                <c:pt idx="4">
                  <c:v>755</c:v>
                </c:pt>
                <c:pt idx="5">
                  <c:v>#N/A</c:v>
                </c:pt>
                <c:pt idx="6">
                  <c:v>#N/A</c:v>
                </c:pt>
                <c:pt idx="7">
                  <c:v>782</c:v>
                </c:pt>
                <c:pt idx="8">
                  <c:v>#N/A</c:v>
                </c:pt>
                <c:pt idx="9">
                  <c:v>#N/A</c:v>
                </c:pt>
                <c:pt idx="10">
                  <c:v>615</c:v>
                </c:pt>
                <c:pt idx="11">
                  <c:v>#N/A</c:v>
                </c:pt>
                <c:pt idx="12">
                  <c:v>#N/A</c:v>
                </c:pt>
                <c:pt idx="13">
                  <c:v>433</c:v>
                </c:pt>
                <c:pt idx="14">
                  <c:v>#N/A</c:v>
                </c:pt>
              </c:numCache>
            </c:numRef>
          </c:val>
          <c:smooth val="0"/>
          <c:extLst>
            <c:ext xmlns:c16="http://schemas.microsoft.com/office/drawing/2014/chart" uri="{C3380CC4-5D6E-409C-BE32-E72D297353CC}">
              <c16:uniqueId val="{00000008-1637-4B74-A10E-EA11610024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26957</c:v>
                </c:pt>
                <c:pt idx="5">
                  <c:v>28313</c:v>
                </c:pt>
                <c:pt idx="8">
                  <c:v>28154</c:v>
                </c:pt>
                <c:pt idx="11">
                  <c:v>27794</c:v>
                </c:pt>
                <c:pt idx="14">
                  <c:v>26881</c:v>
                </c:pt>
              </c:numCache>
            </c:numRef>
          </c:val>
          <c:extLst>
            <c:ext xmlns:c16="http://schemas.microsoft.com/office/drawing/2014/chart" uri="{C3380CC4-5D6E-409C-BE32-E72D297353CC}">
              <c16:uniqueId val="{00000000-4D69-4D50-8B08-5C7D293CE8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4478</c:v>
                </c:pt>
                <c:pt idx="5">
                  <c:v>4274</c:v>
                </c:pt>
                <c:pt idx="8">
                  <c:v>4288</c:v>
                </c:pt>
                <c:pt idx="11">
                  <c:v>4046</c:v>
                </c:pt>
                <c:pt idx="14">
                  <c:v>4156</c:v>
                </c:pt>
              </c:numCache>
            </c:numRef>
          </c:val>
          <c:extLst>
            <c:ext xmlns:c16="http://schemas.microsoft.com/office/drawing/2014/chart" uri="{C3380CC4-5D6E-409C-BE32-E72D297353CC}">
              <c16:uniqueId val="{00000001-4D69-4D50-8B08-5C7D293CE8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12310</c:v>
                </c:pt>
                <c:pt idx="5">
                  <c:v>11308</c:v>
                </c:pt>
                <c:pt idx="8">
                  <c:v>11612</c:v>
                </c:pt>
                <c:pt idx="11">
                  <c:v>15022</c:v>
                </c:pt>
                <c:pt idx="14">
                  <c:v>13384</c:v>
                </c:pt>
              </c:numCache>
            </c:numRef>
          </c:val>
          <c:extLst>
            <c:ext xmlns:c16="http://schemas.microsoft.com/office/drawing/2014/chart" uri="{C3380CC4-5D6E-409C-BE32-E72D297353CC}">
              <c16:uniqueId val="{00000002-4D69-4D50-8B08-5C7D293CE8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69-4D50-8B08-5C7D293CE8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69-4D50-8B08-5C7D293CE8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1035</c:v>
                </c:pt>
                <c:pt idx="3">
                  <c:v>1007</c:v>
                </c:pt>
                <c:pt idx="6">
                  <c:v>1213</c:v>
                </c:pt>
                <c:pt idx="9">
                  <c:v>988</c:v>
                </c:pt>
                <c:pt idx="12">
                  <c:v>893</c:v>
                </c:pt>
              </c:numCache>
            </c:numRef>
          </c:val>
          <c:extLst>
            <c:ext xmlns:c16="http://schemas.microsoft.com/office/drawing/2014/chart" uri="{C3380CC4-5D6E-409C-BE32-E72D297353CC}">
              <c16:uniqueId val="{00000005-4D69-4D50-8B08-5C7D293CE8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2317</c:v>
                </c:pt>
                <c:pt idx="3">
                  <c:v>2448</c:v>
                </c:pt>
                <c:pt idx="6">
                  <c:v>2546</c:v>
                </c:pt>
                <c:pt idx="9">
                  <c:v>2638</c:v>
                </c:pt>
                <c:pt idx="12">
                  <c:v>2774</c:v>
                </c:pt>
              </c:numCache>
            </c:numRef>
          </c:val>
          <c:extLst>
            <c:ext xmlns:c16="http://schemas.microsoft.com/office/drawing/2014/chart" uri="{C3380CC4-5D6E-409C-BE32-E72D297353CC}">
              <c16:uniqueId val="{00000006-4D69-4D50-8B08-5C7D293CE8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730</c:v>
                </c:pt>
                <c:pt idx="3">
                  <c:v>687</c:v>
                </c:pt>
                <c:pt idx="6">
                  <c:v>686</c:v>
                </c:pt>
                <c:pt idx="9">
                  <c:v>665</c:v>
                </c:pt>
                <c:pt idx="12">
                  <c:v>777</c:v>
                </c:pt>
              </c:numCache>
            </c:numRef>
          </c:val>
          <c:extLst>
            <c:ext xmlns:c16="http://schemas.microsoft.com/office/drawing/2014/chart" uri="{C3380CC4-5D6E-409C-BE32-E72D297353CC}">
              <c16:uniqueId val="{00000007-4D69-4D50-8B08-5C7D293CE8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7402</c:v>
                </c:pt>
                <c:pt idx="3">
                  <c:v>7098</c:v>
                </c:pt>
                <c:pt idx="6">
                  <c:v>6633</c:v>
                </c:pt>
                <c:pt idx="9">
                  <c:v>5234</c:v>
                </c:pt>
                <c:pt idx="12">
                  <c:v>5566</c:v>
                </c:pt>
              </c:numCache>
            </c:numRef>
          </c:val>
          <c:extLst>
            <c:ext xmlns:c16="http://schemas.microsoft.com/office/drawing/2014/chart" uri="{C3380CC4-5D6E-409C-BE32-E72D297353CC}">
              <c16:uniqueId val="{00000008-4D69-4D50-8B08-5C7D293CE8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565</c:v>
                </c:pt>
                <c:pt idx="3">
                  <c:v>574</c:v>
                </c:pt>
                <c:pt idx="6">
                  <c:v>583</c:v>
                </c:pt>
                <c:pt idx="9">
                  <c:v>898</c:v>
                </c:pt>
                <c:pt idx="12">
                  <c:v>794</c:v>
                </c:pt>
              </c:numCache>
            </c:numRef>
          </c:val>
          <c:extLst>
            <c:ext xmlns:c16="http://schemas.microsoft.com/office/drawing/2014/chart" uri="{C3380CC4-5D6E-409C-BE32-E72D297353CC}">
              <c16:uniqueId val="{00000009-4D69-4D50-8B08-5C7D293CE8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27685</c:v>
                </c:pt>
                <c:pt idx="3">
                  <c:v>32119</c:v>
                </c:pt>
                <c:pt idx="6">
                  <c:v>33174</c:v>
                </c:pt>
                <c:pt idx="9">
                  <c:v>35538</c:v>
                </c:pt>
                <c:pt idx="12">
                  <c:v>35874</c:v>
                </c:pt>
              </c:numCache>
            </c:numRef>
          </c:val>
          <c:extLst>
            <c:ext xmlns:c16="http://schemas.microsoft.com/office/drawing/2014/chart" uri="{C3380CC4-5D6E-409C-BE32-E72D297353CC}">
              <c16:uniqueId val="{0000000A-4D69-4D50-8B08-5C7D293CE8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40</c:v>
                </c:pt>
                <c:pt idx="5">
                  <c:v>#N/A</c:v>
                </c:pt>
                <c:pt idx="6">
                  <c:v>#N/A</c:v>
                </c:pt>
                <c:pt idx="7">
                  <c:v>780</c:v>
                </c:pt>
                <c:pt idx="8">
                  <c:v>#N/A</c:v>
                </c:pt>
                <c:pt idx="9">
                  <c:v>#N/A</c:v>
                </c:pt>
                <c:pt idx="10">
                  <c:v>0</c:v>
                </c:pt>
                <c:pt idx="11">
                  <c:v>#N/A</c:v>
                </c:pt>
                <c:pt idx="12">
                  <c:v>#N/A</c:v>
                </c:pt>
                <c:pt idx="13">
                  <c:v>2255</c:v>
                </c:pt>
                <c:pt idx="14">
                  <c:v>#N/A</c:v>
                </c:pt>
              </c:numCache>
            </c:numRef>
          </c:val>
          <c:smooth val="0"/>
          <c:extLst>
            <c:ext xmlns:c16="http://schemas.microsoft.com/office/drawing/2014/chart" uri="{C3380CC4-5D6E-409C-BE32-E72D297353CC}">
              <c16:uniqueId val="{0000000B-4D69-4D50-8B08-5C7D293CE8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2468</c:v>
                </c:pt>
                <c:pt idx="1">
                  <c:v>2971</c:v>
                </c:pt>
                <c:pt idx="2">
                  <c:v>2553</c:v>
                </c:pt>
              </c:numCache>
            </c:numRef>
          </c:val>
          <c:extLst>
            <c:ext xmlns:c16="http://schemas.microsoft.com/office/drawing/2014/chart" uri="{C3380CC4-5D6E-409C-BE32-E72D297353CC}">
              <c16:uniqueId val="{00000000-A5B6-4828-8A28-959DBB7014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1384</c:v>
                </c:pt>
                <c:pt idx="1">
                  <c:v>1386</c:v>
                </c:pt>
                <c:pt idx="2">
                  <c:v>1387</c:v>
                </c:pt>
              </c:numCache>
            </c:numRef>
          </c:val>
          <c:extLst>
            <c:ext xmlns:c16="http://schemas.microsoft.com/office/drawing/2014/chart" uri="{C3380CC4-5D6E-409C-BE32-E72D297353CC}">
              <c16:uniqueId val="{00000001-A5B6-4828-8A28-959DBB7014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6503</c:v>
                </c:pt>
                <c:pt idx="1">
                  <c:v>9453</c:v>
                </c:pt>
                <c:pt idx="2">
                  <c:v>8247</c:v>
                </c:pt>
              </c:numCache>
            </c:numRef>
          </c:val>
          <c:extLst>
            <c:ext xmlns:c16="http://schemas.microsoft.com/office/drawing/2014/chart" uri="{C3380CC4-5D6E-409C-BE32-E72D297353CC}">
              <c16:uniqueId val="{00000002-A5B6-4828-8A28-959DBB7014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85,856
84,710
55.73
38,122,791
37,319,134
655,232
19,007,150
35,830,754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基準財政需要額において社会福祉費や高齢者保健福祉費が増となったものの、基準財政収入額において納税義務者数の増による個人市民税の増収や市内企業の業績回復による法人市民税の増収等により増となったため、令和５年度単年での比率は改善</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財政力指数は３ヵ年平均で算出することから、令和５年度の比率は改善したものの、比率の高い令和２年度が算出の対象外となったため、前年度より悪化した。</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今後においては財政改革プログラムに基づき、財源確保、経常経費の見直し等を実施し、安定した財政運営に努める。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89605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62795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歳出については、利用者数の増による障害福祉や保育園等に係る経費や生活保護費の増、対象者拡充による福祉医療助成の増などによる扶助費の増、人事院勧告に基づく給料増額による人件費の増などにより経常経費は増となった。さらに、歳入では、市内企業の業績改善などにより普通交付税が減少し、経常一般財源が減となったことから、比率は昨年度より悪化した。</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平均値を上回ることとなり</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、今後も義務的経費の増等が見込まれることから、</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歳出削減に努めるとともに、</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引き続き歳入確保に努める。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35052</xdr:rowOff>
    </xdr:from>
    <xdr:to>
      <xdr:col>23</xdr:col>
      <xdr:colOff>133350</xdr:colOff>
      <xdr:row>63</xdr:row>
      <xdr:rowOff>70866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22052"/>
          <a:ext cx="8382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35052</xdr:rowOff>
    </xdr:from>
    <xdr:to>
      <xdr:col>19</xdr:col>
      <xdr:colOff>133350</xdr:colOff>
      <xdr:row>61</xdr:row>
      <xdr:rowOff>18034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2205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18034</xdr:rowOff>
    </xdr:from>
    <xdr:to>
      <xdr:col>15</xdr:col>
      <xdr:colOff>82550</xdr:colOff>
      <xdr:row>63</xdr:row>
      <xdr:rowOff>3302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7648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3302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853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163593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155702</xdr:rowOff>
    </xdr:from>
    <xdr:to>
      <xdr:col>19</xdr:col>
      <xdr:colOff>184150</xdr:colOff>
      <xdr:row>60</xdr:row>
      <xdr:rowOff>85852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96029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138684</xdr:rowOff>
    </xdr:from>
    <xdr:to>
      <xdr:col>15</xdr:col>
      <xdr:colOff>133350</xdr:colOff>
      <xdr:row>61</xdr:row>
      <xdr:rowOff>68834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53611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人件費については、</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人事院勧告に基づく改定等による正規職員および会計年度任用職員の給与の増等により増加となった。また、物件費については、新庁舎整備に係る備品購入・ネットワーク構築等による増があったため、</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人口１人あたり人件費・物件費等決算額は、昨年度より</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類似団体の平均よりも下回っているものの、今後も事務効率化による時間外削減に努めるとともに、物件費の削減についても引き続き努める。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120647</xdr:rowOff>
    </xdr:from>
    <xdr:to>
      <xdr:col>23</xdr:col>
      <xdr:colOff>133350</xdr:colOff>
      <xdr:row>82</xdr:row>
      <xdr:rowOff>17396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08097"/>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120526</xdr:rowOff>
    </xdr:from>
    <xdr:to>
      <xdr:col>19</xdr:col>
      <xdr:colOff>133350</xdr:colOff>
      <xdr:row>81</xdr:row>
      <xdr:rowOff>120647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7976"/>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8209</xdr:rowOff>
    </xdr:from>
    <xdr:to>
      <xdr:col>15</xdr:col>
      <xdr:colOff>82550</xdr:colOff>
      <xdr:row>81</xdr:row>
      <xdr:rowOff>120526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95659"/>
          <a:ext cx="889000" cy="1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100946</xdr:rowOff>
    </xdr:from>
    <xdr:to>
      <xdr:col>11</xdr:col>
      <xdr:colOff>31750</xdr:colOff>
      <xdr:row>81</xdr:row>
      <xdr:rowOff>8209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16946"/>
          <a:ext cx="889000" cy="7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138046</xdr:rowOff>
    </xdr:from>
    <xdr:to>
      <xdr:col>23</xdr:col>
      <xdr:colOff>184150</xdr:colOff>
      <xdr:row>82</xdr:row>
      <xdr:rowOff>68196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154573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69847</xdr:rowOff>
    </xdr:from>
    <xdr:to>
      <xdr:col>19</xdr:col>
      <xdr:colOff>184150</xdr:colOff>
      <xdr:row>81</xdr:row>
      <xdr:rowOff>171447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10174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26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69726</xdr:rowOff>
    </xdr:from>
    <xdr:to>
      <xdr:col>15</xdr:col>
      <xdr:colOff>133350</xdr:colOff>
      <xdr:row>81</xdr:row>
      <xdr:rowOff>171326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128859</xdr:rowOff>
    </xdr:from>
    <xdr:to>
      <xdr:col>11</xdr:col>
      <xdr:colOff>82550</xdr:colOff>
      <xdr:row>81</xdr:row>
      <xdr:rowOff>59009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69186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1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50146</xdr:rowOff>
    </xdr:from>
    <xdr:to>
      <xdr:col>7</xdr:col>
      <xdr:colOff>31750</xdr:colOff>
      <xdr:row>80</xdr:row>
      <xdr:rowOff>151746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161923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3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前年度と比べ</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ポイント減少しているが、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を超過する状況が続いている。</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指数が高い要因の一つに、職員の昇給・昇格や管理職への登用等において、国と地方で基準が異なっていることがあり、高卒、短卒の区分において国より給料水準が高くなっている。</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給与の適正化に向けては、令和５年１月１日から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55</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歳を超える職員は標準の勤務成績では昇給停止しており、今後も引き続き、人事院勧告等を踏まえ給与の適正化を図っていく。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87</xdr:row>
      <xdr:rowOff>37395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0666"/>
          <a:ext cx="0" cy="11528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9472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492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37395</xdr:rowOff>
    </xdr:from>
    <xdr:to>
      <xdr:col>81</xdr:col>
      <xdr:colOff>133350</xdr:colOff>
      <xdr:row>87</xdr:row>
      <xdr:rowOff>37395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95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168628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731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88</xdr:row>
      <xdr:rowOff>107245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1332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107245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278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40216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607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144938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1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56445</xdr:rowOff>
    </xdr:from>
    <xdr:to>
      <xdr:col>73</xdr:col>
      <xdr:colOff>44450</xdr:colOff>
      <xdr:row>88</xdr:row>
      <xdr:rowOff>158045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142822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第５次定員適正化計画に基づき、職員の採用を行っているが、人口増加等に伴い職員数比率は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0.03</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ポイント減となった。</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引き続き、適正な定員管理のを行うとともに、事業のスクラップ等を含む職員の意識改革、資質・能力の向上を促進し、行政サービスを低下させることなく、効率的な行政運営に努める。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81704</xdr:rowOff>
    </xdr:from>
    <xdr:to>
      <xdr:col>81</xdr:col>
      <xdr:colOff>44450</xdr:colOff>
      <xdr:row>60</xdr:row>
      <xdr:rowOff>87736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6870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87736</xdr:rowOff>
    </xdr:from>
    <xdr:to>
      <xdr:col>77</xdr:col>
      <xdr:colOff>44450</xdr:colOff>
      <xdr:row>60</xdr:row>
      <xdr:rowOff>91757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7473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91757</xdr:rowOff>
    </xdr:from>
    <xdr:to>
      <xdr:col>72</xdr:col>
      <xdr:colOff>203200</xdr:colOff>
      <xdr:row>60</xdr:row>
      <xdr:rowOff>97790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787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59584</xdr:rowOff>
    </xdr:from>
    <xdr:to>
      <xdr:col>68</xdr:col>
      <xdr:colOff>152400</xdr:colOff>
      <xdr:row>60</xdr:row>
      <xdr:rowOff>97790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4658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30904</xdr:rowOff>
    </xdr:from>
    <xdr:to>
      <xdr:col>81</xdr:col>
      <xdr:colOff>95250</xdr:colOff>
      <xdr:row>60</xdr:row>
      <xdr:rowOff>132504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47431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36936</xdr:rowOff>
    </xdr:from>
    <xdr:to>
      <xdr:col>77</xdr:col>
      <xdr:colOff>95250</xdr:colOff>
      <xdr:row>60</xdr:row>
      <xdr:rowOff>138536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148713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9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40957</xdr:rowOff>
    </xdr:from>
    <xdr:to>
      <xdr:col>73</xdr:col>
      <xdr:colOff>44450</xdr:colOff>
      <xdr:row>60</xdr:row>
      <xdr:rowOff>142557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152734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8784</xdr:rowOff>
    </xdr:from>
    <xdr:to>
      <xdr:col>64</xdr:col>
      <xdr:colOff>152400</xdr:colOff>
      <xdr:row>60</xdr:row>
      <xdr:rowOff>110384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120561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6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実質公債費比率は、</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病院会計における退職手当債の償還に係る繰出金の減額や、市民税や固定資産税の収入増加に伴い標準財政規模が増加したため、単年度実質公債費比率は改善した。</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実質公債費比率は３ヵ年平均で算出することから、</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令和５年度の比率減少とあわせて、比率の高い令和２年度が算出の対象外となったため、昨年度</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よりも</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ポイント改善した。</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今後、守山市民ホール大規模改修など大規模事業は継続することから、財政改革プログラムに基づき、適切な財政運営に努める。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39</xdr:row>
      <xdr:rowOff>8890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61822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28194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69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28194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69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39</xdr:row>
      <xdr:rowOff>8890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6375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71628</xdr:rowOff>
    </xdr:from>
    <xdr:to>
      <xdr:col>64</xdr:col>
      <xdr:colOff>152400</xdr:colOff>
      <xdr:row>39</xdr:row>
      <xdr:rowOff>1778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将来負担比率について、</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新庁舎整備事業、立入公園整備事業、よしみ乳児保育園整備事業等による地方債残高の増加や下水道事業会計の企業債残高の増加による公営企業債等繰入見込額が増加したこと、また、新庁舎整備事業等への基金の取崩しや下水道事業債の減少等により基準財政需要額算入見込額が減少したことから将来負担額が</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充当可能財源等</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上回る結果となり、将来負担比率は</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比率無し</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13.4</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に</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した。今後も、公共施設の長寿命化対策等で起債発行や基金取り崩しは継続することから、財政改革プログラムに基づき、適切な財政運営に努める。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86662</xdr:rowOff>
    </xdr:from>
    <xdr:to>
      <xdr:col>72</xdr:col>
      <xdr:colOff>203200</xdr:colOff>
      <xdr:row>13</xdr:row>
      <xdr:rowOff>138369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315512"/>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155320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16087</xdr:rowOff>
    </xdr:from>
    <xdr:to>
      <xdr:col>81</xdr:col>
      <xdr:colOff>95250</xdr:colOff>
      <xdr:row>14</xdr:row>
      <xdr:rowOff>117687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159614</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38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87569</xdr:rowOff>
    </xdr:from>
    <xdr:to>
      <xdr:col>73</xdr:col>
      <xdr:colOff>44450</xdr:colOff>
      <xdr:row>14</xdr:row>
      <xdr:rowOff>17719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27896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08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35862</xdr:rowOff>
    </xdr:from>
    <xdr:to>
      <xdr:col>68</xdr:col>
      <xdr:colOff>203200</xdr:colOff>
      <xdr:row>13</xdr:row>
      <xdr:rowOff>137462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147639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03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85,856
84,710
55.73
38,122,791
37,319,134
655,232
19,007,150
35,830,754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人件費に係る経常収支比率は、</a:t>
          </a:r>
          <a:r>
            <a:rPr kumimoji="1"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正規職員の増や人事院勧告に基づく給料増額、会計年度任用職員の増等により、比率としては増となった。</a:t>
          </a:r>
          <a:endParaRPr kumimoji="1" lang="en-US" altLang="ja-JP" sz="12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　類似団体の平均を上回っていることから、</a:t>
          </a:r>
          <a:r>
            <a:rPr kumimoji="1"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今後、定員適正化計画に基づき、計画的に職員数の管理を行い、人件費が過大にならないよう努めていく。</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51889</xdr:rowOff>
    </xdr:from>
    <xdr:to>
      <xdr:col>24</xdr:col>
      <xdr:colOff>25400</xdr:colOff>
      <xdr:row>36</xdr:row>
      <xdr:rowOff>130266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2408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51889</xdr:rowOff>
    </xdr:from>
    <xdr:to>
      <xdr:col>19</xdr:col>
      <xdr:colOff>187325</xdr:colOff>
      <xdr:row>36</xdr:row>
      <xdr:rowOff>110672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2408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37</xdr:row>
      <xdr:rowOff>4536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828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6169</xdr:rowOff>
    </xdr:from>
    <xdr:to>
      <xdr:col>11</xdr:col>
      <xdr:colOff>9525</xdr:colOff>
      <xdr:row>37</xdr:row>
      <xdr:rowOff>4536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78369"/>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79466</xdr:rowOff>
    </xdr:from>
    <xdr:to>
      <xdr:col>24</xdr:col>
      <xdr:colOff>76200</xdr:colOff>
      <xdr:row>37</xdr:row>
      <xdr:rowOff>9616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51543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2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1089</xdr:rowOff>
    </xdr:from>
    <xdr:to>
      <xdr:col>20</xdr:col>
      <xdr:colOff>38100</xdr:colOff>
      <xdr:row>36</xdr:row>
      <xdr:rowOff>102689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87466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125186</xdr:rowOff>
    </xdr:from>
    <xdr:to>
      <xdr:col>11</xdr:col>
      <xdr:colOff>60325</xdr:colOff>
      <xdr:row>37</xdr:row>
      <xdr:rowOff>55336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40113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126819</xdr:rowOff>
    </xdr:from>
    <xdr:to>
      <xdr:col>6</xdr:col>
      <xdr:colOff>171450</xdr:colOff>
      <xdr:row>36</xdr:row>
      <xdr:rowOff>56969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41746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物件費</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に係る経常収支比率は</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新庁舎整備による庁舎維持管理費の増、また、ふるさと守山応援基金繰入金の減による教育情報化推進事業費の増などにより、比率としては増となった。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類似団体の平均を上回っており、今後においても、財政改革プログラムに基づいて、引き続き徹底した歳出削減に努める。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482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5080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40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35560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40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96520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7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扶助費に係る経常収支比率は、</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福祉医療助成事業の対象者拡充や生活保護費の受給対象者の増等により、比率としては増となった。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類似団体の平均を上回っていることから、今後においても、人口増加が見込まれる中、施策の重点化を図り経費の抑制に努める。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37193</xdr:rowOff>
    </xdr:from>
    <xdr:to>
      <xdr:col>24</xdr:col>
      <xdr:colOff>25400</xdr:colOff>
      <xdr:row>61</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52743"/>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37193</xdr:rowOff>
    </xdr:from>
    <xdr:to>
      <xdr:col>19</xdr:col>
      <xdr:colOff>187325</xdr:colOff>
      <xdr:row>59</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527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59</xdr:row>
      <xdr:rowOff>151493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60</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67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157843</xdr:rowOff>
    </xdr:from>
    <xdr:to>
      <xdr:col>24</xdr:col>
      <xdr:colOff>76200</xdr:colOff>
      <xdr:row>61</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129920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157843</xdr:rowOff>
    </xdr:from>
    <xdr:to>
      <xdr:col>20</xdr:col>
      <xdr:colOff>38100</xdr:colOff>
      <xdr:row>59</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72770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108857</xdr:rowOff>
    </xdr:from>
    <xdr:to>
      <xdr:col>6</xdr:col>
      <xdr:colOff>171450</xdr:colOff>
      <xdr:row>61</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23784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その他に係る経費の主なものは、繰出金や維持補修費等が該当するが、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H28</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に下水道事業会計が特別会計から企業会計に移行したことにより、性質が繰出金から補助費へ振り替わって以降、ほぼ横ばいとなっている。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現状は、類似団体の平均を下回っているものの、他会計等の運営も含めて、経費削減の意識をもって取り組む必要がある。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57150</xdr:rowOff>
    </xdr:from>
    <xdr:to>
      <xdr:col>82</xdr:col>
      <xdr:colOff>107950</xdr:colOff>
      <xdr:row>55</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86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57150</xdr:rowOff>
    </xdr:from>
    <xdr:to>
      <xdr:col>78</xdr:col>
      <xdr:colOff>69850</xdr:colOff>
      <xdr:row>55</xdr:row>
      <xdr:rowOff>57150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8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57150</xdr:rowOff>
    </xdr:from>
    <xdr:to>
      <xdr:col>73</xdr:col>
      <xdr:colOff>180975</xdr:colOff>
      <xdr:row>55</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133350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6350</xdr:rowOff>
    </xdr:from>
    <xdr:to>
      <xdr:col>78</xdr:col>
      <xdr:colOff>120650</xdr:colOff>
      <xdr:row>55</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118127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6350</xdr:rowOff>
    </xdr:from>
    <xdr:to>
      <xdr:col>74</xdr:col>
      <xdr:colOff>31750</xdr:colOff>
      <xdr:row>55</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82550</xdr:rowOff>
    </xdr:from>
    <xdr:to>
      <xdr:col>65</xdr:col>
      <xdr:colOff>53975</xdr:colOff>
      <xdr:row>56</xdr:row>
      <xdr:rowOff>12700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22877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補助費に</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係る経常収支比率</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は、下水道会計繰出金</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の減や一部事務組合等に対する負担金の減等により、比率としては減となった。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現状は</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類似団体の平均を下回</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っているが</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、引き続き、事業の縮小や統廃合などの見直しを行い、経費削減に努める。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44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85852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113284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131572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公債費に</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係る経常収支比率は</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、過去に発行した市債の元金償還の開始等により、元金償還金が昨年度より増となった</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ため</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比率としては増となった。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現状は類似団体の平均を下回っているが、今後公共施設の長寿命化対策の実施に伴い、地方債の発行は増となることから、財政改革プログラムに基づき、適正な財政運営に努める。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154432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617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76</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61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76</xdr:row>
      <xdr:rowOff>168148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66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76</xdr:row>
      <xdr:rowOff>168148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120159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公債費以外の経常収支比率は、</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福祉医療助成事業の対象者拡充や生活保護費の受給対象者の増に伴う人件費の増、新庁舎整備による庁舎維持管理費の増による物件費の増等により、比率としては増となった。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類似団体の平均を上回っていることから、</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引き続き、事業の縮小や統廃合などの見直しを行い、経費削減に努める。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127000</xdr:rowOff>
    </xdr:from>
    <xdr:to>
      <xdr:col>82</xdr:col>
      <xdr:colOff>107950</xdr:colOff>
      <xdr:row>77</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8575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76</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857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41275</xdr:rowOff>
    </xdr:from>
    <xdr:to>
      <xdr:col>73</xdr:col>
      <xdr:colOff>180975</xdr:colOff>
      <xdr:row>77</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7147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18414</xdr:rowOff>
    </xdr:from>
    <xdr:to>
      <xdr:col>69</xdr:col>
      <xdr:colOff>92075</xdr:colOff>
      <xdr:row>77</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20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76200</xdr:rowOff>
    </xdr:from>
    <xdr:to>
      <xdr:col>78</xdr:col>
      <xdr:colOff>120650</xdr:colOff>
      <xdr:row>76</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161925</xdr:rowOff>
    </xdr:from>
    <xdr:to>
      <xdr:col>74</xdr:col>
      <xdr:colOff>31750</xdr:colOff>
      <xdr:row>76</xdr:row>
      <xdr:rowOff>92075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76852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139064</xdr:rowOff>
    </xdr:from>
    <xdr:to>
      <xdr:col>65</xdr:col>
      <xdr:colOff>53975</xdr:colOff>
      <xdr:row>77</xdr:row>
      <xdr:rowOff>69214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53991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119856</xdr:rowOff>
    </xdr:from>
    <xdr:to>
      <xdr:col>29</xdr:col>
      <xdr:colOff>127000</xdr:colOff>
      <xdr:row>16</xdr:row>
      <xdr:rowOff>168548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0681"/>
          <a:ext cx="647700" cy="48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137801</xdr:rowOff>
    </xdr:from>
    <xdr:to>
      <xdr:col>26</xdr:col>
      <xdr:colOff>50800</xdr:colOff>
      <xdr:row>16</xdr:row>
      <xdr:rowOff>168548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28626"/>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137801</xdr:rowOff>
    </xdr:from>
    <xdr:to>
      <xdr:col>22</xdr:col>
      <xdr:colOff>114300</xdr:colOff>
      <xdr:row>17</xdr:row>
      <xdr:rowOff>23482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8626"/>
          <a:ext cx="698500" cy="57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23482</xdr:rowOff>
    </xdr:from>
    <xdr:to>
      <xdr:col>18</xdr:col>
      <xdr:colOff>177800</xdr:colOff>
      <xdr:row>17</xdr:row>
      <xdr:rowOff>80518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5757"/>
          <a:ext cx="698500" cy="5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69056</xdr:rowOff>
    </xdr:from>
    <xdr:to>
      <xdr:col>29</xdr:col>
      <xdr:colOff>177800</xdr:colOff>
      <xdr:row>16</xdr:row>
      <xdr:rowOff>170656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41133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117748</xdr:rowOff>
    </xdr:from>
    <xdr:to>
      <xdr:col>26</xdr:col>
      <xdr:colOff>101600</xdr:colOff>
      <xdr:row>17</xdr:row>
      <xdr:rowOff>47898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32675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94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87001</xdr:rowOff>
    </xdr:from>
    <xdr:to>
      <xdr:col>22</xdr:col>
      <xdr:colOff>165100</xdr:colOff>
      <xdr:row>17</xdr:row>
      <xdr:rowOff>17151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7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1928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6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144132</xdr:rowOff>
    </xdr:from>
    <xdr:to>
      <xdr:col>19</xdr:col>
      <xdr:colOff>38100</xdr:colOff>
      <xdr:row>17</xdr:row>
      <xdr:rowOff>74282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59059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29718</xdr:rowOff>
    </xdr:from>
    <xdr:to>
      <xdr:col>15</xdr:col>
      <xdr:colOff>101600</xdr:colOff>
      <xdr:row>17</xdr:row>
      <xdr:rowOff>131318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116095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7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96498</xdr:rowOff>
    </xdr:from>
    <xdr:to>
      <xdr:col>29</xdr:col>
      <xdr:colOff>127000</xdr:colOff>
      <xdr:row>36</xdr:row>
      <xdr:rowOff>166254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49748"/>
          <a:ext cx="647700" cy="6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30498</xdr:rowOff>
    </xdr:from>
    <xdr:to>
      <xdr:col>26</xdr:col>
      <xdr:colOff>50800</xdr:colOff>
      <xdr:row>36</xdr:row>
      <xdr:rowOff>96498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83748"/>
          <a:ext cx="698500" cy="66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30498</xdr:rowOff>
    </xdr:from>
    <xdr:to>
      <xdr:col>22</xdr:col>
      <xdr:colOff>114300</xdr:colOff>
      <xdr:row>36</xdr:row>
      <xdr:rowOff>39936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83748"/>
          <a:ext cx="698500" cy="9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39936</xdr:rowOff>
    </xdr:from>
    <xdr:to>
      <xdr:col>18</xdr:col>
      <xdr:colOff>177800</xdr:colOff>
      <xdr:row>36</xdr:row>
      <xdr:rowOff>83827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93186"/>
          <a:ext cx="698500" cy="43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115454</xdr:rowOff>
    </xdr:from>
    <xdr:to>
      <xdr:col>29</xdr:col>
      <xdr:colOff>177800</xdr:colOff>
      <xdr:row>37</xdr:row>
      <xdr:rowOff>45604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6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87531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4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45698</xdr:rowOff>
    </xdr:from>
    <xdr:to>
      <xdr:col>26</xdr:col>
      <xdr:colOff>101600</xdr:colOff>
      <xdr:row>36</xdr:row>
      <xdr:rowOff>147298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98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132075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85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322598</xdr:rowOff>
    </xdr:from>
    <xdr:to>
      <xdr:col>22</xdr:col>
      <xdr:colOff>165100</xdr:colOff>
      <xdr:row>36</xdr:row>
      <xdr:rowOff>81298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3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66075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1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332036</xdr:rowOff>
    </xdr:from>
    <xdr:to>
      <xdr:col>19</xdr:col>
      <xdr:colOff>38100</xdr:colOff>
      <xdr:row>36</xdr:row>
      <xdr:rowOff>90736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42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75513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33027</xdr:rowOff>
    </xdr:from>
    <xdr:to>
      <xdr:col>15</xdr:col>
      <xdr:colOff>101600</xdr:colOff>
      <xdr:row>36</xdr:row>
      <xdr:rowOff>134627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8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119404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7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85,856
84,710
55.73
38,122,791
37,319,134
655,232
19,007,150
35,830,754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87369</xdr:rowOff>
    </xdr:from>
    <xdr:to>
      <xdr:col>24</xdr:col>
      <xdr:colOff>63500</xdr:colOff>
      <xdr:row>36</xdr:row>
      <xdr:rowOff>131851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9569"/>
          <a:ext cx="838200" cy="4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110020</xdr:rowOff>
    </xdr:from>
    <xdr:to>
      <xdr:col>19</xdr:col>
      <xdr:colOff>177800</xdr:colOff>
      <xdr:row>36</xdr:row>
      <xdr:rowOff>131851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82220"/>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110020</xdr:rowOff>
    </xdr:from>
    <xdr:to>
      <xdr:col>15</xdr:col>
      <xdr:colOff>50800</xdr:colOff>
      <xdr:row>36</xdr:row>
      <xdr:rowOff>169742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2220"/>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169742</xdr:rowOff>
    </xdr:from>
    <xdr:to>
      <xdr:col>10</xdr:col>
      <xdr:colOff>114300</xdr:colOff>
      <xdr:row>37</xdr:row>
      <xdr:rowOff>108858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1942"/>
          <a:ext cx="889000" cy="1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36569</xdr:rowOff>
    </xdr:from>
    <xdr:to>
      <xdr:col>24</xdr:col>
      <xdr:colOff>114300</xdr:colOff>
      <xdr:row>36</xdr:row>
      <xdr:rowOff>138169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14996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81051</xdr:rowOff>
    </xdr:from>
    <xdr:to>
      <xdr:col>20</xdr:col>
      <xdr:colOff>38100</xdr:colOff>
      <xdr:row>37</xdr:row>
      <xdr:rowOff>11201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2328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59220</xdr:rowOff>
    </xdr:from>
    <xdr:to>
      <xdr:col>15</xdr:col>
      <xdr:colOff>101600</xdr:colOff>
      <xdr:row>36</xdr:row>
      <xdr:rowOff>160820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151947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118942</xdr:rowOff>
    </xdr:from>
    <xdr:to>
      <xdr:col>10</xdr:col>
      <xdr:colOff>165100</xdr:colOff>
      <xdr:row>37</xdr:row>
      <xdr:rowOff>49092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40219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58058</xdr:rowOff>
    </xdr:from>
    <xdr:to>
      <xdr:col>6</xdr:col>
      <xdr:colOff>38100</xdr:colOff>
      <xdr:row>37</xdr:row>
      <xdr:rowOff>159658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150785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16321</xdr:rowOff>
    </xdr:from>
    <xdr:to>
      <xdr:col>24</xdr:col>
      <xdr:colOff>63500</xdr:colOff>
      <xdr:row>57</xdr:row>
      <xdr:rowOff>76465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88971"/>
          <a:ext cx="838200" cy="6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76465</xdr:rowOff>
    </xdr:from>
    <xdr:to>
      <xdr:col>19</xdr:col>
      <xdr:colOff>177800</xdr:colOff>
      <xdr:row>57</xdr:row>
      <xdr:rowOff>94655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49115"/>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94655</xdr:rowOff>
    </xdr:from>
    <xdr:to>
      <xdr:col>15</xdr:col>
      <xdr:colOff>50800</xdr:colOff>
      <xdr:row>58</xdr:row>
      <xdr:rowOff>37897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7305"/>
          <a:ext cx="889000" cy="1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37897</xdr:rowOff>
    </xdr:from>
    <xdr:to>
      <xdr:col>10</xdr:col>
      <xdr:colOff>114300</xdr:colOff>
      <xdr:row>58</xdr:row>
      <xdr:rowOff>65699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81997"/>
          <a:ext cx="8890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136971</xdr:rowOff>
    </xdr:from>
    <xdr:to>
      <xdr:col>24</xdr:col>
      <xdr:colOff>114300</xdr:colOff>
      <xdr:row>57</xdr:row>
      <xdr:rowOff>67121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115398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25665</xdr:rowOff>
    </xdr:from>
    <xdr:to>
      <xdr:col>20</xdr:col>
      <xdr:colOff>38100</xdr:colOff>
      <xdr:row>57</xdr:row>
      <xdr:rowOff>127265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118392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9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43855</xdr:rowOff>
    </xdr:from>
    <xdr:to>
      <xdr:col>15</xdr:col>
      <xdr:colOff>101600</xdr:colOff>
      <xdr:row>57</xdr:row>
      <xdr:rowOff>145455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136582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158547</xdr:rowOff>
    </xdr:from>
    <xdr:to>
      <xdr:col>10</xdr:col>
      <xdr:colOff>165100</xdr:colOff>
      <xdr:row>58</xdr:row>
      <xdr:rowOff>88697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79824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14899</xdr:rowOff>
    </xdr:from>
    <xdr:to>
      <xdr:col>6</xdr:col>
      <xdr:colOff>38100</xdr:colOff>
      <xdr:row>58</xdr:row>
      <xdr:rowOff>116499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107626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102622</xdr:rowOff>
    </xdr:from>
    <xdr:to>
      <xdr:col>24</xdr:col>
      <xdr:colOff>63500</xdr:colOff>
      <xdr:row>78</xdr:row>
      <xdr:rowOff>106873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75722"/>
          <a:ext cx="8382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98140</xdr:rowOff>
    </xdr:from>
    <xdr:to>
      <xdr:col>19</xdr:col>
      <xdr:colOff>177800</xdr:colOff>
      <xdr:row>78</xdr:row>
      <xdr:rowOff>106873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71240"/>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98140</xdr:rowOff>
    </xdr:from>
    <xdr:to>
      <xdr:col>15</xdr:col>
      <xdr:colOff>50800</xdr:colOff>
      <xdr:row>78</xdr:row>
      <xdr:rowOff>107468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71240"/>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107468</xdr:rowOff>
    </xdr:from>
    <xdr:to>
      <xdr:col>10</xdr:col>
      <xdr:colOff>114300</xdr:colOff>
      <xdr:row>78</xdr:row>
      <xdr:rowOff>107651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8056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51822</xdr:rowOff>
    </xdr:from>
    <xdr:to>
      <xdr:col>24</xdr:col>
      <xdr:colOff>114300</xdr:colOff>
      <xdr:row>78</xdr:row>
      <xdr:rowOff>153422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138199</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56073</xdr:rowOff>
    </xdr:from>
    <xdr:to>
      <xdr:col>20</xdr:col>
      <xdr:colOff>38100</xdr:colOff>
      <xdr:row>78</xdr:row>
      <xdr:rowOff>157673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148800</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21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47340</xdr:rowOff>
    </xdr:from>
    <xdr:to>
      <xdr:col>15</xdr:col>
      <xdr:colOff>101600</xdr:colOff>
      <xdr:row>78</xdr:row>
      <xdr:rowOff>148940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140067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13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56668</xdr:rowOff>
    </xdr:from>
    <xdr:to>
      <xdr:col>10</xdr:col>
      <xdr:colOff>165100</xdr:colOff>
      <xdr:row>78</xdr:row>
      <xdr:rowOff>158268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149395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2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56851</xdr:rowOff>
    </xdr:from>
    <xdr:to>
      <xdr:col>6</xdr:col>
      <xdr:colOff>38100</xdr:colOff>
      <xdr:row>78</xdr:row>
      <xdr:rowOff>158451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149578</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22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118269</xdr:rowOff>
    </xdr:from>
    <xdr:to>
      <xdr:col>24</xdr:col>
      <xdr:colOff>63500</xdr:colOff>
      <xdr:row>96</xdr:row>
      <xdr:rowOff>53832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06019"/>
          <a:ext cx="838200" cy="10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5612</xdr:rowOff>
    </xdr:from>
    <xdr:to>
      <xdr:col>19</xdr:col>
      <xdr:colOff>177800</xdr:colOff>
      <xdr:row>96</xdr:row>
      <xdr:rowOff>53832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93362"/>
          <a:ext cx="889000" cy="21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5612</xdr:rowOff>
    </xdr:from>
    <xdr:to>
      <xdr:col>15</xdr:col>
      <xdr:colOff>50800</xdr:colOff>
      <xdr:row>97</xdr:row>
      <xdr:rowOff>28728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93362"/>
          <a:ext cx="889000" cy="36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28728</xdr:rowOff>
    </xdr:from>
    <xdr:to>
      <xdr:col>10</xdr:col>
      <xdr:colOff>114300</xdr:colOff>
      <xdr:row>97</xdr:row>
      <xdr:rowOff>77749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59378"/>
          <a:ext cx="889000" cy="4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67469</xdr:rowOff>
    </xdr:from>
    <xdr:to>
      <xdr:col>24</xdr:col>
      <xdr:colOff>114300</xdr:colOff>
      <xdr:row>95</xdr:row>
      <xdr:rowOff>169069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90346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0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3032</xdr:rowOff>
    </xdr:from>
    <xdr:to>
      <xdr:col>20</xdr:col>
      <xdr:colOff>38100</xdr:colOff>
      <xdr:row>96</xdr:row>
      <xdr:rowOff>104632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121159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3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126262</xdr:rowOff>
    </xdr:from>
    <xdr:to>
      <xdr:col>15</xdr:col>
      <xdr:colOff>101600</xdr:colOff>
      <xdr:row>95</xdr:row>
      <xdr:rowOff>56412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72939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1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149378</xdr:rowOff>
    </xdr:from>
    <xdr:to>
      <xdr:col>10</xdr:col>
      <xdr:colOff>165100</xdr:colOff>
      <xdr:row>97</xdr:row>
      <xdr:rowOff>79528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96055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26949</xdr:rowOff>
    </xdr:from>
    <xdr:to>
      <xdr:col>6</xdr:col>
      <xdr:colOff>38100</xdr:colOff>
      <xdr:row>97</xdr:row>
      <xdr:rowOff>128549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145076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3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96549</xdr:rowOff>
    </xdr:from>
    <xdr:to>
      <xdr:col>55</xdr:col>
      <xdr:colOff>0</xdr:colOff>
      <xdr:row>38</xdr:row>
      <xdr:rowOff>112105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611649"/>
          <a:ext cx="838200" cy="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112105</xdr:rowOff>
    </xdr:from>
    <xdr:to>
      <xdr:col>50</xdr:col>
      <xdr:colOff>114300</xdr:colOff>
      <xdr:row>38</xdr:row>
      <xdr:rowOff>131797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627205"/>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106325</xdr:rowOff>
    </xdr:from>
    <xdr:to>
      <xdr:col>45</xdr:col>
      <xdr:colOff>177800</xdr:colOff>
      <xdr:row>38</xdr:row>
      <xdr:rowOff>131797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592725"/>
          <a:ext cx="889000" cy="105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106325</xdr:rowOff>
    </xdr:from>
    <xdr:to>
      <xdr:col>41</xdr:col>
      <xdr:colOff>50800</xdr:colOff>
      <xdr:row>39</xdr:row>
      <xdr:rowOff>26641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592725"/>
          <a:ext cx="889000" cy="11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45749</xdr:rowOff>
    </xdr:from>
    <xdr:to>
      <xdr:col>55</xdr:col>
      <xdr:colOff>50800</xdr:colOff>
      <xdr:row>38</xdr:row>
      <xdr:rowOff>147349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6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24176</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3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61305</xdr:rowOff>
    </xdr:from>
    <xdr:to>
      <xdr:col>50</xdr:col>
      <xdr:colOff>165100</xdr:colOff>
      <xdr:row>38</xdr:row>
      <xdr:rowOff>162905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7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154032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80997</xdr:rowOff>
    </xdr:from>
    <xdr:to>
      <xdr:col>46</xdr:col>
      <xdr:colOff>38100</xdr:colOff>
      <xdr:row>39</xdr:row>
      <xdr:rowOff>11147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2274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8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55525</xdr:rowOff>
    </xdr:from>
    <xdr:to>
      <xdr:col>41</xdr:col>
      <xdr:colOff>101600</xdr:colOff>
      <xdr:row>32</xdr:row>
      <xdr:rowOff>157125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5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148252</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63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147291</xdr:rowOff>
    </xdr:from>
    <xdr:to>
      <xdr:col>36</xdr:col>
      <xdr:colOff>165100</xdr:colOff>
      <xdr:row>39</xdr:row>
      <xdr:rowOff>77441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68568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5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12892</xdr:rowOff>
    </xdr:from>
    <xdr:to>
      <xdr:col>55</xdr:col>
      <xdr:colOff>0</xdr:colOff>
      <xdr:row>54</xdr:row>
      <xdr:rowOff>62063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271192"/>
          <a:ext cx="838200" cy="4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12892</xdr:rowOff>
    </xdr:from>
    <xdr:to>
      <xdr:col>50</xdr:col>
      <xdr:colOff>114300</xdr:colOff>
      <xdr:row>54</xdr:row>
      <xdr:rowOff>148355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271192"/>
          <a:ext cx="889000" cy="13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102198</xdr:rowOff>
    </xdr:from>
    <xdr:to>
      <xdr:col>45</xdr:col>
      <xdr:colOff>177800</xdr:colOff>
      <xdr:row>54</xdr:row>
      <xdr:rowOff>148355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8674698"/>
          <a:ext cx="889000" cy="73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102198</xdr:rowOff>
    </xdr:from>
    <xdr:to>
      <xdr:col>41</xdr:col>
      <xdr:colOff>50800</xdr:colOff>
      <xdr:row>55</xdr:row>
      <xdr:rowOff>126452</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8674698"/>
          <a:ext cx="889000" cy="88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11263</xdr:rowOff>
    </xdr:from>
    <xdr:to>
      <xdr:col>55</xdr:col>
      <xdr:colOff>50800</xdr:colOff>
      <xdr:row>54</xdr:row>
      <xdr:rowOff>112863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26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34140</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1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133542</xdr:rowOff>
    </xdr:from>
    <xdr:to>
      <xdr:col>50</xdr:col>
      <xdr:colOff>165100</xdr:colOff>
      <xdr:row>54</xdr:row>
      <xdr:rowOff>63692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22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80219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89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97555</xdr:rowOff>
    </xdr:from>
    <xdr:to>
      <xdr:col>46</xdr:col>
      <xdr:colOff>38100</xdr:colOff>
      <xdr:row>55</xdr:row>
      <xdr:rowOff>27705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44232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1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51398</xdr:rowOff>
    </xdr:from>
    <xdr:to>
      <xdr:col>41</xdr:col>
      <xdr:colOff>101600</xdr:colOff>
      <xdr:row>50</xdr:row>
      <xdr:rowOff>152998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86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169525</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61795" y="83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75652</xdr:rowOff>
    </xdr:from>
    <xdr:to>
      <xdr:col>36</xdr:col>
      <xdr:colOff>165100</xdr:colOff>
      <xdr:row>56</xdr:row>
      <xdr:rowOff>5802</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168379</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5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17666</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704966"/>
          <a:ext cx="1270" cy="88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135793</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4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17666</xdr:rowOff>
    </xdr:from>
    <xdr:to>
      <xdr:col>55</xdr:col>
      <xdr:colOff>88900</xdr:colOff>
      <xdr:row>74</xdr:row>
      <xdr:rowOff>17666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70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156083</xdr:rowOff>
    </xdr:from>
    <xdr:to>
      <xdr:col>55</xdr:col>
      <xdr:colOff>0</xdr:colOff>
      <xdr:row>77</xdr:row>
      <xdr:rowOff>154293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186283"/>
          <a:ext cx="838200" cy="16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18166</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91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39739</xdr:rowOff>
    </xdr:from>
    <xdr:to>
      <xdr:col>55</xdr:col>
      <xdr:colOff>50800</xdr:colOff>
      <xdr:row>78</xdr:row>
      <xdr:rowOff>141339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4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101524</xdr:rowOff>
    </xdr:from>
    <xdr:to>
      <xdr:col>50</xdr:col>
      <xdr:colOff>114300</xdr:colOff>
      <xdr:row>77</xdr:row>
      <xdr:rowOff>154293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2960274"/>
          <a:ext cx="889000" cy="3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22213</xdr:rowOff>
    </xdr:from>
    <xdr:to>
      <xdr:col>50</xdr:col>
      <xdr:colOff>165100</xdr:colOff>
      <xdr:row>78</xdr:row>
      <xdr:rowOff>123813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114940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71984</xdr:rowOff>
    </xdr:from>
    <xdr:to>
      <xdr:col>45</xdr:col>
      <xdr:colOff>177800</xdr:colOff>
      <xdr:row>75</xdr:row>
      <xdr:rowOff>101524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2073484"/>
          <a:ext cx="889000" cy="88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xdr:rowOff>
    </xdr:from>
    <xdr:to>
      <xdr:col>46</xdr:col>
      <xdr:colOff>38100</xdr:colOff>
      <xdr:row>78</xdr:row>
      <xdr:rowOff>101981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93108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71984</xdr:rowOff>
    </xdr:from>
    <xdr:to>
      <xdr:col>41</xdr:col>
      <xdr:colOff>50800</xdr:colOff>
      <xdr:row>78</xdr:row>
      <xdr:rowOff>3099</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2073484"/>
          <a:ext cx="889000" cy="130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101028</xdr:rowOff>
    </xdr:from>
    <xdr:to>
      <xdr:col>41</xdr:col>
      <xdr:colOff>101600</xdr:colOff>
      <xdr:row>78</xdr:row>
      <xdr:rowOff>31178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22305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115557</xdr:rowOff>
    </xdr:from>
    <xdr:to>
      <xdr:col>36</xdr:col>
      <xdr:colOff>165100</xdr:colOff>
      <xdr:row>78</xdr:row>
      <xdr:rowOff>45707</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62234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105283</xdr:rowOff>
    </xdr:from>
    <xdr:to>
      <xdr:col>55</xdr:col>
      <xdr:colOff>50800</xdr:colOff>
      <xdr:row>77</xdr:row>
      <xdr:rowOff>35433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13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128160</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98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103493</xdr:rowOff>
    </xdr:from>
    <xdr:to>
      <xdr:col>50</xdr:col>
      <xdr:colOff>165100</xdr:colOff>
      <xdr:row>78</xdr:row>
      <xdr:rowOff>33643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3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50170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30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50724</xdr:rowOff>
    </xdr:from>
    <xdr:to>
      <xdr:col>46</xdr:col>
      <xdr:colOff>38100</xdr:colOff>
      <xdr:row>75</xdr:row>
      <xdr:rowOff>152324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29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168851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6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21184</xdr:rowOff>
    </xdr:from>
    <xdr:to>
      <xdr:col>41</xdr:col>
      <xdr:colOff>101600</xdr:colOff>
      <xdr:row>70</xdr:row>
      <xdr:rowOff>122784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0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139311</xdr:rowOff>
    </xdr:from>
    <xdr:ext cx="599010"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61795" y="1179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123749</xdr:rowOff>
    </xdr:from>
    <xdr:to>
      <xdr:col>36</xdr:col>
      <xdr:colOff>165100</xdr:colOff>
      <xdr:row>78</xdr:row>
      <xdr:rowOff>53899</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3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45026</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4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104242</xdr:rowOff>
    </xdr:from>
    <xdr:to>
      <xdr:col>55</xdr:col>
      <xdr:colOff>0</xdr:colOff>
      <xdr:row>96</xdr:row>
      <xdr:rowOff>21337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220542"/>
          <a:ext cx="838200" cy="25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104242</xdr:rowOff>
    </xdr:from>
    <xdr:to>
      <xdr:col>50</xdr:col>
      <xdr:colOff>114300</xdr:colOff>
      <xdr:row>98</xdr:row>
      <xdr:rowOff>56731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220542"/>
          <a:ext cx="889000" cy="63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43841</xdr:rowOff>
    </xdr:from>
    <xdr:to>
      <xdr:col>45</xdr:col>
      <xdr:colOff>177800</xdr:colOff>
      <xdr:row>98</xdr:row>
      <xdr:rowOff>56731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845941"/>
          <a:ext cx="889000" cy="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4902</xdr:rowOff>
    </xdr:from>
    <xdr:to>
      <xdr:col>41</xdr:col>
      <xdr:colOff>50800</xdr:colOff>
      <xdr:row>98</xdr:row>
      <xdr:rowOff>43841</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807002"/>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141987</xdr:rowOff>
    </xdr:from>
    <xdr:to>
      <xdr:col>55</xdr:col>
      <xdr:colOff>50800</xdr:colOff>
      <xdr:row>96</xdr:row>
      <xdr:rowOff>72137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42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164864</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53442</xdr:rowOff>
    </xdr:from>
    <xdr:to>
      <xdr:col>50</xdr:col>
      <xdr:colOff>165100</xdr:colOff>
      <xdr:row>94</xdr:row>
      <xdr:rowOff>155042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1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9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5931</xdr:rowOff>
    </xdr:from>
    <xdr:to>
      <xdr:col>46</xdr:col>
      <xdr:colOff>38100</xdr:colOff>
      <xdr:row>98</xdr:row>
      <xdr:rowOff>107531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98658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0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164491</xdr:rowOff>
    </xdr:from>
    <xdr:to>
      <xdr:col>41</xdr:col>
      <xdr:colOff>101600</xdr:colOff>
      <xdr:row>98</xdr:row>
      <xdr:rowOff>94641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9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85768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125552</xdr:rowOff>
    </xdr:from>
    <xdr:to>
      <xdr:col>36</xdr:col>
      <xdr:colOff>165100</xdr:colOff>
      <xdr:row>98</xdr:row>
      <xdr:rowOff>55702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46829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122375</xdr:rowOff>
    </xdr:from>
    <xdr:to>
      <xdr:col>85</xdr:col>
      <xdr:colOff>127000</xdr:colOff>
      <xdr:row>76</xdr:row>
      <xdr:rowOff>132826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152575"/>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132826</xdr:rowOff>
    </xdr:from>
    <xdr:to>
      <xdr:col>81</xdr:col>
      <xdr:colOff>50800</xdr:colOff>
      <xdr:row>76</xdr:row>
      <xdr:rowOff>147048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163026"/>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147048</xdr:rowOff>
    </xdr:from>
    <xdr:to>
      <xdr:col>76</xdr:col>
      <xdr:colOff>114300</xdr:colOff>
      <xdr:row>76</xdr:row>
      <xdr:rowOff>150755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77248"/>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150755</xdr:rowOff>
    </xdr:from>
    <xdr:to>
      <xdr:col>71</xdr:col>
      <xdr:colOff>177800</xdr:colOff>
      <xdr:row>76</xdr:row>
      <xdr:rowOff>161906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180955"/>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71575</xdr:rowOff>
    </xdr:from>
    <xdr:to>
      <xdr:col>85</xdr:col>
      <xdr:colOff>177800</xdr:colOff>
      <xdr:row>77</xdr:row>
      <xdr:rowOff>1725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50002</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82026</xdr:rowOff>
    </xdr:from>
    <xdr:to>
      <xdr:col>81</xdr:col>
      <xdr:colOff>101600</xdr:colOff>
      <xdr:row>77</xdr:row>
      <xdr:rowOff>12176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1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3303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0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96248</xdr:rowOff>
    </xdr:from>
    <xdr:to>
      <xdr:col>76</xdr:col>
      <xdr:colOff>165100</xdr:colOff>
      <xdr:row>77</xdr:row>
      <xdr:rowOff>26398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17525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99955</xdr:rowOff>
    </xdr:from>
    <xdr:to>
      <xdr:col>72</xdr:col>
      <xdr:colOff>38100</xdr:colOff>
      <xdr:row>77</xdr:row>
      <xdr:rowOff>30105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21232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111106</xdr:rowOff>
    </xdr:from>
    <xdr:to>
      <xdr:col>67</xdr:col>
      <xdr:colOff>101600</xdr:colOff>
      <xdr:row>77</xdr:row>
      <xdr:rowOff>41256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32383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15260</xdr:rowOff>
    </xdr:from>
    <xdr:to>
      <xdr:col>85</xdr:col>
      <xdr:colOff>127000</xdr:colOff>
      <xdr:row>98</xdr:row>
      <xdr:rowOff>102722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474460"/>
          <a:ext cx="838200" cy="43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15260</xdr:rowOff>
    </xdr:from>
    <xdr:to>
      <xdr:col>81</xdr:col>
      <xdr:colOff>50800</xdr:colOff>
      <xdr:row>98</xdr:row>
      <xdr:rowOff>54359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474460"/>
          <a:ext cx="889000" cy="38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54359</xdr:rowOff>
    </xdr:from>
    <xdr:to>
      <xdr:col>76</xdr:col>
      <xdr:colOff>114300</xdr:colOff>
      <xdr:row>98</xdr:row>
      <xdr:rowOff>119574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56459"/>
          <a:ext cx="889000" cy="6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119574</xdr:rowOff>
    </xdr:from>
    <xdr:to>
      <xdr:col>71</xdr:col>
      <xdr:colOff>177800</xdr:colOff>
      <xdr:row>98</xdr:row>
      <xdr:rowOff>129330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21674"/>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51922</xdr:rowOff>
    </xdr:from>
    <xdr:to>
      <xdr:col>85</xdr:col>
      <xdr:colOff>177800</xdr:colOff>
      <xdr:row>98</xdr:row>
      <xdr:rowOff>153522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138299</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135910</xdr:rowOff>
    </xdr:from>
    <xdr:to>
      <xdr:col>81</xdr:col>
      <xdr:colOff>101600</xdr:colOff>
      <xdr:row>96</xdr:row>
      <xdr:rowOff>66060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82587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1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3559</xdr:rowOff>
    </xdr:from>
    <xdr:to>
      <xdr:col>76</xdr:col>
      <xdr:colOff>165100</xdr:colOff>
      <xdr:row>98</xdr:row>
      <xdr:rowOff>105159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96286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89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68774</xdr:rowOff>
    </xdr:from>
    <xdr:to>
      <xdr:col>72</xdr:col>
      <xdr:colOff>38100</xdr:colOff>
      <xdr:row>98</xdr:row>
      <xdr:rowOff>170374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161501</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6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78530</xdr:rowOff>
    </xdr:from>
    <xdr:to>
      <xdr:col>67</xdr:col>
      <xdr:colOff>101600</xdr:colOff>
      <xdr:row>99</xdr:row>
      <xdr:rowOff>8680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171257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7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111445</xdr:rowOff>
    </xdr:from>
    <xdr:to>
      <xdr:col>116</xdr:col>
      <xdr:colOff>63500</xdr:colOff>
      <xdr:row>38</xdr:row>
      <xdr:rowOff>129596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26545"/>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129596</xdr:rowOff>
    </xdr:from>
    <xdr:to>
      <xdr:col>111</xdr:col>
      <xdr:colOff>177800</xdr:colOff>
      <xdr:row>38</xdr:row>
      <xdr:rowOff>132614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44696"/>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132614</xdr:rowOff>
    </xdr:from>
    <xdr:to>
      <xdr:col>107</xdr:col>
      <xdr:colOff>50800</xdr:colOff>
      <xdr:row>38</xdr:row>
      <xdr:rowOff>132797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4771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132797</xdr:rowOff>
    </xdr:from>
    <xdr:to>
      <xdr:col>102</xdr:col>
      <xdr:colOff>114300</xdr:colOff>
      <xdr:row>38</xdr:row>
      <xdr:rowOff>132934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4789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60645</xdr:rowOff>
    </xdr:from>
    <xdr:to>
      <xdr:col>116</xdr:col>
      <xdr:colOff>114300</xdr:colOff>
      <xdr:row>38</xdr:row>
      <xdr:rowOff>162245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147022</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90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78796</xdr:rowOff>
    </xdr:from>
    <xdr:to>
      <xdr:col>112</xdr:col>
      <xdr:colOff>38100</xdr:colOff>
      <xdr:row>39</xdr:row>
      <xdr:rowOff>8946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73</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68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81814</xdr:rowOff>
    </xdr:from>
    <xdr:to>
      <xdr:col>107</xdr:col>
      <xdr:colOff>101600</xdr:colOff>
      <xdr:row>39</xdr:row>
      <xdr:rowOff>11964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3091</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68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81997</xdr:rowOff>
    </xdr:from>
    <xdr:to>
      <xdr:col>102</xdr:col>
      <xdr:colOff>165100</xdr:colOff>
      <xdr:row>39</xdr:row>
      <xdr:rowOff>12147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3274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68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82134</xdr:rowOff>
    </xdr:from>
    <xdr:to>
      <xdr:col>98</xdr:col>
      <xdr:colOff>38100</xdr:colOff>
      <xdr:row>39</xdr:row>
      <xdr:rowOff>12284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3411</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89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43993</xdr:rowOff>
    </xdr:from>
    <xdr:to>
      <xdr:col>116</xdr:col>
      <xdr:colOff>63500</xdr:colOff>
      <xdr:row>59</xdr:row>
      <xdr:rowOff>43993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9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43993</xdr:rowOff>
    </xdr:from>
    <xdr:to>
      <xdr:col>111</xdr:col>
      <xdr:colOff>177800</xdr:colOff>
      <xdr:row>59</xdr:row>
      <xdr:rowOff>43993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43993</xdr:rowOff>
    </xdr:from>
    <xdr:to>
      <xdr:col>107</xdr:col>
      <xdr:colOff>50800</xdr:colOff>
      <xdr:row>59</xdr:row>
      <xdr:rowOff>43993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43993</xdr:rowOff>
    </xdr:from>
    <xdr:to>
      <xdr:col>102</xdr:col>
      <xdr:colOff>114300</xdr:colOff>
      <xdr:row>59</xdr:row>
      <xdr:rowOff>43993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164643</xdr:rowOff>
    </xdr:from>
    <xdr:to>
      <xdr:col>116</xdr:col>
      <xdr:colOff>114300</xdr:colOff>
      <xdr:row>59</xdr:row>
      <xdr:rowOff>94793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79570</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164643</xdr:rowOff>
    </xdr:from>
    <xdr:to>
      <xdr:col>112</xdr:col>
      <xdr:colOff>38100</xdr:colOff>
      <xdr:row>59</xdr:row>
      <xdr:rowOff>94793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85920</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164643</xdr:rowOff>
    </xdr:from>
    <xdr:to>
      <xdr:col>107</xdr:col>
      <xdr:colOff>101600</xdr:colOff>
      <xdr:row>59</xdr:row>
      <xdr:rowOff>94793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85920</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164643</xdr:rowOff>
    </xdr:from>
    <xdr:to>
      <xdr:col>102</xdr:col>
      <xdr:colOff>165100</xdr:colOff>
      <xdr:row>59</xdr:row>
      <xdr:rowOff>94793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85920</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164643</xdr:rowOff>
    </xdr:from>
    <xdr:to>
      <xdr:col>98</xdr:col>
      <xdr:colOff>38100</xdr:colOff>
      <xdr:row>59</xdr:row>
      <xdr:rowOff>94793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85920</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135151</xdr:rowOff>
    </xdr:from>
    <xdr:to>
      <xdr:col>116</xdr:col>
      <xdr:colOff>63500</xdr:colOff>
      <xdr:row>77</xdr:row>
      <xdr:rowOff>171315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36801"/>
          <a:ext cx="838200" cy="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157187</xdr:rowOff>
    </xdr:from>
    <xdr:to>
      <xdr:col>111</xdr:col>
      <xdr:colOff>177800</xdr:colOff>
      <xdr:row>77</xdr:row>
      <xdr:rowOff>171315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358837"/>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157187</xdr:rowOff>
    </xdr:from>
    <xdr:to>
      <xdr:col>107</xdr:col>
      <xdr:colOff>50800</xdr:colOff>
      <xdr:row>77</xdr:row>
      <xdr:rowOff>162125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5883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162125</xdr:rowOff>
    </xdr:from>
    <xdr:to>
      <xdr:col>102</xdr:col>
      <xdr:colOff>114300</xdr:colOff>
      <xdr:row>77</xdr:row>
      <xdr:rowOff>170607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63775"/>
          <a:ext cx="889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84351</xdr:rowOff>
    </xdr:from>
    <xdr:to>
      <xdr:col>116</xdr:col>
      <xdr:colOff>114300</xdr:colOff>
      <xdr:row>78</xdr:row>
      <xdr:rowOff>14501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8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62778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6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120515</xdr:rowOff>
    </xdr:from>
    <xdr:to>
      <xdr:col>112</xdr:col>
      <xdr:colOff>38100</xdr:colOff>
      <xdr:row>78</xdr:row>
      <xdr:rowOff>50665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41792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41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106387</xdr:rowOff>
    </xdr:from>
    <xdr:to>
      <xdr:col>107</xdr:col>
      <xdr:colOff>101600</xdr:colOff>
      <xdr:row>78</xdr:row>
      <xdr:rowOff>36537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27664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4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111325</xdr:rowOff>
    </xdr:from>
    <xdr:to>
      <xdr:col>102</xdr:col>
      <xdr:colOff>165100</xdr:colOff>
      <xdr:row>78</xdr:row>
      <xdr:rowOff>41475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32602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4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119807</xdr:rowOff>
    </xdr:from>
    <xdr:to>
      <xdr:col>98</xdr:col>
      <xdr:colOff>38100</xdr:colOff>
      <xdr:row>78</xdr:row>
      <xdr:rowOff>49957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41084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4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mn-lt"/>
              <a:ea typeface="+mn-ea"/>
              <a:cs typeface="+mn-cs"/>
            </a:rPr>
            <a:t>　令和</a:t>
          </a:r>
          <a:r>
            <a:rPr kumimoji="1" lang="ja-JP" altLang="en-US" sz="1200">
              <a:solidFill>
                <a:schemeClr val="tx1"/>
              </a:solidFill>
              <a:effectLst/>
              <a:latin typeface="+mn-lt"/>
              <a:ea typeface="+mn-ea"/>
              <a:cs typeface="+mn-cs"/>
            </a:rPr>
            <a:t>５</a:t>
          </a:r>
          <a:r>
            <a:rPr kumimoji="1" lang="ja-JP" altLang="ja-JP" sz="1200">
              <a:solidFill>
                <a:schemeClr val="tx1"/>
              </a:solidFill>
              <a:effectLst/>
              <a:latin typeface="+mn-lt"/>
              <a:ea typeface="+mn-ea"/>
              <a:cs typeface="+mn-cs"/>
            </a:rPr>
            <a:t>年度において類似団体との平均と比べると、全体的に下回っている状況であり、人件費においては住民１人あたり約</a:t>
          </a:r>
          <a:r>
            <a:rPr kumimoji="1" lang="en-US" altLang="ja-JP" sz="1200">
              <a:solidFill>
                <a:schemeClr val="tx1"/>
              </a:solidFill>
              <a:effectLst/>
              <a:latin typeface="+mn-lt"/>
              <a:ea typeface="+mn-ea"/>
              <a:cs typeface="+mn-cs"/>
            </a:rPr>
            <a:t>10,000</a:t>
          </a:r>
          <a:r>
            <a:rPr kumimoji="1" lang="ja-JP" altLang="ja-JP" sz="1200">
              <a:solidFill>
                <a:schemeClr val="tx1"/>
              </a:solidFill>
              <a:effectLst/>
              <a:latin typeface="+mn-lt"/>
              <a:ea typeface="+mn-ea"/>
              <a:cs typeface="+mn-cs"/>
            </a:rPr>
            <a:t>円、補助費等においては住民１人あたり約</a:t>
          </a:r>
          <a:r>
            <a:rPr kumimoji="1" lang="en-US" altLang="ja-JP" sz="1200">
              <a:solidFill>
                <a:schemeClr val="tx1"/>
              </a:solidFill>
              <a:effectLst/>
              <a:latin typeface="+mn-lt"/>
              <a:ea typeface="+mn-ea"/>
              <a:cs typeface="+mn-cs"/>
            </a:rPr>
            <a:t>20,000</a:t>
          </a:r>
          <a:r>
            <a:rPr kumimoji="1" lang="ja-JP" altLang="ja-JP" sz="1200">
              <a:solidFill>
                <a:schemeClr val="tx1"/>
              </a:solidFill>
              <a:effectLst/>
              <a:latin typeface="+mn-lt"/>
              <a:ea typeface="+mn-ea"/>
              <a:cs typeface="+mn-cs"/>
            </a:rPr>
            <a:t>円下回る状況となっている。一方、扶助費においては、類似団体の平均を上回る状況であり、主な要因としては、</a:t>
          </a:r>
          <a:r>
            <a:rPr kumimoji="1" lang="ja-JP" altLang="en-US" sz="1200">
              <a:solidFill>
                <a:schemeClr val="tx1"/>
              </a:solidFill>
              <a:effectLst/>
              <a:latin typeface="+mn-lt"/>
              <a:ea typeface="+mn-ea"/>
              <a:cs typeface="+mn-cs"/>
            </a:rPr>
            <a:t>国の低所得者支援等の給付金の増、利用者数の増による障害福祉や保育園等に係る経費の増や生活保護費の増などが挙げられる。</a:t>
          </a:r>
          <a:r>
            <a:rPr kumimoji="1" lang="ja-JP" altLang="ja-JP" sz="1200">
              <a:solidFill>
                <a:schemeClr val="tx1"/>
              </a:solidFill>
              <a:effectLst/>
              <a:latin typeface="+mn-lt"/>
              <a:ea typeface="+mn-ea"/>
              <a:cs typeface="+mn-cs"/>
            </a:rPr>
            <a:t>普通建設事業においては、</a:t>
          </a:r>
          <a:r>
            <a:rPr kumimoji="1" lang="ja-JP" altLang="en-US" sz="1200">
              <a:solidFill>
                <a:schemeClr val="tx1"/>
              </a:solidFill>
              <a:effectLst/>
              <a:latin typeface="+mn-lt"/>
              <a:ea typeface="+mn-ea"/>
              <a:cs typeface="+mn-cs"/>
            </a:rPr>
            <a:t>国スポ大会施設整備、よしみ乳児保育園整備、旧環境センター解体工事、立入公園整備、北消防署出張所建替整備など様々な整備を行いましたが、新庁舎整備の大幅な減により、類似団体の平均を上回るものの減となった。</a:t>
          </a:r>
          <a:r>
            <a:rPr kumimoji="1" lang="ja-JP" altLang="ja-JP" sz="1200">
              <a:solidFill>
                <a:schemeClr val="tx1"/>
              </a:solidFill>
              <a:effectLst/>
              <a:latin typeface="+mn-lt"/>
              <a:ea typeface="+mn-ea"/>
              <a:cs typeface="+mn-cs"/>
            </a:rPr>
            <a:t>また、積立金においては</a:t>
          </a:r>
          <a:r>
            <a:rPr kumimoji="1" lang="ja-JP" altLang="en-US" sz="1200">
              <a:solidFill>
                <a:schemeClr val="tx1"/>
              </a:solidFill>
              <a:effectLst/>
              <a:latin typeface="+mn-lt"/>
              <a:ea typeface="+mn-ea"/>
              <a:cs typeface="+mn-cs"/>
            </a:rPr>
            <a:t>前年度の</a:t>
          </a:r>
          <a:r>
            <a:rPr kumimoji="1" lang="en-US" altLang="ja-JP" sz="1200">
              <a:solidFill>
                <a:schemeClr val="tx1"/>
              </a:solidFill>
              <a:effectLst/>
              <a:latin typeface="+mn-lt"/>
              <a:ea typeface="+mn-ea"/>
              <a:cs typeface="+mn-cs"/>
            </a:rPr>
            <a:t>JR</a:t>
          </a:r>
          <a:r>
            <a:rPr kumimoji="1" lang="ja-JP" altLang="en-US" sz="1200">
              <a:solidFill>
                <a:schemeClr val="tx1"/>
              </a:solidFill>
              <a:effectLst/>
              <a:latin typeface="+mn-lt"/>
              <a:ea typeface="+mn-ea"/>
              <a:cs typeface="+mn-cs"/>
            </a:rPr>
            <a:t>守山駅東口市有地の売却収入を基金に積み立てたことによる減などにより</a:t>
          </a:r>
          <a:r>
            <a:rPr kumimoji="1" lang="ja-JP" altLang="ja-JP" sz="1200">
              <a:solidFill>
                <a:schemeClr val="tx1"/>
              </a:solidFill>
              <a:effectLst/>
              <a:latin typeface="+mn-lt"/>
              <a:ea typeface="+mn-ea"/>
              <a:cs typeface="+mn-cs"/>
            </a:rPr>
            <a:t>、大幅に</a:t>
          </a:r>
          <a:r>
            <a:rPr kumimoji="1" lang="ja-JP" altLang="en-US" sz="1200">
              <a:solidFill>
                <a:schemeClr val="tx1"/>
              </a:solidFill>
              <a:effectLst/>
              <a:latin typeface="+mn-lt"/>
              <a:ea typeface="+mn-ea"/>
              <a:cs typeface="+mn-cs"/>
            </a:rPr>
            <a:t>減</a:t>
          </a:r>
          <a:r>
            <a:rPr kumimoji="1" lang="ja-JP" altLang="ja-JP" sz="1200">
              <a:solidFill>
                <a:schemeClr val="tx1"/>
              </a:solidFill>
              <a:effectLst/>
              <a:latin typeface="+mn-lt"/>
              <a:ea typeface="+mn-ea"/>
              <a:cs typeface="+mn-cs"/>
            </a:rPr>
            <a:t>となっている。</a:t>
          </a:r>
          <a:endParaRPr lang="ja-JP" altLang="ja-JP" sz="1600">
            <a:solidFill>
              <a:schemeClr val="tx1"/>
            </a:solidFill>
            <a:effectLst/>
          </a:endParaRPr>
        </a:p>
        <a:p>
          <a:r>
            <a:rPr kumimoji="1" lang="ja-JP" altLang="ja-JP" sz="1200">
              <a:solidFill>
                <a:schemeClr val="tx1"/>
              </a:solidFill>
              <a:effectLst/>
              <a:latin typeface="+mn-lt"/>
              <a:ea typeface="+mn-ea"/>
              <a:cs typeface="+mn-cs"/>
            </a:rPr>
            <a:t>　扶助費は保育にかかる法人保育園運営給付事業費や障害福祉サービス給付費の増加が今後も見込まれることや、物件費においても</a:t>
          </a:r>
          <a:r>
            <a:rPr kumimoji="1" lang="ja-JP" altLang="en-US" sz="1200">
              <a:solidFill>
                <a:schemeClr val="tx1"/>
              </a:solidFill>
              <a:effectLst/>
              <a:latin typeface="+mn-lt"/>
              <a:ea typeface="+mn-ea"/>
              <a:cs typeface="+mn-cs"/>
            </a:rPr>
            <a:t>物価高騰</a:t>
          </a:r>
          <a:r>
            <a:rPr kumimoji="1" lang="ja-JP" altLang="ja-JP" sz="1200">
              <a:solidFill>
                <a:schemeClr val="tx1"/>
              </a:solidFill>
              <a:effectLst/>
              <a:latin typeface="+mn-lt"/>
              <a:ea typeface="+mn-ea"/>
              <a:cs typeface="+mn-cs"/>
            </a:rPr>
            <a:t>による増</a:t>
          </a:r>
          <a:r>
            <a:rPr kumimoji="1" lang="ja-JP" altLang="en-US" sz="1200">
              <a:solidFill>
                <a:schemeClr val="tx1"/>
              </a:solidFill>
              <a:effectLst/>
              <a:latin typeface="+mn-lt"/>
              <a:ea typeface="+mn-ea"/>
              <a:cs typeface="+mn-cs"/>
            </a:rPr>
            <a:t>等</a:t>
          </a:r>
          <a:r>
            <a:rPr kumimoji="1" lang="ja-JP" altLang="ja-JP" sz="1200">
              <a:solidFill>
                <a:schemeClr val="tx1"/>
              </a:solidFill>
              <a:effectLst/>
              <a:latin typeface="+mn-lt"/>
              <a:ea typeface="+mn-ea"/>
              <a:cs typeface="+mn-cs"/>
            </a:rPr>
            <a:t>が予測されることから、その事業費に注視し、財政改革プログラムに基づき財政見通しをしっかり計画する中で、財政規律を堅持し事業を進めていく。</a:t>
          </a:r>
          <a:endParaRPr lang="ja-JP" altLang="ja-JP" sz="16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85,856
84,710
55.73
38,122,791
37,319,134
655,232
19,007,150
35,830,754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xdr:rowOff>
    </xdr:from>
    <xdr:to>
      <xdr:col>24</xdr:col>
      <xdr:colOff>63500</xdr:colOff>
      <xdr:row>37</xdr:row>
      <xdr:rowOff>7112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4390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7112</xdr:rowOff>
    </xdr:from>
    <xdr:to>
      <xdr:col>19</xdr:col>
      <xdr:colOff>177800</xdr:colOff>
      <xdr:row>37</xdr:row>
      <xdr:rowOff>15342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5076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4826</xdr:rowOff>
    </xdr:from>
    <xdr:to>
      <xdr:col>15</xdr:col>
      <xdr:colOff>50800</xdr:colOff>
      <xdr:row>37</xdr:row>
      <xdr:rowOff>15342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4847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134214</xdr:rowOff>
    </xdr:from>
    <xdr:to>
      <xdr:col>10</xdr:col>
      <xdr:colOff>114300</xdr:colOff>
      <xdr:row>37</xdr:row>
      <xdr:rowOff>4826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06414"/>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120904</xdr:rowOff>
    </xdr:from>
    <xdr:to>
      <xdr:col>24</xdr:col>
      <xdr:colOff>114300</xdr:colOff>
      <xdr:row>37</xdr:row>
      <xdr:rowOff>51054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99331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127762</xdr:rowOff>
    </xdr:from>
    <xdr:to>
      <xdr:col>20</xdr:col>
      <xdr:colOff>38100</xdr:colOff>
      <xdr:row>37</xdr:row>
      <xdr:rowOff>57912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49039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135992</xdr:rowOff>
    </xdr:from>
    <xdr:to>
      <xdr:col>15</xdr:col>
      <xdr:colOff>101600</xdr:colOff>
      <xdr:row>37</xdr:row>
      <xdr:rowOff>66142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57269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125476</xdr:rowOff>
    </xdr:from>
    <xdr:to>
      <xdr:col>10</xdr:col>
      <xdr:colOff>165100</xdr:colOff>
      <xdr:row>37</xdr:row>
      <xdr:rowOff>55626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46753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83414</xdr:rowOff>
    </xdr:from>
    <xdr:to>
      <xdr:col>6</xdr:col>
      <xdr:colOff>38100</xdr:colOff>
      <xdr:row>37</xdr:row>
      <xdr:rowOff>13564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4691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14542</xdr:rowOff>
    </xdr:from>
    <xdr:to>
      <xdr:col>24</xdr:col>
      <xdr:colOff>63500</xdr:colOff>
      <xdr:row>56</xdr:row>
      <xdr:rowOff>158244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44292"/>
          <a:ext cx="838200" cy="3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14542</xdr:rowOff>
    </xdr:from>
    <xdr:to>
      <xdr:col>19</xdr:col>
      <xdr:colOff>177800</xdr:colOff>
      <xdr:row>57</xdr:row>
      <xdr:rowOff>97642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44292"/>
          <a:ext cx="889000" cy="4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41411</xdr:rowOff>
    </xdr:from>
    <xdr:to>
      <xdr:col>15</xdr:col>
      <xdr:colOff>50800</xdr:colOff>
      <xdr:row>57</xdr:row>
      <xdr:rowOff>97642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71161"/>
          <a:ext cx="889000" cy="39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41411</xdr:rowOff>
    </xdr:from>
    <xdr:to>
      <xdr:col>10</xdr:col>
      <xdr:colOff>114300</xdr:colOff>
      <xdr:row>57</xdr:row>
      <xdr:rowOff>162437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71161"/>
          <a:ext cx="889000" cy="46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107444</xdr:rowOff>
    </xdr:from>
    <xdr:to>
      <xdr:col>24</xdr:col>
      <xdr:colOff>114300</xdr:colOff>
      <xdr:row>57</xdr:row>
      <xdr:rowOff>37594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85871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8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135192</xdr:rowOff>
    </xdr:from>
    <xdr:to>
      <xdr:col>20</xdr:col>
      <xdr:colOff>38100</xdr:colOff>
      <xdr:row>55</xdr:row>
      <xdr:rowOff>65342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81869</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16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46842</xdr:rowOff>
    </xdr:from>
    <xdr:to>
      <xdr:col>15</xdr:col>
      <xdr:colOff>101600</xdr:colOff>
      <xdr:row>57</xdr:row>
      <xdr:rowOff>148442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139569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162061</xdr:rowOff>
    </xdr:from>
    <xdr:to>
      <xdr:col>10</xdr:col>
      <xdr:colOff>165100</xdr:colOff>
      <xdr:row>55</xdr:row>
      <xdr:rowOff>92211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4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83338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51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111637</xdr:rowOff>
    </xdr:from>
    <xdr:to>
      <xdr:col>6</xdr:col>
      <xdr:colOff>38100</xdr:colOff>
      <xdr:row>58</xdr:row>
      <xdr:rowOff>41787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32914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7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150944</xdr:rowOff>
    </xdr:from>
    <xdr:to>
      <xdr:col>24</xdr:col>
      <xdr:colOff>63500</xdr:colOff>
      <xdr:row>77</xdr:row>
      <xdr:rowOff>98923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81144"/>
          <a:ext cx="838200" cy="1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94785</xdr:rowOff>
    </xdr:from>
    <xdr:to>
      <xdr:col>19</xdr:col>
      <xdr:colOff>177800</xdr:colOff>
      <xdr:row>77</xdr:row>
      <xdr:rowOff>98923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24985"/>
          <a:ext cx="889000" cy="17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94785</xdr:rowOff>
    </xdr:from>
    <xdr:to>
      <xdr:col>15</xdr:col>
      <xdr:colOff>50800</xdr:colOff>
      <xdr:row>78</xdr:row>
      <xdr:rowOff>68616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24985"/>
          <a:ext cx="889000" cy="3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68616</xdr:rowOff>
    </xdr:from>
    <xdr:to>
      <xdr:col>10</xdr:col>
      <xdr:colOff>114300</xdr:colOff>
      <xdr:row>78</xdr:row>
      <xdr:rowOff>87525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41716"/>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100144</xdr:rowOff>
    </xdr:from>
    <xdr:to>
      <xdr:col>24</xdr:col>
      <xdr:colOff>114300</xdr:colOff>
      <xdr:row>77</xdr:row>
      <xdr:rowOff>30294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78571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0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48123</xdr:rowOff>
    </xdr:from>
    <xdr:to>
      <xdr:col>20</xdr:col>
      <xdr:colOff>38100</xdr:colOff>
      <xdr:row>77</xdr:row>
      <xdr:rowOff>149723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140850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43985</xdr:rowOff>
    </xdr:from>
    <xdr:to>
      <xdr:col>15</xdr:col>
      <xdr:colOff>101600</xdr:colOff>
      <xdr:row>76</xdr:row>
      <xdr:rowOff>145585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136712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6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17816</xdr:rowOff>
    </xdr:from>
    <xdr:to>
      <xdr:col>10</xdr:col>
      <xdr:colOff>165100</xdr:colOff>
      <xdr:row>78</xdr:row>
      <xdr:rowOff>119416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110543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8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36725</xdr:rowOff>
    </xdr:from>
    <xdr:to>
      <xdr:col>6</xdr:col>
      <xdr:colOff>38100</xdr:colOff>
      <xdr:row>78</xdr:row>
      <xdr:rowOff>138325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129452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0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83627</xdr:rowOff>
    </xdr:from>
    <xdr:to>
      <xdr:col>24</xdr:col>
      <xdr:colOff>62865</xdr:colOff>
      <xdr:row>99</xdr:row>
      <xdr:rowOff>18509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5577"/>
          <a:ext cx="1270" cy="130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22336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18509</xdr:rowOff>
    </xdr:from>
    <xdr:to>
      <xdr:col>24</xdr:col>
      <xdr:colOff>152400</xdr:colOff>
      <xdr:row>99</xdr:row>
      <xdr:rowOff>18509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92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30304</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6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83627</xdr:rowOff>
    </xdr:from>
    <xdr:to>
      <xdr:col>24</xdr:col>
      <xdr:colOff>152400</xdr:colOff>
      <xdr:row>91</xdr:row>
      <xdr:rowOff>83627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89554</xdr:rowOff>
    </xdr:from>
    <xdr:to>
      <xdr:col>24</xdr:col>
      <xdr:colOff>63500</xdr:colOff>
      <xdr:row>97</xdr:row>
      <xdr:rowOff>96348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20204"/>
          <a:ext cx="8382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17398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76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165971</xdr:rowOff>
    </xdr:from>
    <xdr:to>
      <xdr:col>24</xdr:col>
      <xdr:colOff>114300</xdr:colOff>
      <xdr:row>97</xdr:row>
      <xdr:rowOff>96121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96675</xdr:rowOff>
    </xdr:from>
    <xdr:to>
      <xdr:col>19</xdr:col>
      <xdr:colOff>177800</xdr:colOff>
      <xdr:row>97</xdr:row>
      <xdr:rowOff>89554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55875"/>
          <a:ext cx="889000" cy="16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110306</xdr:rowOff>
    </xdr:from>
    <xdr:to>
      <xdr:col>20</xdr:col>
      <xdr:colOff>38100</xdr:colOff>
      <xdr:row>97</xdr:row>
      <xdr:rowOff>40456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56983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4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132924</xdr:rowOff>
    </xdr:from>
    <xdr:to>
      <xdr:col>15</xdr:col>
      <xdr:colOff>50800</xdr:colOff>
      <xdr:row>96</xdr:row>
      <xdr:rowOff>96675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391974"/>
          <a:ext cx="889000" cy="116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94664</xdr:rowOff>
    </xdr:from>
    <xdr:to>
      <xdr:col>15</xdr:col>
      <xdr:colOff>101600</xdr:colOff>
      <xdr:row>97</xdr:row>
      <xdr:rowOff>24814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15941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132924</xdr:rowOff>
    </xdr:from>
    <xdr:to>
      <xdr:col>10</xdr:col>
      <xdr:colOff>114300</xdr:colOff>
      <xdr:row>96</xdr:row>
      <xdr:rowOff>124335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391974"/>
          <a:ext cx="889000" cy="119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7437</xdr:rowOff>
    </xdr:from>
    <xdr:to>
      <xdr:col>10</xdr:col>
      <xdr:colOff>165100</xdr:colOff>
      <xdr:row>97</xdr:row>
      <xdr:rowOff>109037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100164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92459</xdr:rowOff>
    </xdr:from>
    <xdr:to>
      <xdr:col>6</xdr:col>
      <xdr:colOff>38100</xdr:colOff>
      <xdr:row>98</xdr:row>
      <xdr:rowOff>22609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13736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45548</xdr:rowOff>
    </xdr:from>
    <xdr:to>
      <xdr:col>24</xdr:col>
      <xdr:colOff>114300</xdr:colOff>
      <xdr:row>97</xdr:row>
      <xdr:rowOff>147148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7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23975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5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38754</xdr:rowOff>
    </xdr:from>
    <xdr:to>
      <xdr:col>20</xdr:col>
      <xdr:colOff>38100</xdr:colOff>
      <xdr:row>97</xdr:row>
      <xdr:rowOff>140354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131481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6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45875</xdr:rowOff>
    </xdr:from>
    <xdr:to>
      <xdr:col>15</xdr:col>
      <xdr:colOff>101600</xdr:colOff>
      <xdr:row>96</xdr:row>
      <xdr:rowOff>147475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164002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82124</xdr:rowOff>
    </xdr:from>
    <xdr:to>
      <xdr:col>10</xdr:col>
      <xdr:colOff>165100</xdr:colOff>
      <xdr:row>90</xdr:row>
      <xdr:rowOff>12274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34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28801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11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73535</xdr:rowOff>
    </xdr:from>
    <xdr:to>
      <xdr:col>6</xdr:col>
      <xdr:colOff>38100</xdr:colOff>
      <xdr:row>97</xdr:row>
      <xdr:rowOff>3685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20212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0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138969</xdr:rowOff>
    </xdr:from>
    <xdr:to>
      <xdr:col>55</xdr:col>
      <xdr:colOff>0</xdr:colOff>
      <xdr:row>38</xdr:row>
      <xdr:rowOff>27137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11169"/>
          <a:ext cx="838200" cy="2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169418</xdr:rowOff>
    </xdr:from>
    <xdr:to>
      <xdr:col>50</xdr:col>
      <xdr:colOff>114300</xdr:colOff>
      <xdr:row>38</xdr:row>
      <xdr:rowOff>27137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341618"/>
          <a:ext cx="889000" cy="20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169418</xdr:rowOff>
    </xdr:from>
    <xdr:to>
      <xdr:col>45</xdr:col>
      <xdr:colOff>177800</xdr:colOff>
      <xdr:row>38</xdr:row>
      <xdr:rowOff>91968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41618"/>
          <a:ext cx="889000" cy="26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88402</xdr:rowOff>
    </xdr:from>
    <xdr:to>
      <xdr:col>41</xdr:col>
      <xdr:colOff>50800</xdr:colOff>
      <xdr:row>38</xdr:row>
      <xdr:rowOff>91968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03502"/>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88169</xdr:rowOff>
    </xdr:from>
    <xdr:to>
      <xdr:col>55</xdr:col>
      <xdr:colOff>50800</xdr:colOff>
      <xdr:row>37</xdr:row>
      <xdr:rowOff>18319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111046</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1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147787</xdr:rowOff>
    </xdr:from>
    <xdr:to>
      <xdr:col>50</xdr:col>
      <xdr:colOff>165100</xdr:colOff>
      <xdr:row>38</xdr:row>
      <xdr:rowOff>77938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91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94464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26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118618</xdr:rowOff>
    </xdr:from>
    <xdr:to>
      <xdr:col>46</xdr:col>
      <xdr:colOff>38100</xdr:colOff>
      <xdr:row>37</xdr:row>
      <xdr:rowOff>48768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65295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41168</xdr:rowOff>
    </xdr:from>
    <xdr:to>
      <xdr:col>41</xdr:col>
      <xdr:colOff>101600</xdr:colOff>
      <xdr:row>38</xdr:row>
      <xdr:rowOff>142768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133895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4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37602</xdr:rowOff>
    </xdr:from>
    <xdr:to>
      <xdr:col>36</xdr:col>
      <xdr:colOff>165100</xdr:colOff>
      <xdr:row>38</xdr:row>
      <xdr:rowOff>139202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130329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45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146444</xdr:rowOff>
    </xdr:from>
    <xdr:to>
      <xdr:col>55</xdr:col>
      <xdr:colOff>0</xdr:colOff>
      <xdr:row>58</xdr:row>
      <xdr:rowOff>156908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90544"/>
          <a:ext cx="8382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114833</xdr:rowOff>
    </xdr:from>
    <xdr:to>
      <xdr:col>50</xdr:col>
      <xdr:colOff>114300</xdr:colOff>
      <xdr:row>58</xdr:row>
      <xdr:rowOff>156908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58933"/>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114833</xdr:rowOff>
    </xdr:from>
    <xdr:to>
      <xdr:col>45</xdr:col>
      <xdr:colOff>177800</xdr:colOff>
      <xdr:row>58</xdr:row>
      <xdr:rowOff>134950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5893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131940</xdr:rowOff>
    </xdr:from>
    <xdr:to>
      <xdr:col>41</xdr:col>
      <xdr:colOff>50800</xdr:colOff>
      <xdr:row>58</xdr:row>
      <xdr:rowOff>134950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7604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95644</xdr:rowOff>
    </xdr:from>
    <xdr:to>
      <xdr:col>55</xdr:col>
      <xdr:colOff>50800</xdr:colOff>
      <xdr:row>59</xdr:row>
      <xdr:rowOff>25794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10571</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5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106108</xdr:rowOff>
    </xdr:from>
    <xdr:to>
      <xdr:col>50</xdr:col>
      <xdr:colOff>165100</xdr:colOff>
      <xdr:row>59</xdr:row>
      <xdr:rowOff>36258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27385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4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64033</xdr:rowOff>
    </xdr:from>
    <xdr:to>
      <xdr:col>46</xdr:col>
      <xdr:colOff>38100</xdr:colOff>
      <xdr:row>58</xdr:row>
      <xdr:rowOff>165633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156760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0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84150</xdr:rowOff>
    </xdr:from>
    <xdr:to>
      <xdr:col>41</xdr:col>
      <xdr:colOff>101600</xdr:colOff>
      <xdr:row>59</xdr:row>
      <xdr:rowOff>14300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5427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81140</xdr:rowOff>
    </xdr:from>
    <xdr:to>
      <xdr:col>36</xdr:col>
      <xdr:colOff>165100</xdr:colOff>
      <xdr:row>59</xdr:row>
      <xdr:rowOff>11290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2417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1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123946</xdr:rowOff>
    </xdr:from>
    <xdr:to>
      <xdr:col>55</xdr:col>
      <xdr:colOff>0</xdr:colOff>
      <xdr:row>78</xdr:row>
      <xdr:rowOff>66453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25596"/>
          <a:ext cx="838200" cy="1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60147</xdr:rowOff>
    </xdr:from>
    <xdr:to>
      <xdr:col>50</xdr:col>
      <xdr:colOff>114300</xdr:colOff>
      <xdr:row>78</xdr:row>
      <xdr:rowOff>66453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33247"/>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60147</xdr:rowOff>
    </xdr:from>
    <xdr:to>
      <xdr:col>45</xdr:col>
      <xdr:colOff>177800</xdr:colOff>
      <xdr:row>78</xdr:row>
      <xdr:rowOff>144348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33247"/>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144348</xdr:rowOff>
    </xdr:from>
    <xdr:to>
      <xdr:col>41</xdr:col>
      <xdr:colOff>50800</xdr:colOff>
      <xdr:row>78</xdr:row>
      <xdr:rowOff>166142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17448"/>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73146</xdr:rowOff>
    </xdr:from>
    <xdr:to>
      <xdr:col>55</xdr:col>
      <xdr:colOff>50800</xdr:colOff>
      <xdr:row>78</xdr:row>
      <xdr:rowOff>3296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51573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15653</xdr:rowOff>
    </xdr:from>
    <xdr:to>
      <xdr:col>50</xdr:col>
      <xdr:colOff>165100</xdr:colOff>
      <xdr:row>78</xdr:row>
      <xdr:rowOff>117253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108380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48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9347</xdr:rowOff>
    </xdr:from>
    <xdr:to>
      <xdr:col>46</xdr:col>
      <xdr:colOff>38100</xdr:colOff>
      <xdr:row>78</xdr:row>
      <xdr:rowOff>110947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102074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7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93548</xdr:rowOff>
    </xdr:from>
    <xdr:to>
      <xdr:col>41</xdr:col>
      <xdr:colOff>101600</xdr:colOff>
      <xdr:row>79</xdr:row>
      <xdr:rowOff>23698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14825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5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115342</xdr:rowOff>
    </xdr:from>
    <xdr:to>
      <xdr:col>36</xdr:col>
      <xdr:colOff>165100</xdr:colOff>
      <xdr:row>79</xdr:row>
      <xdr:rowOff>45492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36619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1707</xdr:rowOff>
    </xdr:from>
    <xdr:to>
      <xdr:col>55</xdr:col>
      <xdr:colOff>0</xdr:colOff>
      <xdr:row>98</xdr:row>
      <xdr:rowOff>159327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03807"/>
          <a:ext cx="838200" cy="1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73912</xdr:rowOff>
    </xdr:from>
    <xdr:to>
      <xdr:col>50</xdr:col>
      <xdr:colOff>114300</xdr:colOff>
      <xdr:row>98</xdr:row>
      <xdr:rowOff>159327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76012"/>
          <a:ext cx="889000" cy="8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39215</xdr:rowOff>
    </xdr:from>
    <xdr:to>
      <xdr:col>45</xdr:col>
      <xdr:colOff>177800</xdr:colOff>
      <xdr:row>98</xdr:row>
      <xdr:rowOff>73912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41315"/>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22363</xdr:rowOff>
    </xdr:from>
    <xdr:to>
      <xdr:col>41</xdr:col>
      <xdr:colOff>50800</xdr:colOff>
      <xdr:row>98</xdr:row>
      <xdr:rowOff>39215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24463"/>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122357</xdr:rowOff>
    </xdr:from>
    <xdr:to>
      <xdr:col>55</xdr:col>
      <xdr:colOff>50800</xdr:colOff>
      <xdr:row>98</xdr:row>
      <xdr:rowOff>52507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100784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3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108527</xdr:rowOff>
    </xdr:from>
    <xdr:to>
      <xdr:col>50</xdr:col>
      <xdr:colOff>165100</xdr:colOff>
      <xdr:row>99</xdr:row>
      <xdr:rowOff>38677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1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29804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0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23112</xdr:rowOff>
    </xdr:from>
    <xdr:to>
      <xdr:col>46</xdr:col>
      <xdr:colOff>38100</xdr:colOff>
      <xdr:row>98</xdr:row>
      <xdr:rowOff>124712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115839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1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159865</xdr:rowOff>
    </xdr:from>
    <xdr:to>
      <xdr:col>41</xdr:col>
      <xdr:colOff>101600</xdr:colOff>
      <xdr:row>98</xdr:row>
      <xdr:rowOff>90015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9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81142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8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143013</xdr:rowOff>
    </xdr:from>
    <xdr:to>
      <xdr:col>36</xdr:col>
      <xdr:colOff>165100</xdr:colOff>
      <xdr:row>98</xdr:row>
      <xdr:rowOff>73163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7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64290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88859</xdr:rowOff>
    </xdr:from>
    <xdr:to>
      <xdr:col>85</xdr:col>
      <xdr:colOff>127000</xdr:colOff>
      <xdr:row>38</xdr:row>
      <xdr:rowOff>67371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32509"/>
          <a:ext cx="838200" cy="1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67371</xdr:rowOff>
    </xdr:from>
    <xdr:to>
      <xdr:col>81</xdr:col>
      <xdr:colOff>50800</xdr:colOff>
      <xdr:row>38</xdr:row>
      <xdr:rowOff>113091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8247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106599</xdr:rowOff>
    </xdr:from>
    <xdr:to>
      <xdr:col>76</xdr:col>
      <xdr:colOff>114300</xdr:colOff>
      <xdr:row>38</xdr:row>
      <xdr:rowOff>113091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21699"/>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106599</xdr:rowOff>
    </xdr:from>
    <xdr:to>
      <xdr:col>71</xdr:col>
      <xdr:colOff>177800</xdr:colOff>
      <xdr:row>38</xdr:row>
      <xdr:rowOff>120726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21699"/>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38059</xdr:rowOff>
    </xdr:from>
    <xdr:to>
      <xdr:col>85</xdr:col>
      <xdr:colOff>177800</xdr:colOff>
      <xdr:row>37</xdr:row>
      <xdr:rowOff>139659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16486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6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16571</xdr:rowOff>
    </xdr:from>
    <xdr:to>
      <xdr:col>81</xdr:col>
      <xdr:colOff>101600</xdr:colOff>
      <xdr:row>38</xdr:row>
      <xdr:rowOff>118171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109298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62291</xdr:rowOff>
    </xdr:from>
    <xdr:to>
      <xdr:col>76</xdr:col>
      <xdr:colOff>165100</xdr:colOff>
      <xdr:row>38</xdr:row>
      <xdr:rowOff>163891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155018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7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55799</xdr:rowOff>
    </xdr:from>
    <xdr:to>
      <xdr:col>72</xdr:col>
      <xdr:colOff>38100</xdr:colOff>
      <xdr:row>38</xdr:row>
      <xdr:rowOff>157399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148526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6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69926</xdr:rowOff>
    </xdr:from>
    <xdr:to>
      <xdr:col>67</xdr:col>
      <xdr:colOff>101600</xdr:colOff>
      <xdr:row>39</xdr:row>
      <xdr:rowOff>76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162653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95288</xdr:rowOff>
    </xdr:from>
    <xdr:to>
      <xdr:col>85</xdr:col>
      <xdr:colOff>127000</xdr:colOff>
      <xdr:row>57</xdr:row>
      <xdr:rowOff>138011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67938"/>
          <a:ext cx="838200" cy="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99949</xdr:rowOff>
    </xdr:from>
    <xdr:to>
      <xdr:col>81</xdr:col>
      <xdr:colOff>50800</xdr:colOff>
      <xdr:row>57</xdr:row>
      <xdr:rowOff>138011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01149"/>
          <a:ext cx="889000" cy="20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99949</xdr:rowOff>
    </xdr:from>
    <xdr:to>
      <xdr:col>76</xdr:col>
      <xdr:colOff>114300</xdr:colOff>
      <xdr:row>57</xdr:row>
      <xdr:rowOff>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01149"/>
          <a:ext cx="889000" cy="7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xdr:rowOff>
    </xdr:from>
    <xdr:to>
      <xdr:col>71</xdr:col>
      <xdr:colOff>177800</xdr:colOff>
      <xdr:row>58</xdr:row>
      <xdr:rowOff>94107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72662"/>
          <a:ext cx="889000" cy="26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44488</xdr:rowOff>
    </xdr:from>
    <xdr:to>
      <xdr:col>85</xdr:col>
      <xdr:colOff>177800</xdr:colOff>
      <xdr:row>57</xdr:row>
      <xdr:rowOff>146088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1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22915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87211</xdr:rowOff>
    </xdr:from>
    <xdr:to>
      <xdr:col>81</xdr:col>
      <xdr:colOff>101600</xdr:colOff>
      <xdr:row>58</xdr:row>
      <xdr:rowOff>17361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8488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49149</xdr:rowOff>
    </xdr:from>
    <xdr:to>
      <xdr:col>76</xdr:col>
      <xdr:colOff>165100</xdr:colOff>
      <xdr:row>56</xdr:row>
      <xdr:rowOff>150749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167276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2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120662</xdr:rowOff>
    </xdr:from>
    <xdr:to>
      <xdr:col>72</xdr:col>
      <xdr:colOff>38100</xdr:colOff>
      <xdr:row>57</xdr:row>
      <xdr:rowOff>50812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2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67339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4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43307</xdr:rowOff>
    </xdr:from>
    <xdr:to>
      <xdr:col>67</xdr:col>
      <xdr:colOff>101600</xdr:colOff>
      <xdr:row>58</xdr:row>
      <xdr:rowOff>144907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136034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122375</xdr:rowOff>
    </xdr:from>
    <xdr:to>
      <xdr:col>85</xdr:col>
      <xdr:colOff>127000</xdr:colOff>
      <xdr:row>96</xdr:row>
      <xdr:rowOff>132826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81575"/>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132826</xdr:rowOff>
    </xdr:from>
    <xdr:to>
      <xdr:col>81</xdr:col>
      <xdr:colOff>50800</xdr:colOff>
      <xdr:row>96</xdr:row>
      <xdr:rowOff>147048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92026"/>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147048</xdr:rowOff>
    </xdr:from>
    <xdr:to>
      <xdr:col>76</xdr:col>
      <xdr:colOff>114300</xdr:colOff>
      <xdr:row>96</xdr:row>
      <xdr:rowOff>150755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06248"/>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150755</xdr:rowOff>
    </xdr:from>
    <xdr:to>
      <xdr:col>71</xdr:col>
      <xdr:colOff>177800</xdr:colOff>
      <xdr:row>96</xdr:row>
      <xdr:rowOff>161906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09955"/>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71575</xdr:rowOff>
    </xdr:from>
    <xdr:to>
      <xdr:col>85</xdr:col>
      <xdr:colOff>177800</xdr:colOff>
      <xdr:row>97</xdr:row>
      <xdr:rowOff>1725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50002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0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82026</xdr:rowOff>
    </xdr:from>
    <xdr:to>
      <xdr:col>81</xdr:col>
      <xdr:colOff>101600</xdr:colOff>
      <xdr:row>97</xdr:row>
      <xdr:rowOff>12176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3303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3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96248</xdr:rowOff>
    </xdr:from>
    <xdr:to>
      <xdr:col>76</xdr:col>
      <xdr:colOff>165100</xdr:colOff>
      <xdr:row>97</xdr:row>
      <xdr:rowOff>26398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17525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99955</xdr:rowOff>
    </xdr:from>
    <xdr:to>
      <xdr:col>72</xdr:col>
      <xdr:colOff>38100</xdr:colOff>
      <xdr:row>97</xdr:row>
      <xdr:rowOff>30105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21232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111106</xdr:rowOff>
    </xdr:from>
    <xdr:to>
      <xdr:col>67</xdr:col>
      <xdr:colOff>101600</xdr:colOff>
      <xdr:row>97</xdr:row>
      <xdr:rowOff>41256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32383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目的別歳出においては、労働費を除き類似団体の平均を下回る状況となっている。</a:t>
          </a:r>
          <a:r>
            <a:rPr kumimoji="1" lang="ja-JP" altLang="en-US" sz="1200">
              <a:solidFill>
                <a:schemeClr val="tx1"/>
              </a:solidFill>
              <a:effectLst/>
              <a:latin typeface="+mn-lt"/>
              <a:ea typeface="+mn-ea"/>
              <a:cs typeface="+mn-cs"/>
            </a:rPr>
            <a:t>労働費が類似団体内の平均を</a:t>
          </a:r>
          <a:r>
            <a:rPr kumimoji="1" lang="ja-JP" altLang="ja-JP" sz="1200">
              <a:solidFill>
                <a:schemeClr val="tx1"/>
              </a:solidFill>
              <a:effectLst/>
              <a:latin typeface="+mn-lt"/>
              <a:ea typeface="+mn-ea"/>
              <a:cs typeface="+mn-cs"/>
            </a:rPr>
            <a:t>上回っている要因としては、企業誘致に係る守山野洲市民交流プラザ移転費用の増が挙げられる。</a:t>
          </a:r>
          <a:endParaRPr lang="ja-JP" altLang="ja-JP" sz="1600">
            <a:solidFill>
              <a:schemeClr val="tx1"/>
            </a:solidFill>
            <a:effectLst/>
          </a:endParaRPr>
        </a:p>
        <a:p>
          <a:r>
            <a:rPr kumimoji="1" lang="ja-JP" altLang="ja-JP" sz="1200">
              <a:solidFill>
                <a:schemeClr val="tx1"/>
              </a:solidFill>
              <a:effectLst/>
              <a:latin typeface="+mn-lt"/>
              <a:ea typeface="+mn-ea"/>
              <a:cs typeface="+mn-cs"/>
            </a:rPr>
            <a:t>また、民生費においては、類似団体の平均を下回っているものの、増加傾向にあることから、その動向については注視していく必要がある。</a:t>
          </a:r>
          <a:endParaRPr lang="ja-JP" altLang="ja-JP" sz="16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FF0000"/>
              </a:solidFill>
              <a:effectLst/>
              <a:latin typeface="+mn-lt"/>
              <a:ea typeface="+mn-ea"/>
              <a:cs typeface="+mn-cs"/>
            </a:rPr>
            <a:t>　</a:t>
          </a:r>
          <a:r>
            <a:rPr kumimoji="1" lang="ja-JP" altLang="ja-JP" sz="1200">
              <a:solidFill>
                <a:schemeClr val="tx1"/>
              </a:solidFill>
              <a:effectLst/>
              <a:latin typeface="+mn-lt"/>
              <a:ea typeface="+mn-ea"/>
              <a:cs typeface="+mn-cs"/>
            </a:rPr>
            <a:t>財政調整基金は、</a:t>
          </a:r>
          <a:r>
            <a:rPr kumimoji="1" lang="ja-JP" altLang="en-US" sz="1200">
              <a:solidFill>
                <a:schemeClr val="tx1"/>
              </a:solidFill>
              <a:effectLst/>
              <a:latin typeface="+mn-lt"/>
              <a:ea typeface="+mn-ea"/>
              <a:cs typeface="+mn-cs"/>
            </a:rPr>
            <a:t>寄付に係る</a:t>
          </a:r>
          <a:r>
            <a:rPr kumimoji="1" lang="ja-JP" altLang="ja-JP" sz="1200">
              <a:solidFill>
                <a:schemeClr val="tx1"/>
              </a:solidFill>
              <a:effectLst/>
              <a:latin typeface="+mn-lt"/>
              <a:ea typeface="+mn-ea"/>
              <a:cs typeface="+mn-cs"/>
            </a:rPr>
            <a:t>収入を</a:t>
          </a:r>
          <a:r>
            <a:rPr kumimoji="1" lang="en-US" altLang="ja-JP" sz="1200">
              <a:solidFill>
                <a:schemeClr val="tx1"/>
              </a:solidFill>
              <a:effectLst/>
              <a:latin typeface="+mn-lt"/>
              <a:ea typeface="+mn-ea"/>
              <a:cs typeface="+mn-cs"/>
            </a:rPr>
            <a:t>5</a:t>
          </a:r>
          <a:r>
            <a:rPr kumimoji="1" lang="ja-JP" altLang="ja-JP" sz="1200">
              <a:solidFill>
                <a:schemeClr val="tx1"/>
              </a:solidFill>
              <a:effectLst/>
              <a:latin typeface="+mn-lt"/>
              <a:ea typeface="+mn-ea"/>
              <a:cs typeface="+mn-cs"/>
            </a:rPr>
            <a:t>百万円、利息分として約</a:t>
          </a:r>
          <a:r>
            <a:rPr kumimoji="1" lang="en-US" altLang="ja-JP" sz="1200">
              <a:solidFill>
                <a:schemeClr val="tx1"/>
              </a:solidFill>
              <a:effectLst/>
              <a:latin typeface="+mn-lt"/>
              <a:ea typeface="+mn-ea"/>
              <a:cs typeface="+mn-cs"/>
            </a:rPr>
            <a:t>4</a:t>
          </a:r>
          <a:r>
            <a:rPr kumimoji="1" lang="ja-JP" altLang="ja-JP" sz="1200">
              <a:solidFill>
                <a:schemeClr val="tx1"/>
              </a:solidFill>
              <a:effectLst/>
              <a:latin typeface="+mn-lt"/>
              <a:ea typeface="+mn-ea"/>
              <a:cs typeface="+mn-cs"/>
            </a:rPr>
            <a:t>百万円積み立てを行い、企業誘致関連事業で</a:t>
          </a:r>
          <a:r>
            <a:rPr kumimoji="1" lang="en-US" altLang="ja-JP" sz="1200">
              <a:solidFill>
                <a:schemeClr val="tx1"/>
              </a:solidFill>
              <a:effectLst/>
              <a:latin typeface="+mn-lt"/>
              <a:ea typeface="+mn-ea"/>
              <a:cs typeface="+mn-cs"/>
            </a:rPr>
            <a:t>427</a:t>
          </a:r>
          <a:r>
            <a:rPr kumimoji="1" lang="ja-JP" altLang="ja-JP" sz="1200">
              <a:solidFill>
                <a:schemeClr val="tx1"/>
              </a:solidFill>
              <a:effectLst/>
              <a:latin typeface="+mn-lt"/>
              <a:ea typeface="+mn-ea"/>
              <a:cs typeface="+mn-cs"/>
            </a:rPr>
            <a:t>百万円を取り崩したことにより、基金残高は</a:t>
          </a:r>
          <a:r>
            <a:rPr kumimoji="1" lang="en-US" altLang="ja-JP" sz="1200">
              <a:solidFill>
                <a:schemeClr val="tx1"/>
              </a:solidFill>
              <a:effectLst/>
              <a:latin typeface="+mn-lt"/>
              <a:ea typeface="+mn-ea"/>
              <a:cs typeface="+mn-cs"/>
            </a:rPr>
            <a:t>25.5</a:t>
          </a:r>
          <a:r>
            <a:rPr kumimoji="1" lang="ja-JP" altLang="ja-JP" sz="1200">
              <a:solidFill>
                <a:schemeClr val="tx1"/>
              </a:solidFill>
              <a:effectLst/>
              <a:latin typeface="+mn-lt"/>
              <a:ea typeface="+mn-ea"/>
              <a:cs typeface="+mn-cs"/>
            </a:rPr>
            <a:t>億円となり、比率としては</a:t>
          </a:r>
          <a:r>
            <a:rPr kumimoji="1" lang="ja-JP" altLang="en-US" sz="1200">
              <a:solidFill>
                <a:schemeClr val="tx1"/>
              </a:solidFill>
              <a:effectLst/>
              <a:latin typeface="+mn-lt"/>
              <a:ea typeface="+mn-ea"/>
              <a:cs typeface="+mn-cs"/>
            </a:rPr>
            <a:t>減少</a:t>
          </a:r>
          <a:r>
            <a:rPr kumimoji="1" lang="ja-JP" altLang="ja-JP" sz="1200">
              <a:solidFill>
                <a:schemeClr val="tx1"/>
              </a:solidFill>
              <a:effectLst/>
              <a:latin typeface="+mn-lt"/>
              <a:ea typeface="+mn-ea"/>
              <a:cs typeface="+mn-cs"/>
            </a:rPr>
            <a:t>した。</a:t>
          </a:r>
          <a:endParaRPr lang="ja-JP" altLang="ja-JP" sz="1600">
            <a:solidFill>
              <a:schemeClr val="tx1"/>
            </a:solidFill>
            <a:effectLst/>
          </a:endParaRPr>
        </a:p>
        <a:p>
          <a:r>
            <a:rPr kumimoji="1" lang="ja-JP" altLang="ja-JP" sz="1200">
              <a:solidFill>
                <a:schemeClr val="tx1"/>
              </a:solidFill>
              <a:effectLst/>
              <a:latin typeface="+mn-lt"/>
              <a:ea typeface="+mn-ea"/>
              <a:cs typeface="+mn-cs"/>
            </a:rPr>
            <a:t>　また、実質収支は、毎年度約５億円程度確保できるよう財政運営に努めており、今後においても財政改革プログラムに基づき、健全な財政運営の維持に努める。</a:t>
          </a:r>
          <a:endParaRPr lang="ja-JP" altLang="ja-JP" sz="16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年度以降、全ての会計において黒字となっている。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今後においても、各会計において赤字とならないよう健全な財政運営に努める。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５年度については、実質的な交付税は減額となったものの、市民税や固定資産税の増加に伴い、標準財政規模が増加し、また、病院会計における退職手当債の償還が終了したことに伴い、病院会計への繰出金が減額したことで、準元利償還金が減額したことから結果として単年度実質公債費比率は減少し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実質公債費比率は３ヵ年平均で算出することから、昨年度よりも</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0.8</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基金残高は、毎年利息分のみを積み立てているもので、積立相当額は、平成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年度および</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年度に借り入れた市債分を計上しているものである。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５年度は、債務負担行為に基づく支出予定額が減少となったものの、新庁舎整備事業、立入公園整備事業、よしみ乳児保育園整備事業等による地方債残高の増加や水道事業会計の企業債残高の増加による公営企業債等繰入見込額の増加等が要因となり、全体の将来負担額は増加となった。</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また、充当可能財源等については、新庁舎整備事業等への基金の取崩しや下水道事業債の減少等により基準財政需要額算入見込額が減少したことが要因となり、全体の充当可能財源等は減少となった。</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その結果、全体として将来負担額が充当可能財源等を上回ることとなり、将来負担比率は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13.4</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滋賀県守山市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各基金については、財政調整基金より旧都賀山荘等の土砂等除去対応、公共施設整備基金より新庁舎整備事業や旧環境センター解体等の対応を行ったことにより、基金残高は減少した。</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納税義務者数の増等による個人市民税の増加および企業誘致による税収増などは見込まれるものの、今後の財政見通しを踏まえる中、財政改革プログラムに基づき、課題である公共施設の長寿命化等を実施するにあたって基金を有効活用するなど、計画的に積立て・取崩しを行っていく。</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　○公共施設整備基金・・・公共施設の整備に要する経費の財源に活用</a:t>
          </a:r>
          <a:endParaRPr lang="ja-JP" altLang="ja-JP" sz="1400">
            <a:solidFill>
              <a:schemeClr val="tx1"/>
            </a:solidFill>
            <a:effectLst/>
          </a:endParaRPr>
        </a:p>
        <a:p>
          <a:r>
            <a:rPr kumimoji="1" lang="ja-JP" altLang="ja-JP" sz="1100">
              <a:solidFill>
                <a:schemeClr val="tx1"/>
              </a:solidFill>
              <a:effectLst/>
              <a:latin typeface="+mn-lt"/>
              <a:ea typeface="+mn-ea"/>
              <a:cs typeface="+mn-cs"/>
            </a:rPr>
            <a:t>　○職員退職基金・・・職員の退職手当の財源に活用</a:t>
          </a:r>
          <a:endParaRPr lang="ja-JP" altLang="ja-JP" sz="1400">
            <a:solidFill>
              <a:schemeClr val="tx1"/>
            </a:solidFill>
            <a:effectLst/>
          </a:endParaRPr>
        </a:p>
        <a:p>
          <a:r>
            <a:rPr kumimoji="1" lang="ja-JP" altLang="ja-JP" sz="1100">
              <a:solidFill>
                <a:schemeClr val="tx1"/>
              </a:solidFill>
              <a:effectLst/>
              <a:latin typeface="+mn-lt"/>
              <a:ea typeface="+mn-ea"/>
              <a:cs typeface="+mn-cs"/>
            </a:rPr>
            <a:t>　○福祉基金・・・福祉事業の経費の財源に活用</a:t>
          </a:r>
          <a:endParaRPr lang="ja-JP" altLang="ja-JP" sz="1400">
            <a:solidFill>
              <a:schemeClr val="tx1"/>
            </a:solidFill>
            <a:effectLst/>
          </a:endParaRPr>
        </a:p>
        <a:p>
          <a:r>
            <a:rPr kumimoji="1" lang="ja-JP" altLang="ja-JP" sz="1100">
              <a:solidFill>
                <a:schemeClr val="tx1"/>
              </a:solidFill>
              <a:effectLst/>
              <a:latin typeface="+mn-lt"/>
              <a:ea typeface="+mn-ea"/>
              <a:cs typeface="+mn-cs"/>
            </a:rPr>
            <a:t>　○ふるさと守山応援基金・・・ふるさと納税に基づく寄付金等を財源として実施する事業に要する経費の財源に活用</a:t>
          </a:r>
          <a:endParaRPr lang="ja-JP" altLang="ja-JP" sz="1400">
            <a:solidFill>
              <a:schemeClr val="tx1"/>
            </a:solidFill>
            <a:effectLst/>
          </a:endParaRPr>
        </a:p>
        <a:p>
          <a:r>
            <a:rPr kumimoji="1" lang="ja-JP" altLang="ja-JP" sz="1100">
              <a:solidFill>
                <a:schemeClr val="tx1"/>
              </a:solidFill>
              <a:effectLst/>
              <a:latin typeface="+mn-lt"/>
              <a:ea typeface="+mn-ea"/>
              <a:cs typeface="+mn-cs"/>
            </a:rPr>
            <a:t>　○文化芸術振興事業基金・・・文化芸術振興事業の財源に活用</a:t>
          </a:r>
          <a:endParaRPr lang="ja-JP" altLang="ja-JP" sz="1400">
            <a:solidFill>
              <a:schemeClr val="tx1"/>
            </a:solidFill>
            <a:effectLst/>
          </a:endParaRPr>
        </a:p>
        <a:p>
          <a:r>
            <a:rPr kumimoji="1" lang="ja-JP" altLang="ja-JP" sz="1100">
              <a:solidFill>
                <a:schemeClr val="tx1"/>
              </a:solidFill>
              <a:effectLst/>
              <a:latin typeface="+mn-lt"/>
              <a:ea typeface="+mn-ea"/>
              <a:cs typeface="+mn-cs"/>
            </a:rPr>
            <a:t>　〇スポーツ振興基金・・・スポーツ活動振興事業の財源に活用</a:t>
          </a:r>
          <a:endParaRPr lang="ja-JP" altLang="ja-JP" sz="1400">
            <a:solidFill>
              <a:schemeClr val="tx1"/>
            </a:solidFill>
            <a:effectLst/>
          </a:endParaRPr>
        </a:p>
        <a:p>
          <a:r>
            <a:rPr kumimoji="1" lang="ja-JP" altLang="ja-JP" sz="1100">
              <a:solidFill>
                <a:schemeClr val="tx1"/>
              </a:solidFill>
              <a:effectLst/>
              <a:latin typeface="+mn-lt"/>
              <a:ea typeface="+mn-ea"/>
              <a:cs typeface="+mn-cs"/>
            </a:rPr>
            <a:t>　〇市政施行</a:t>
          </a:r>
          <a:r>
            <a:rPr kumimoji="1" lang="en-US" altLang="ja-JP" sz="1100">
              <a:solidFill>
                <a:schemeClr val="tx1"/>
              </a:solidFill>
              <a:effectLst/>
              <a:latin typeface="+mn-lt"/>
              <a:ea typeface="+mn-ea"/>
              <a:cs typeface="+mn-cs"/>
            </a:rPr>
            <a:t>50</a:t>
          </a:r>
          <a:r>
            <a:rPr kumimoji="1" lang="ja-JP" altLang="ja-JP" sz="1100">
              <a:solidFill>
                <a:schemeClr val="tx1"/>
              </a:solidFill>
              <a:effectLst/>
              <a:latin typeface="+mn-lt"/>
              <a:ea typeface="+mn-ea"/>
              <a:cs typeface="+mn-cs"/>
            </a:rPr>
            <a:t>周年豊かな田園都市守山文化振興基金・・・市民の文化振興を図る事業の財源に活用</a:t>
          </a:r>
          <a:endParaRPr lang="ja-JP" altLang="ja-JP" sz="1400">
            <a:solidFill>
              <a:schemeClr val="tx1"/>
            </a:solidFill>
            <a:effectLst/>
          </a:endParaRPr>
        </a:p>
        <a:p>
          <a:r>
            <a:rPr kumimoji="1" lang="ja-JP" altLang="ja-JP" sz="1100">
              <a:solidFill>
                <a:schemeClr val="tx1"/>
              </a:solidFill>
              <a:effectLst/>
              <a:latin typeface="+mn-lt"/>
              <a:ea typeface="+mn-ea"/>
              <a:cs typeface="+mn-cs"/>
            </a:rPr>
            <a:t>　○環境学習都市宣言推進基金・・・環境保全、環境学習などの環境関連事業の財源に活用</a:t>
          </a:r>
          <a:endParaRPr lang="ja-JP" altLang="ja-JP" sz="1400">
            <a:solidFill>
              <a:schemeClr val="tx1"/>
            </a:solidFill>
            <a:effectLst/>
          </a:endParaRPr>
        </a:p>
        <a:p>
          <a:r>
            <a:rPr kumimoji="1" lang="ja-JP" altLang="ja-JP" sz="1100">
              <a:solidFill>
                <a:schemeClr val="tx1"/>
              </a:solidFill>
              <a:effectLst/>
              <a:latin typeface="+mn-lt"/>
              <a:ea typeface="+mn-ea"/>
              <a:cs typeface="+mn-cs"/>
            </a:rPr>
            <a:t>　○守山市まちなか賑わいづくり基金・・・</a:t>
          </a:r>
          <a:r>
            <a:rPr kumimoji="1" lang="en-US" altLang="ja-JP" sz="1100">
              <a:solidFill>
                <a:schemeClr val="tx1"/>
              </a:solidFill>
              <a:effectLst/>
              <a:latin typeface="+mn-lt"/>
              <a:ea typeface="+mn-ea"/>
              <a:cs typeface="+mn-cs"/>
            </a:rPr>
            <a:t>JR</a:t>
          </a:r>
          <a:r>
            <a:rPr kumimoji="1" lang="ja-JP" altLang="ja-JP" sz="1100">
              <a:solidFill>
                <a:schemeClr val="tx1"/>
              </a:solidFill>
              <a:effectLst/>
              <a:latin typeface="+mn-lt"/>
              <a:ea typeface="+mn-ea"/>
              <a:cs typeface="+mn-cs"/>
            </a:rPr>
            <a:t>守山駅周辺の中心市街地である「まちなか」の賑わいに関わる事業の財源に活用</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公共施設整備基金において新庁舎整備事業および旧環境センター解体等に充当するため</a:t>
          </a:r>
          <a:r>
            <a:rPr kumimoji="1" lang="en-US" altLang="ja-JP" sz="1100">
              <a:solidFill>
                <a:schemeClr val="tx1"/>
              </a:solidFill>
              <a:effectLst/>
              <a:latin typeface="+mn-lt"/>
              <a:ea typeface="+mn-ea"/>
              <a:cs typeface="+mn-cs"/>
            </a:rPr>
            <a:t>13</a:t>
          </a:r>
          <a:r>
            <a:rPr kumimoji="1" lang="ja-JP" altLang="en-US" sz="1100">
              <a:solidFill>
                <a:schemeClr val="tx1"/>
              </a:solidFill>
              <a:effectLst/>
              <a:latin typeface="+mn-lt"/>
              <a:ea typeface="+mn-ea"/>
              <a:cs typeface="+mn-cs"/>
            </a:rPr>
            <a:t>億円取崩し、また、ふるさと守山応援基金より</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億円取崩しを行ったことなどにより基金残高は減少した。</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財政見通しや財政改革プログラムに基づき、計画的に基金の積立ておよび取崩しを行う。</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chemeClr val="tx1"/>
            </a:solidFill>
            <a:effectLst/>
          </a:endParaRPr>
        </a:p>
        <a:p>
          <a:r>
            <a:rPr kumimoji="1" lang="ja-JP" altLang="ja-JP" sz="1100">
              <a:solidFill>
                <a:schemeClr val="tx1"/>
              </a:solidFill>
              <a:effectLst/>
              <a:latin typeface="+mn-lt"/>
              <a:ea typeface="+mn-ea"/>
              <a:cs typeface="+mn-cs"/>
            </a:rPr>
            <a:t>　企業誘致関連事業への充当などにより</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億円</a:t>
          </a:r>
          <a:r>
            <a:rPr kumimoji="1" lang="ja-JP" altLang="en-US" sz="1100">
              <a:solidFill>
                <a:schemeClr val="tx1"/>
              </a:solidFill>
              <a:effectLst/>
              <a:latin typeface="+mn-lt"/>
              <a:ea typeface="+mn-ea"/>
              <a:cs typeface="+mn-cs"/>
            </a:rPr>
            <a:t>程度の</a:t>
          </a:r>
          <a:r>
            <a:rPr kumimoji="1" lang="ja-JP" altLang="ja-JP" sz="1100">
              <a:solidFill>
                <a:schemeClr val="tx1"/>
              </a:solidFill>
              <a:effectLst/>
              <a:latin typeface="+mn-lt"/>
              <a:ea typeface="+mn-ea"/>
              <a:cs typeface="+mn-cs"/>
            </a:rPr>
            <a:t>取り崩しを行った</a:t>
          </a:r>
          <a:r>
            <a:rPr kumimoji="1" lang="ja-JP" altLang="en-US" sz="1100">
              <a:solidFill>
                <a:schemeClr val="tx1"/>
              </a:solidFill>
              <a:effectLst/>
              <a:latin typeface="+mn-lt"/>
              <a:ea typeface="+mn-ea"/>
              <a:cs typeface="+mn-cs"/>
            </a:rPr>
            <a:t>ことにより基金残高は減少した。</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　災害など不測の事態に対応するため、毎年度の決算状況を見込む中計画的に積立てを行う。</a:t>
          </a:r>
          <a:endParaRPr lang="ja-JP" altLang="ja-JP" sz="1400">
            <a:solidFill>
              <a:schemeClr val="tx1"/>
            </a:solidFill>
            <a:effectLst/>
          </a:endParaRPr>
        </a:p>
        <a:p>
          <a:r>
            <a:rPr kumimoji="1" lang="ja-JP" altLang="ja-JP" sz="1100">
              <a:solidFill>
                <a:schemeClr val="tx1"/>
              </a:solidFill>
              <a:effectLst/>
              <a:latin typeface="+mn-lt"/>
              <a:ea typeface="+mn-ea"/>
              <a:cs typeface="+mn-cs"/>
            </a:rPr>
            <a:t>予算編成においては、歳入確保および歳出削減を行うことにより、財政調整基金に頼らない財政運営を実施しているが、取り崩しが必要となった場合には、今後の財政見通しを踏まえる中、活用を検討していく。</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利息分を積み立てたため微増。</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環境施設の更新や新庁舎整備事業に係る元金償還が、令和６年度から開始し、公債費の負担が大きくなる見込であり、財政状況を見る中、当該基金について有効活用する。</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38122791</v>
      </c>
      <c r="BO4" s="449"/>
      <c r="BP4" s="449"/>
      <c r="BQ4" s="449"/>
      <c r="BR4" s="449"/>
      <c r="BS4" s="449"/>
      <c r="BT4" s="449"/>
      <c r="BU4" s="450"/>
      <c r="BV4" s="448">
        <v>41547277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3.4</v>
      </c>
      <c r="CU4" s="589"/>
      <c r="CV4" s="589"/>
      <c r="CW4" s="589"/>
      <c r="CX4" s="589"/>
      <c r="CY4" s="589"/>
      <c r="CZ4" s="589"/>
      <c r="DA4" s="590"/>
      <c r="DB4" s="588">
        <v>3.8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37319134</v>
      </c>
      <c r="BO5" s="420"/>
      <c r="BP5" s="420"/>
      <c r="BQ5" s="420"/>
      <c r="BR5" s="420"/>
      <c r="BS5" s="420"/>
      <c r="BT5" s="420"/>
      <c r="BU5" s="421"/>
      <c r="BV5" s="419">
        <v>39963704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93.3</v>
      </c>
      <c r="CU5" s="417"/>
      <c r="CV5" s="417"/>
      <c r="CW5" s="417"/>
      <c r="CX5" s="417"/>
      <c r="CY5" s="417"/>
      <c r="CZ5" s="417"/>
      <c r="DA5" s="418"/>
      <c r="DB5" s="416">
        <v>87.6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803657</v>
      </c>
      <c r="BO6" s="420"/>
      <c r="BP6" s="420"/>
      <c r="BQ6" s="420"/>
      <c r="BR6" s="420"/>
      <c r="BS6" s="420"/>
      <c r="BT6" s="420"/>
      <c r="BU6" s="421"/>
      <c r="BV6" s="419">
        <v>1583573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94.2</v>
      </c>
      <c r="CU6" s="563"/>
      <c r="CV6" s="563"/>
      <c r="CW6" s="563"/>
      <c r="CX6" s="563"/>
      <c r="CY6" s="563"/>
      <c r="CZ6" s="563"/>
      <c r="DA6" s="564"/>
      <c r="DB6" s="562">
        <v>89.8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148425</v>
      </c>
      <c r="BO7" s="420"/>
      <c r="BP7" s="420"/>
      <c r="BQ7" s="420"/>
      <c r="BR7" s="420"/>
      <c r="BS7" s="420"/>
      <c r="BT7" s="420"/>
      <c r="BU7" s="421"/>
      <c r="BV7" s="419">
        <v>886459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19007150</v>
      </c>
      <c r="CU7" s="420"/>
      <c r="CV7" s="420"/>
      <c r="CW7" s="420"/>
      <c r="CX7" s="420"/>
      <c r="CY7" s="420"/>
      <c r="CZ7" s="420"/>
      <c r="DA7" s="421"/>
      <c r="DB7" s="419">
        <v>18389940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655232</v>
      </c>
      <c r="BO8" s="420"/>
      <c r="BP8" s="420"/>
      <c r="BQ8" s="420"/>
      <c r="BR8" s="420"/>
      <c r="BS8" s="420"/>
      <c r="BT8" s="420"/>
      <c r="BU8" s="421"/>
      <c r="BV8" s="419">
        <v>697114</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0.8</v>
      </c>
      <c r="CU8" s="523"/>
      <c r="CV8" s="523"/>
      <c r="CW8" s="523"/>
      <c r="CX8" s="523"/>
      <c r="CY8" s="523"/>
      <c r="CZ8" s="523"/>
      <c r="DA8" s="524"/>
      <c r="DB8" s="522">
        <v>0.82</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83236</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-41882</v>
      </c>
      <c r="BO9" s="420"/>
      <c r="BP9" s="420"/>
      <c r="BQ9" s="420"/>
      <c r="BR9" s="420"/>
      <c r="BS9" s="420"/>
      <c r="BT9" s="420"/>
      <c r="BU9" s="421"/>
      <c r="BV9" s="419">
        <v>-125077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11.2</v>
      </c>
      <c r="CU9" s="417"/>
      <c r="CV9" s="417"/>
      <c r="CW9" s="417"/>
      <c r="CX9" s="417"/>
      <c r="CY9" s="417"/>
      <c r="CZ9" s="417"/>
      <c r="DA9" s="418"/>
      <c r="DB9" s="416">
        <v>9.1999999999999993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79859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8905</v>
      </c>
      <c r="BO10" s="420"/>
      <c r="BP10" s="420"/>
      <c r="BQ10" s="420"/>
      <c r="BR10" s="420"/>
      <c r="BS10" s="420"/>
      <c r="BT10" s="420"/>
      <c r="BU10" s="421"/>
      <c r="BV10" s="419">
        <v>1002729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85856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427200</v>
      </c>
      <c r="BO12" s="420"/>
      <c r="BP12" s="420"/>
      <c r="BQ12" s="420"/>
      <c r="BR12" s="420"/>
      <c r="BS12" s="420"/>
      <c r="BT12" s="420"/>
      <c r="BU12" s="421"/>
      <c r="BV12" s="419">
        <v>500000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84710</v>
      </c>
      <c r="S13" s="507"/>
      <c r="T13" s="507"/>
      <c r="U13" s="507"/>
      <c r="V13" s="508"/>
      <c r="W13" s="509" t="s">
        <v>131</v>
      </c>
      <c r="X13" s="405"/>
      <c r="Y13" s="405"/>
      <c r="Z13" s="405"/>
      <c r="AA13" s="405"/>
      <c r="AB13" s="406"/>
      <c r="AC13" s="372">
        <v>834</v>
      </c>
      <c r="AD13" s="373"/>
      <c r="AE13" s="373"/>
      <c r="AF13" s="373"/>
      <c r="AG13" s="374"/>
      <c r="AH13" s="372">
        <v>917</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-460177</v>
      </c>
      <c r="BO13" s="420"/>
      <c r="BP13" s="420"/>
      <c r="BQ13" s="420"/>
      <c r="BR13" s="420"/>
      <c r="BS13" s="420"/>
      <c r="BT13" s="420"/>
      <c r="BU13" s="421"/>
      <c r="BV13" s="419">
        <v>377652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3.7</v>
      </c>
      <c r="CU13" s="417"/>
      <c r="CV13" s="417"/>
      <c r="CW13" s="417"/>
      <c r="CX13" s="417"/>
      <c r="CY13" s="417"/>
      <c r="CZ13" s="417"/>
      <c r="DA13" s="418"/>
      <c r="DB13" s="416">
        <v>4.5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85619</v>
      </c>
      <c r="S14" s="507"/>
      <c r="T14" s="507"/>
      <c r="U14" s="507"/>
      <c r="V14" s="508"/>
      <c r="W14" s="510"/>
      <c r="X14" s="408"/>
      <c r="Y14" s="408"/>
      <c r="Z14" s="408"/>
      <c r="AA14" s="408"/>
      <c r="AB14" s="409"/>
      <c r="AC14" s="499">
        <v>2.2000000000000002</v>
      </c>
      <c r="AD14" s="500"/>
      <c r="AE14" s="500"/>
      <c r="AF14" s="500"/>
      <c r="AG14" s="501"/>
      <c r="AH14" s="499">
        <v>2.4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13.4</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84544</v>
      </c>
      <c r="S15" s="507"/>
      <c r="T15" s="507"/>
      <c r="U15" s="507"/>
      <c r="V15" s="508"/>
      <c r="W15" s="509" t="s">
        <v>137</v>
      </c>
      <c r="X15" s="405"/>
      <c r="Y15" s="405"/>
      <c r="Z15" s="405"/>
      <c r="AA15" s="405"/>
      <c r="AB15" s="406"/>
      <c r="AC15" s="372">
        <v>12431</v>
      </c>
      <c r="AD15" s="373"/>
      <c r="AE15" s="373"/>
      <c r="AF15" s="373"/>
      <c r="AG15" s="374"/>
      <c r="AH15" s="372">
        <v>12407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12509226</v>
      </c>
      <c r="BO15" s="449"/>
      <c r="BP15" s="449"/>
      <c r="BQ15" s="449"/>
      <c r="BR15" s="449"/>
      <c r="BS15" s="449"/>
      <c r="BT15" s="449"/>
      <c r="BU15" s="450"/>
      <c r="BV15" s="448">
        <v>11695505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32.4</v>
      </c>
      <c r="AD16" s="500"/>
      <c r="AE16" s="500"/>
      <c r="AF16" s="500"/>
      <c r="AG16" s="501"/>
      <c r="AH16" s="499">
        <v>33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15351845</v>
      </c>
      <c r="BO16" s="420"/>
      <c r="BP16" s="420"/>
      <c r="BQ16" s="420"/>
      <c r="BR16" s="420"/>
      <c r="BS16" s="420"/>
      <c r="BT16" s="420"/>
      <c r="BU16" s="421"/>
      <c r="BV16" s="419">
        <v>14674344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25146</v>
      </c>
      <c r="AD17" s="373"/>
      <c r="AE17" s="373"/>
      <c r="AF17" s="373"/>
      <c r="AG17" s="374"/>
      <c r="AH17" s="372">
        <v>24269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15980687</v>
      </c>
      <c r="BO17" s="420"/>
      <c r="BP17" s="420"/>
      <c r="BQ17" s="420"/>
      <c r="BR17" s="420"/>
      <c r="BS17" s="420"/>
      <c r="BT17" s="420"/>
      <c r="BU17" s="421"/>
      <c r="BV17" s="419">
        <v>14915661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55.73</v>
      </c>
      <c r="M18" s="472"/>
      <c r="N18" s="472"/>
      <c r="O18" s="472"/>
      <c r="P18" s="472"/>
      <c r="Q18" s="472"/>
      <c r="R18" s="473"/>
      <c r="S18" s="473"/>
      <c r="T18" s="473"/>
      <c r="U18" s="473"/>
      <c r="V18" s="474"/>
      <c r="W18" s="490"/>
      <c r="X18" s="491"/>
      <c r="Y18" s="491"/>
      <c r="Z18" s="491"/>
      <c r="AA18" s="491"/>
      <c r="AB18" s="515"/>
      <c r="AC18" s="389">
        <v>65.5</v>
      </c>
      <c r="AD18" s="390"/>
      <c r="AE18" s="390"/>
      <c r="AF18" s="390"/>
      <c r="AG18" s="475"/>
      <c r="AH18" s="389">
        <v>64.599999999999994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18233351</v>
      </c>
      <c r="BO18" s="420"/>
      <c r="BP18" s="420"/>
      <c r="BQ18" s="420"/>
      <c r="BR18" s="420"/>
      <c r="BS18" s="420"/>
      <c r="BT18" s="420"/>
      <c r="BU18" s="421"/>
      <c r="BV18" s="419">
        <v>17248162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1494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22852364</v>
      </c>
      <c r="BO19" s="420"/>
      <c r="BP19" s="420"/>
      <c r="BQ19" s="420"/>
      <c r="BR19" s="420"/>
      <c r="BS19" s="420"/>
      <c r="BT19" s="420"/>
      <c r="BU19" s="421"/>
      <c r="BV19" s="419">
        <v>26916312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31796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35830754</v>
      </c>
      <c r="BO22" s="449"/>
      <c r="BP22" s="449"/>
      <c r="BQ22" s="449"/>
      <c r="BR22" s="449"/>
      <c r="BS22" s="449"/>
      <c r="BT22" s="449"/>
      <c r="BU22" s="450"/>
      <c r="BV22" s="448">
        <v>35473380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29025187</v>
      </c>
      <c r="BO23" s="420"/>
      <c r="BP23" s="420"/>
      <c r="BQ23" s="420"/>
      <c r="BR23" s="420"/>
      <c r="BS23" s="420"/>
      <c r="BT23" s="420"/>
      <c r="BU23" s="421"/>
      <c r="BV23" s="419">
        <v>28449918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8770</v>
      </c>
      <c r="R24" s="373"/>
      <c r="S24" s="373"/>
      <c r="T24" s="373"/>
      <c r="U24" s="373"/>
      <c r="V24" s="374"/>
      <c r="W24" s="462"/>
      <c r="X24" s="399"/>
      <c r="Y24" s="400"/>
      <c r="Z24" s="375" t="s">
        <v>162</v>
      </c>
      <c r="AA24" s="376"/>
      <c r="AB24" s="376"/>
      <c r="AC24" s="376"/>
      <c r="AD24" s="376"/>
      <c r="AE24" s="376"/>
      <c r="AF24" s="376"/>
      <c r="AG24" s="377"/>
      <c r="AH24" s="372">
        <v>435</v>
      </c>
      <c r="AI24" s="373"/>
      <c r="AJ24" s="373"/>
      <c r="AK24" s="373"/>
      <c r="AL24" s="374"/>
      <c r="AM24" s="372">
        <v>1341105</v>
      </c>
      <c r="AN24" s="373"/>
      <c r="AO24" s="373"/>
      <c r="AP24" s="373"/>
      <c r="AQ24" s="373"/>
      <c r="AR24" s="374"/>
      <c r="AS24" s="372">
        <v>3083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23540406</v>
      </c>
      <c r="BO24" s="420"/>
      <c r="BP24" s="420"/>
      <c r="BQ24" s="420"/>
      <c r="BR24" s="420"/>
      <c r="BS24" s="420"/>
      <c r="BT24" s="420"/>
      <c r="BU24" s="421"/>
      <c r="BV24" s="419">
        <v>22244700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7470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39834659</v>
      </c>
      <c r="BO25" s="449"/>
      <c r="BP25" s="449"/>
      <c r="BQ25" s="449"/>
      <c r="BR25" s="449"/>
      <c r="BS25" s="449"/>
      <c r="BT25" s="449"/>
      <c r="BU25" s="450"/>
      <c r="BV25" s="448">
        <v>21762479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6920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4920</v>
      </c>
      <c r="R27" s="373"/>
      <c r="S27" s="373"/>
      <c r="T27" s="373"/>
      <c r="U27" s="373"/>
      <c r="V27" s="374"/>
      <c r="W27" s="462"/>
      <c r="X27" s="399"/>
      <c r="Y27" s="400"/>
      <c r="Z27" s="375" t="s">
        <v>172</v>
      </c>
      <c r="AA27" s="376"/>
      <c r="AB27" s="376"/>
      <c r="AC27" s="376"/>
      <c r="AD27" s="376"/>
      <c r="AE27" s="376"/>
      <c r="AF27" s="376"/>
      <c r="AG27" s="377"/>
      <c r="AH27" s="372">
        <v>70</v>
      </c>
      <c r="AI27" s="373"/>
      <c r="AJ27" s="373"/>
      <c r="AK27" s="373"/>
      <c r="AL27" s="374"/>
      <c r="AM27" s="372">
        <v>215524</v>
      </c>
      <c r="AN27" s="373"/>
      <c r="AO27" s="373"/>
      <c r="AP27" s="373"/>
      <c r="AQ27" s="373"/>
      <c r="AR27" s="374"/>
      <c r="AS27" s="372">
        <v>3079</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381209</v>
      </c>
      <c r="BO27" s="454"/>
      <c r="BP27" s="454"/>
      <c r="BQ27" s="454"/>
      <c r="BR27" s="454"/>
      <c r="BS27" s="454"/>
      <c r="BT27" s="454"/>
      <c r="BU27" s="455"/>
      <c r="BV27" s="453">
        <v>380940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4220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2552900</v>
      </c>
      <c r="BO28" s="449"/>
      <c r="BP28" s="449"/>
      <c r="BQ28" s="449"/>
      <c r="BR28" s="449"/>
      <c r="BS28" s="449"/>
      <c r="BT28" s="449"/>
      <c r="BU28" s="450"/>
      <c r="BV28" s="448">
        <v>2971195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18</v>
      </c>
      <c r="M29" s="373"/>
      <c r="N29" s="373"/>
      <c r="O29" s="373"/>
      <c r="P29" s="374"/>
      <c r="Q29" s="372">
        <v>3820</v>
      </c>
      <c r="R29" s="373"/>
      <c r="S29" s="373"/>
      <c r="T29" s="373"/>
      <c r="U29" s="373"/>
      <c r="V29" s="374"/>
      <c r="W29" s="463"/>
      <c r="X29" s="464"/>
      <c r="Y29" s="465"/>
      <c r="Z29" s="375" t="s">
        <v>178</v>
      </c>
      <c r="AA29" s="376"/>
      <c r="AB29" s="376"/>
      <c r="AC29" s="376"/>
      <c r="AD29" s="376"/>
      <c r="AE29" s="376"/>
      <c r="AF29" s="376"/>
      <c r="AG29" s="377"/>
      <c r="AH29" s="372">
        <v>505</v>
      </c>
      <c r="AI29" s="373"/>
      <c r="AJ29" s="373"/>
      <c r="AK29" s="373"/>
      <c r="AL29" s="374"/>
      <c r="AM29" s="372">
        <v>1556629</v>
      </c>
      <c r="AN29" s="373"/>
      <c r="AO29" s="373"/>
      <c r="AP29" s="373"/>
      <c r="AQ29" s="373"/>
      <c r="AR29" s="374"/>
      <c r="AS29" s="372">
        <v>3082</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1387349</v>
      </c>
      <c r="BO29" s="420"/>
      <c r="BP29" s="420"/>
      <c r="BQ29" s="420"/>
      <c r="BR29" s="420"/>
      <c r="BS29" s="420"/>
      <c r="BT29" s="420"/>
      <c r="BU29" s="421"/>
      <c r="BV29" s="419">
        <v>1385527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101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8247430</v>
      </c>
      <c r="BO30" s="454"/>
      <c r="BP30" s="454"/>
      <c r="BQ30" s="454"/>
      <c r="BR30" s="454"/>
      <c r="BS30" s="454"/>
      <c r="BT30" s="454"/>
      <c r="BU30" s="455"/>
      <c r="BV30" s="453">
        <v>9452847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湖南広域行政組合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守山市土地開発公社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介護保険特別会計(介護保険事業)</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滋賀県後期高齢者医療広域連合（一般会計）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守山市文化体育振興事業団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育英奨学事業特別会計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介護保険特別会計(介護サービス事業)</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滋賀県後期高齢者医療広域連合（後期高齢者医療特別会計）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守山野洲市民交流プラザ</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守山野洲行政事務組合</v>
      </c>
      <c r="BZ37" s="368"/>
      <c r="CA37" s="368"/>
      <c r="CB37" s="368"/>
      <c r="CC37" s="368"/>
      <c r="CD37" s="368"/>
      <c r="CE37" s="368"/>
      <c r="CF37" s="368"/>
      <c r="CG37" s="368"/>
      <c r="CH37" s="368"/>
      <c r="CI37" s="368"/>
      <c r="CJ37" s="368"/>
      <c r="CK37" s="368"/>
      <c r="CL37" s="368"/>
      <c r="CM37" s="368"/>
      <c r="CN37" s="181"/>
      <c r="CO37" s="367">
        <f t="shared" si="3"/>
        <v>19</v>
      </c>
      <c r="CP37" s="367"/>
      <c r="CQ37" s="368" t="str">
        <f>IF('各会計、関係団体の財政状況及び健全化判断比率'!BS10="","",'各会計、関係団体の財政状況及び健全化判断比率'!BS10)</f>
        <v>守山野洲勤労福祉サービスセンター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滋賀県市町村職員研修センター</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KJy4lvGFabD0KJCXY9ULKtqwAg+5aA5Jj6W/sZK7HJdSHhCBXvAmKVdWKrryF3rw9yiVwDJU+Aie3j+pU7IOg==" saltValue="mucgJo45n4qLoyo9H8o9n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14357046</v>
      </c>
      <c r="S5" s="677"/>
      <c r="T5" s="677"/>
      <c r="U5" s="677"/>
      <c r="V5" s="677"/>
      <c r="W5" s="677"/>
      <c r="X5" s="677"/>
      <c r="Y5" s="702"/>
      <c r="Z5" s="715">
        <v>37.700000000000003</v>
      </c>
      <c r="AA5" s="715"/>
      <c r="AB5" s="715"/>
      <c r="AC5" s="715"/>
      <c r="AD5" s="716">
        <v>13710375</v>
      </c>
      <c r="AE5" s="716"/>
      <c r="AF5" s="716"/>
      <c r="AG5" s="716"/>
      <c r="AH5" s="716"/>
      <c r="AI5" s="716"/>
      <c r="AJ5" s="716"/>
      <c r="AK5" s="716"/>
      <c r="AL5" s="703">
        <v>70.8</v>
      </c>
      <c r="AM5" s="685"/>
      <c r="AN5" s="685"/>
      <c r="AO5" s="704"/>
      <c r="AP5" s="679" t="s">
        <v>217</v>
      </c>
      <c r="AQ5" s="680"/>
      <c r="AR5" s="680"/>
      <c r="AS5" s="680"/>
      <c r="AT5" s="680"/>
      <c r="AU5" s="680"/>
      <c r="AV5" s="680"/>
      <c r="AW5" s="680"/>
      <c r="AX5" s="680"/>
      <c r="AY5" s="680"/>
      <c r="AZ5" s="680"/>
      <c r="BA5" s="680"/>
      <c r="BB5" s="680"/>
      <c r="BC5" s="680"/>
      <c r="BD5" s="680"/>
      <c r="BE5" s="680"/>
      <c r="BF5" s="681"/>
      <c r="BG5" s="621">
        <v>13696439</v>
      </c>
      <c r="BH5" s="622"/>
      <c r="BI5" s="622"/>
      <c r="BJ5" s="622"/>
      <c r="BK5" s="622"/>
      <c r="BL5" s="622"/>
      <c r="BM5" s="622"/>
      <c r="BN5" s="623"/>
      <c r="BO5" s="659">
        <v>95.4</v>
      </c>
      <c r="BP5" s="659"/>
      <c r="BQ5" s="659"/>
      <c r="BR5" s="659"/>
      <c r="BS5" s="660">
        <v>380251</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211907</v>
      </c>
      <c r="S6" s="622"/>
      <c r="T6" s="622"/>
      <c r="U6" s="622"/>
      <c r="V6" s="622"/>
      <c r="W6" s="622"/>
      <c r="X6" s="622"/>
      <c r="Y6" s="623"/>
      <c r="Z6" s="659">
        <v>0.6</v>
      </c>
      <c r="AA6" s="659"/>
      <c r="AB6" s="659"/>
      <c r="AC6" s="659"/>
      <c r="AD6" s="660">
        <v>211907</v>
      </c>
      <c r="AE6" s="660"/>
      <c r="AF6" s="660"/>
      <c r="AG6" s="660"/>
      <c r="AH6" s="660"/>
      <c r="AI6" s="660"/>
      <c r="AJ6" s="660"/>
      <c r="AK6" s="660"/>
      <c r="AL6" s="624">
        <v>1.1000000000000001</v>
      </c>
      <c r="AM6" s="625"/>
      <c r="AN6" s="625"/>
      <c r="AO6" s="661"/>
      <c r="AP6" s="618" t="s">
        <v>222</v>
      </c>
      <c r="AQ6" s="619"/>
      <c r="AR6" s="619"/>
      <c r="AS6" s="619"/>
      <c r="AT6" s="619"/>
      <c r="AU6" s="619"/>
      <c r="AV6" s="619"/>
      <c r="AW6" s="619"/>
      <c r="AX6" s="619"/>
      <c r="AY6" s="619"/>
      <c r="AZ6" s="619"/>
      <c r="BA6" s="619"/>
      <c r="BB6" s="619"/>
      <c r="BC6" s="619"/>
      <c r="BD6" s="619"/>
      <c r="BE6" s="619"/>
      <c r="BF6" s="620"/>
      <c r="BG6" s="621">
        <v>13696439</v>
      </c>
      <c r="BH6" s="622"/>
      <c r="BI6" s="622"/>
      <c r="BJ6" s="622"/>
      <c r="BK6" s="622"/>
      <c r="BL6" s="622"/>
      <c r="BM6" s="622"/>
      <c r="BN6" s="623"/>
      <c r="BO6" s="659">
        <v>95.4</v>
      </c>
      <c r="BP6" s="659"/>
      <c r="BQ6" s="659"/>
      <c r="BR6" s="659"/>
      <c r="BS6" s="660">
        <v>380251</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230111</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230021</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6228</v>
      </c>
      <c r="S7" s="622"/>
      <c r="T7" s="622"/>
      <c r="U7" s="622"/>
      <c r="V7" s="622"/>
      <c r="W7" s="622"/>
      <c r="X7" s="622"/>
      <c r="Y7" s="623"/>
      <c r="Z7" s="659">
        <v>0</v>
      </c>
      <c r="AA7" s="659"/>
      <c r="AB7" s="659"/>
      <c r="AC7" s="659"/>
      <c r="AD7" s="660">
        <v>6228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6943438</v>
      </c>
      <c r="BH7" s="622"/>
      <c r="BI7" s="622"/>
      <c r="BJ7" s="622"/>
      <c r="BK7" s="622"/>
      <c r="BL7" s="622"/>
      <c r="BM7" s="622"/>
      <c r="BN7" s="623"/>
      <c r="BO7" s="659">
        <v>48.4</v>
      </c>
      <c r="BP7" s="659"/>
      <c r="BQ7" s="659"/>
      <c r="BR7" s="659"/>
      <c r="BS7" s="660">
        <v>380251</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6090949</v>
      </c>
      <c r="CS7" s="622"/>
      <c r="CT7" s="622"/>
      <c r="CU7" s="622"/>
      <c r="CV7" s="622"/>
      <c r="CW7" s="622"/>
      <c r="CX7" s="622"/>
      <c r="CY7" s="623"/>
      <c r="CZ7" s="659">
        <v>16.3</v>
      </c>
      <c r="DA7" s="659"/>
      <c r="DB7" s="659"/>
      <c r="DC7" s="659"/>
      <c r="DD7" s="627">
        <v>2150924</v>
      </c>
      <c r="DE7" s="622"/>
      <c r="DF7" s="622"/>
      <c r="DG7" s="622"/>
      <c r="DH7" s="622"/>
      <c r="DI7" s="622"/>
      <c r="DJ7" s="622"/>
      <c r="DK7" s="622"/>
      <c r="DL7" s="622"/>
      <c r="DM7" s="622"/>
      <c r="DN7" s="622"/>
      <c r="DO7" s="622"/>
      <c r="DP7" s="623"/>
      <c r="DQ7" s="627">
        <v>3151503</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89290</v>
      </c>
      <c r="S8" s="622"/>
      <c r="T8" s="622"/>
      <c r="U8" s="622"/>
      <c r="V8" s="622"/>
      <c r="W8" s="622"/>
      <c r="X8" s="622"/>
      <c r="Y8" s="623"/>
      <c r="Z8" s="659">
        <v>0.2</v>
      </c>
      <c r="AA8" s="659"/>
      <c r="AB8" s="659"/>
      <c r="AC8" s="659"/>
      <c r="AD8" s="660">
        <v>89290</v>
      </c>
      <c r="AE8" s="660"/>
      <c r="AF8" s="660"/>
      <c r="AG8" s="660"/>
      <c r="AH8" s="660"/>
      <c r="AI8" s="660"/>
      <c r="AJ8" s="660"/>
      <c r="AK8" s="660"/>
      <c r="AL8" s="624">
        <v>0.5</v>
      </c>
      <c r="AM8" s="625"/>
      <c r="AN8" s="625"/>
      <c r="AO8" s="661"/>
      <c r="AP8" s="618" t="s">
        <v>228</v>
      </c>
      <c r="AQ8" s="619"/>
      <c r="AR8" s="619"/>
      <c r="AS8" s="619"/>
      <c r="AT8" s="619"/>
      <c r="AU8" s="619"/>
      <c r="AV8" s="619"/>
      <c r="AW8" s="619"/>
      <c r="AX8" s="619"/>
      <c r="AY8" s="619"/>
      <c r="AZ8" s="619"/>
      <c r="BA8" s="619"/>
      <c r="BB8" s="619"/>
      <c r="BC8" s="619"/>
      <c r="BD8" s="619"/>
      <c r="BE8" s="619"/>
      <c r="BF8" s="620"/>
      <c r="BG8" s="621">
        <v>157688</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13948750</v>
      </c>
      <c r="CS8" s="622"/>
      <c r="CT8" s="622"/>
      <c r="CU8" s="622"/>
      <c r="CV8" s="622"/>
      <c r="CW8" s="622"/>
      <c r="CX8" s="622"/>
      <c r="CY8" s="623"/>
      <c r="CZ8" s="659">
        <v>37.4</v>
      </c>
      <c r="DA8" s="659"/>
      <c r="DB8" s="659"/>
      <c r="DC8" s="659"/>
      <c r="DD8" s="627">
        <v>220125</v>
      </c>
      <c r="DE8" s="622"/>
      <c r="DF8" s="622"/>
      <c r="DG8" s="622"/>
      <c r="DH8" s="622"/>
      <c r="DI8" s="622"/>
      <c r="DJ8" s="622"/>
      <c r="DK8" s="622"/>
      <c r="DL8" s="622"/>
      <c r="DM8" s="622"/>
      <c r="DN8" s="622"/>
      <c r="DO8" s="622"/>
      <c r="DP8" s="623"/>
      <c r="DQ8" s="627">
        <v>7233837</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98384</v>
      </c>
      <c r="S9" s="622"/>
      <c r="T9" s="622"/>
      <c r="U9" s="622"/>
      <c r="V9" s="622"/>
      <c r="W9" s="622"/>
      <c r="X9" s="622"/>
      <c r="Y9" s="623"/>
      <c r="Z9" s="659">
        <v>0.3</v>
      </c>
      <c r="AA9" s="659"/>
      <c r="AB9" s="659"/>
      <c r="AC9" s="659"/>
      <c r="AD9" s="660">
        <v>98384</v>
      </c>
      <c r="AE9" s="660"/>
      <c r="AF9" s="660"/>
      <c r="AG9" s="660"/>
      <c r="AH9" s="660"/>
      <c r="AI9" s="660"/>
      <c r="AJ9" s="660"/>
      <c r="AK9" s="660"/>
      <c r="AL9" s="624">
        <v>0.5</v>
      </c>
      <c r="AM9" s="625"/>
      <c r="AN9" s="625"/>
      <c r="AO9" s="661"/>
      <c r="AP9" s="618" t="s">
        <v>231</v>
      </c>
      <c r="AQ9" s="619"/>
      <c r="AR9" s="619"/>
      <c r="AS9" s="619"/>
      <c r="AT9" s="619"/>
      <c r="AU9" s="619"/>
      <c r="AV9" s="619"/>
      <c r="AW9" s="619"/>
      <c r="AX9" s="619"/>
      <c r="AY9" s="619"/>
      <c r="AZ9" s="619"/>
      <c r="BA9" s="619"/>
      <c r="BB9" s="619"/>
      <c r="BC9" s="619"/>
      <c r="BD9" s="619"/>
      <c r="BE9" s="619"/>
      <c r="BF9" s="620"/>
      <c r="BG9" s="621">
        <v>5220848</v>
      </c>
      <c r="BH9" s="622"/>
      <c r="BI9" s="622"/>
      <c r="BJ9" s="622"/>
      <c r="BK9" s="622"/>
      <c r="BL9" s="622"/>
      <c r="BM9" s="622"/>
      <c r="BN9" s="623"/>
      <c r="BO9" s="659">
        <v>36.4</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3533403</v>
      </c>
      <c r="CS9" s="622"/>
      <c r="CT9" s="622"/>
      <c r="CU9" s="622"/>
      <c r="CV9" s="622"/>
      <c r="CW9" s="622"/>
      <c r="CX9" s="622"/>
      <c r="CY9" s="623"/>
      <c r="CZ9" s="659">
        <v>9.5</v>
      </c>
      <c r="DA9" s="659"/>
      <c r="DB9" s="659"/>
      <c r="DC9" s="659"/>
      <c r="DD9" s="627">
        <v>468244</v>
      </c>
      <c r="DE9" s="622"/>
      <c r="DF9" s="622"/>
      <c r="DG9" s="622"/>
      <c r="DH9" s="622"/>
      <c r="DI9" s="622"/>
      <c r="DJ9" s="622"/>
      <c r="DK9" s="622"/>
      <c r="DL9" s="622"/>
      <c r="DM9" s="622"/>
      <c r="DN9" s="622"/>
      <c r="DO9" s="622"/>
      <c r="DP9" s="623"/>
      <c r="DQ9" s="627">
        <v>2498106</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227607</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322615</v>
      </c>
      <c r="CS10" s="622"/>
      <c r="CT10" s="622"/>
      <c r="CU10" s="622"/>
      <c r="CV10" s="622"/>
      <c r="CW10" s="622"/>
      <c r="CX10" s="622"/>
      <c r="CY10" s="623"/>
      <c r="CZ10" s="659">
        <v>0.9</v>
      </c>
      <c r="DA10" s="659"/>
      <c r="DB10" s="659"/>
      <c r="DC10" s="659"/>
      <c r="DD10" s="627">
        <v>40500</v>
      </c>
      <c r="DE10" s="622"/>
      <c r="DF10" s="622"/>
      <c r="DG10" s="622"/>
      <c r="DH10" s="622"/>
      <c r="DI10" s="622"/>
      <c r="DJ10" s="622"/>
      <c r="DK10" s="622"/>
      <c r="DL10" s="622"/>
      <c r="DM10" s="622"/>
      <c r="DN10" s="622"/>
      <c r="DO10" s="622"/>
      <c r="DP10" s="623"/>
      <c r="DQ10" s="627">
        <v>46314</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1883679</v>
      </c>
      <c r="S11" s="622"/>
      <c r="T11" s="622"/>
      <c r="U11" s="622"/>
      <c r="V11" s="622"/>
      <c r="W11" s="622"/>
      <c r="X11" s="622"/>
      <c r="Y11" s="623"/>
      <c r="Z11" s="624">
        <v>4.9000000000000004</v>
      </c>
      <c r="AA11" s="625"/>
      <c r="AB11" s="625"/>
      <c r="AC11" s="626"/>
      <c r="AD11" s="627">
        <v>1883679</v>
      </c>
      <c r="AE11" s="622"/>
      <c r="AF11" s="622"/>
      <c r="AG11" s="622"/>
      <c r="AH11" s="622"/>
      <c r="AI11" s="622"/>
      <c r="AJ11" s="622"/>
      <c r="AK11" s="623"/>
      <c r="AL11" s="624">
        <v>9.6999999999999993</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1337295</v>
      </c>
      <c r="BH11" s="622"/>
      <c r="BI11" s="622"/>
      <c r="BJ11" s="622"/>
      <c r="BK11" s="622"/>
      <c r="BL11" s="622"/>
      <c r="BM11" s="622"/>
      <c r="BN11" s="623"/>
      <c r="BO11" s="659">
        <v>9.3000000000000007</v>
      </c>
      <c r="BP11" s="659"/>
      <c r="BQ11" s="659"/>
      <c r="BR11" s="659"/>
      <c r="BS11" s="660">
        <v>380251</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469538</v>
      </c>
      <c r="CS11" s="622"/>
      <c r="CT11" s="622"/>
      <c r="CU11" s="622"/>
      <c r="CV11" s="622"/>
      <c r="CW11" s="622"/>
      <c r="CX11" s="622"/>
      <c r="CY11" s="623"/>
      <c r="CZ11" s="659">
        <v>1.3</v>
      </c>
      <c r="DA11" s="659"/>
      <c r="DB11" s="659"/>
      <c r="DC11" s="659"/>
      <c r="DD11" s="627">
        <v>116820</v>
      </c>
      <c r="DE11" s="622"/>
      <c r="DF11" s="622"/>
      <c r="DG11" s="622"/>
      <c r="DH11" s="622"/>
      <c r="DI11" s="622"/>
      <c r="DJ11" s="622"/>
      <c r="DK11" s="622"/>
      <c r="DL11" s="622"/>
      <c r="DM11" s="622"/>
      <c r="DN11" s="622"/>
      <c r="DO11" s="622"/>
      <c r="DP11" s="623"/>
      <c r="DQ11" s="627">
        <v>261573</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12622</v>
      </c>
      <c r="S12" s="622"/>
      <c r="T12" s="622"/>
      <c r="U12" s="622"/>
      <c r="V12" s="622"/>
      <c r="W12" s="622"/>
      <c r="X12" s="622"/>
      <c r="Y12" s="623"/>
      <c r="Z12" s="659">
        <v>0</v>
      </c>
      <c r="AA12" s="659"/>
      <c r="AB12" s="659"/>
      <c r="AC12" s="659"/>
      <c r="AD12" s="660">
        <v>12622</v>
      </c>
      <c r="AE12" s="660"/>
      <c r="AF12" s="660"/>
      <c r="AG12" s="660"/>
      <c r="AH12" s="660"/>
      <c r="AI12" s="660"/>
      <c r="AJ12" s="660"/>
      <c r="AK12" s="660"/>
      <c r="AL12" s="624">
        <v>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6047004</v>
      </c>
      <c r="BH12" s="622"/>
      <c r="BI12" s="622"/>
      <c r="BJ12" s="622"/>
      <c r="BK12" s="622"/>
      <c r="BL12" s="622"/>
      <c r="BM12" s="622"/>
      <c r="BN12" s="623"/>
      <c r="BO12" s="659">
        <v>42.1</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1187114</v>
      </c>
      <c r="CS12" s="622"/>
      <c r="CT12" s="622"/>
      <c r="CU12" s="622"/>
      <c r="CV12" s="622"/>
      <c r="CW12" s="622"/>
      <c r="CX12" s="622"/>
      <c r="CY12" s="623"/>
      <c r="CZ12" s="659">
        <v>3.2</v>
      </c>
      <c r="DA12" s="659"/>
      <c r="DB12" s="659"/>
      <c r="DC12" s="659"/>
      <c r="DD12" s="627">
        <v>839270</v>
      </c>
      <c r="DE12" s="622"/>
      <c r="DF12" s="622"/>
      <c r="DG12" s="622"/>
      <c r="DH12" s="622"/>
      <c r="DI12" s="622"/>
      <c r="DJ12" s="622"/>
      <c r="DK12" s="622"/>
      <c r="DL12" s="622"/>
      <c r="DM12" s="622"/>
      <c r="DN12" s="622"/>
      <c r="DO12" s="622"/>
      <c r="DP12" s="623"/>
      <c r="DQ12" s="627">
        <v>739704</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6039325</v>
      </c>
      <c r="BH13" s="622"/>
      <c r="BI13" s="622"/>
      <c r="BJ13" s="622"/>
      <c r="BK13" s="622"/>
      <c r="BL13" s="622"/>
      <c r="BM13" s="622"/>
      <c r="BN13" s="623"/>
      <c r="BO13" s="659">
        <v>42.1</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3129565</v>
      </c>
      <c r="CS13" s="622"/>
      <c r="CT13" s="622"/>
      <c r="CU13" s="622"/>
      <c r="CV13" s="622"/>
      <c r="CW13" s="622"/>
      <c r="CX13" s="622"/>
      <c r="CY13" s="623"/>
      <c r="CZ13" s="659">
        <v>8.4</v>
      </c>
      <c r="DA13" s="659"/>
      <c r="DB13" s="659"/>
      <c r="DC13" s="659"/>
      <c r="DD13" s="627">
        <v>1959351</v>
      </c>
      <c r="DE13" s="622"/>
      <c r="DF13" s="622"/>
      <c r="DG13" s="622"/>
      <c r="DH13" s="622"/>
      <c r="DI13" s="622"/>
      <c r="DJ13" s="622"/>
      <c r="DK13" s="622"/>
      <c r="DL13" s="622"/>
      <c r="DM13" s="622"/>
      <c r="DN13" s="622"/>
      <c r="DO13" s="622"/>
      <c r="DP13" s="623"/>
      <c r="DQ13" s="627">
        <v>1440302</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3179</v>
      </c>
      <c r="S14" s="622"/>
      <c r="T14" s="622"/>
      <c r="U14" s="622"/>
      <c r="V14" s="622"/>
      <c r="W14" s="622"/>
      <c r="X14" s="622"/>
      <c r="Y14" s="623"/>
      <c r="Z14" s="659">
        <v>0</v>
      </c>
      <c r="AA14" s="659"/>
      <c r="AB14" s="659"/>
      <c r="AC14" s="659"/>
      <c r="AD14" s="660">
        <v>3179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250062</v>
      </c>
      <c r="BH14" s="622"/>
      <c r="BI14" s="622"/>
      <c r="BJ14" s="622"/>
      <c r="BK14" s="622"/>
      <c r="BL14" s="622"/>
      <c r="BM14" s="622"/>
      <c r="BN14" s="623"/>
      <c r="BO14" s="659">
        <v>1.7</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1276034</v>
      </c>
      <c r="CS14" s="622"/>
      <c r="CT14" s="622"/>
      <c r="CU14" s="622"/>
      <c r="CV14" s="622"/>
      <c r="CW14" s="622"/>
      <c r="CX14" s="622"/>
      <c r="CY14" s="623"/>
      <c r="CZ14" s="659">
        <v>3.4</v>
      </c>
      <c r="DA14" s="659"/>
      <c r="DB14" s="659"/>
      <c r="DC14" s="659"/>
      <c r="DD14" s="627">
        <v>368015</v>
      </c>
      <c r="DE14" s="622"/>
      <c r="DF14" s="622"/>
      <c r="DG14" s="622"/>
      <c r="DH14" s="622"/>
      <c r="DI14" s="622"/>
      <c r="DJ14" s="622"/>
      <c r="DK14" s="622"/>
      <c r="DL14" s="622"/>
      <c r="DM14" s="622"/>
      <c r="DN14" s="622"/>
      <c r="DO14" s="622"/>
      <c r="DP14" s="623"/>
      <c r="DQ14" s="627">
        <v>909358</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455935</v>
      </c>
      <c r="BH15" s="622"/>
      <c r="BI15" s="622"/>
      <c r="BJ15" s="622"/>
      <c r="BK15" s="622"/>
      <c r="BL15" s="622"/>
      <c r="BM15" s="622"/>
      <c r="BN15" s="623"/>
      <c r="BO15" s="659">
        <v>3.2</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4550097</v>
      </c>
      <c r="CS15" s="622"/>
      <c r="CT15" s="622"/>
      <c r="CU15" s="622"/>
      <c r="CV15" s="622"/>
      <c r="CW15" s="622"/>
      <c r="CX15" s="622"/>
      <c r="CY15" s="623"/>
      <c r="CZ15" s="659">
        <v>12.2</v>
      </c>
      <c r="DA15" s="659"/>
      <c r="DB15" s="659"/>
      <c r="DC15" s="659"/>
      <c r="DD15" s="627">
        <v>888311</v>
      </c>
      <c r="DE15" s="622"/>
      <c r="DF15" s="622"/>
      <c r="DG15" s="622"/>
      <c r="DH15" s="622"/>
      <c r="DI15" s="622"/>
      <c r="DJ15" s="622"/>
      <c r="DK15" s="622"/>
      <c r="DL15" s="622"/>
      <c r="DM15" s="622"/>
      <c r="DN15" s="622"/>
      <c r="DO15" s="622"/>
      <c r="DP15" s="623"/>
      <c r="DQ15" s="627">
        <v>2979651</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37973</v>
      </c>
      <c r="S16" s="622"/>
      <c r="T16" s="622"/>
      <c r="U16" s="622"/>
      <c r="V16" s="622"/>
      <c r="W16" s="622"/>
      <c r="X16" s="622"/>
      <c r="Y16" s="623"/>
      <c r="Z16" s="659">
        <v>0.1</v>
      </c>
      <c r="AA16" s="659"/>
      <c r="AB16" s="659"/>
      <c r="AC16" s="659"/>
      <c r="AD16" s="660">
        <v>37973</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198117</v>
      </c>
      <c r="S17" s="622"/>
      <c r="T17" s="622"/>
      <c r="U17" s="622"/>
      <c r="V17" s="622"/>
      <c r="W17" s="622"/>
      <c r="X17" s="622"/>
      <c r="Y17" s="623"/>
      <c r="Z17" s="659">
        <v>0.5</v>
      </c>
      <c r="AA17" s="659"/>
      <c r="AB17" s="659"/>
      <c r="AC17" s="659"/>
      <c r="AD17" s="660">
        <v>198117</v>
      </c>
      <c r="AE17" s="660"/>
      <c r="AF17" s="660"/>
      <c r="AG17" s="660"/>
      <c r="AH17" s="660"/>
      <c r="AI17" s="660"/>
      <c r="AJ17" s="660"/>
      <c r="AK17" s="660"/>
      <c r="AL17" s="624">
        <v>1</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2580958</v>
      </c>
      <c r="CS17" s="622"/>
      <c r="CT17" s="622"/>
      <c r="CU17" s="622"/>
      <c r="CV17" s="622"/>
      <c r="CW17" s="622"/>
      <c r="CX17" s="622"/>
      <c r="CY17" s="623"/>
      <c r="CZ17" s="659">
        <v>6.9</v>
      </c>
      <c r="DA17" s="659"/>
      <c r="DB17" s="659"/>
      <c r="DC17" s="659"/>
      <c r="DD17" s="627" t="s">
        <v>122</v>
      </c>
      <c r="DE17" s="622"/>
      <c r="DF17" s="622"/>
      <c r="DG17" s="622"/>
      <c r="DH17" s="622"/>
      <c r="DI17" s="622"/>
      <c r="DJ17" s="622"/>
      <c r="DK17" s="622"/>
      <c r="DL17" s="622"/>
      <c r="DM17" s="622"/>
      <c r="DN17" s="622"/>
      <c r="DO17" s="622"/>
      <c r="DP17" s="623"/>
      <c r="DQ17" s="627">
        <v>2558338</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142024</v>
      </c>
      <c r="S18" s="622"/>
      <c r="T18" s="622"/>
      <c r="U18" s="622"/>
      <c r="V18" s="622"/>
      <c r="W18" s="622"/>
      <c r="X18" s="622"/>
      <c r="Y18" s="623"/>
      <c r="Z18" s="659">
        <v>0.4</v>
      </c>
      <c r="AA18" s="659"/>
      <c r="AB18" s="659"/>
      <c r="AC18" s="659"/>
      <c r="AD18" s="660">
        <v>142024</v>
      </c>
      <c r="AE18" s="660"/>
      <c r="AF18" s="660"/>
      <c r="AG18" s="660"/>
      <c r="AH18" s="660"/>
      <c r="AI18" s="660"/>
      <c r="AJ18" s="660"/>
      <c r="AK18" s="660"/>
      <c r="AL18" s="624">
        <v>0.7</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138939</v>
      </c>
      <c r="S19" s="622"/>
      <c r="T19" s="622"/>
      <c r="U19" s="622"/>
      <c r="V19" s="622"/>
      <c r="W19" s="622"/>
      <c r="X19" s="622"/>
      <c r="Y19" s="623"/>
      <c r="Z19" s="659">
        <v>0.4</v>
      </c>
      <c r="AA19" s="659"/>
      <c r="AB19" s="659"/>
      <c r="AC19" s="659"/>
      <c r="AD19" s="660">
        <v>138939</v>
      </c>
      <c r="AE19" s="660"/>
      <c r="AF19" s="660"/>
      <c r="AG19" s="660"/>
      <c r="AH19" s="660"/>
      <c r="AI19" s="660"/>
      <c r="AJ19" s="660"/>
      <c r="AK19" s="660"/>
      <c r="AL19" s="624">
        <v>0.7</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660607</v>
      </c>
      <c r="BH19" s="622"/>
      <c r="BI19" s="622"/>
      <c r="BJ19" s="622"/>
      <c r="BK19" s="622"/>
      <c r="BL19" s="622"/>
      <c r="BM19" s="622"/>
      <c r="BN19" s="623"/>
      <c r="BO19" s="659">
        <v>4.5999999999999996</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3085</v>
      </c>
      <c r="S20" s="622"/>
      <c r="T20" s="622"/>
      <c r="U20" s="622"/>
      <c r="V20" s="622"/>
      <c r="W20" s="622"/>
      <c r="X20" s="622"/>
      <c r="Y20" s="623"/>
      <c r="Z20" s="659">
        <v>0</v>
      </c>
      <c r="AA20" s="659"/>
      <c r="AB20" s="659"/>
      <c r="AC20" s="659"/>
      <c r="AD20" s="660">
        <v>3085</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660607</v>
      </c>
      <c r="BH20" s="622"/>
      <c r="BI20" s="622"/>
      <c r="BJ20" s="622"/>
      <c r="BK20" s="622"/>
      <c r="BL20" s="622"/>
      <c r="BM20" s="622"/>
      <c r="BN20" s="623"/>
      <c r="BO20" s="659">
        <v>4.5999999999999996</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37319134</v>
      </c>
      <c r="CS20" s="622"/>
      <c r="CT20" s="622"/>
      <c r="CU20" s="622"/>
      <c r="CV20" s="622"/>
      <c r="CW20" s="622"/>
      <c r="CX20" s="622"/>
      <c r="CY20" s="623"/>
      <c r="CZ20" s="659">
        <v>100</v>
      </c>
      <c r="DA20" s="659"/>
      <c r="DB20" s="659"/>
      <c r="DC20" s="659"/>
      <c r="DD20" s="627">
        <v>7051560</v>
      </c>
      <c r="DE20" s="622"/>
      <c r="DF20" s="622"/>
      <c r="DG20" s="622"/>
      <c r="DH20" s="622"/>
      <c r="DI20" s="622"/>
      <c r="DJ20" s="622"/>
      <c r="DK20" s="622"/>
      <c r="DL20" s="622"/>
      <c r="DM20" s="622"/>
      <c r="DN20" s="622"/>
      <c r="DO20" s="622"/>
      <c r="DP20" s="623"/>
      <c r="DQ20" s="627">
        <v>22048707</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3428634</v>
      </c>
      <c r="S21" s="622"/>
      <c r="T21" s="622"/>
      <c r="U21" s="622"/>
      <c r="V21" s="622"/>
      <c r="W21" s="622"/>
      <c r="X21" s="622"/>
      <c r="Y21" s="623"/>
      <c r="Z21" s="659">
        <v>9</v>
      </c>
      <c r="AA21" s="659"/>
      <c r="AB21" s="659"/>
      <c r="AC21" s="659"/>
      <c r="AD21" s="660">
        <v>2842619</v>
      </c>
      <c r="AE21" s="660"/>
      <c r="AF21" s="660"/>
      <c r="AG21" s="660"/>
      <c r="AH21" s="660"/>
      <c r="AI21" s="660"/>
      <c r="AJ21" s="660"/>
      <c r="AK21" s="660"/>
      <c r="AL21" s="624">
        <v>14.7</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13936</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2842619</v>
      </c>
      <c r="S22" s="622"/>
      <c r="T22" s="622"/>
      <c r="U22" s="622"/>
      <c r="V22" s="622"/>
      <c r="W22" s="622"/>
      <c r="X22" s="622"/>
      <c r="Y22" s="623"/>
      <c r="Z22" s="659">
        <v>7.5</v>
      </c>
      <c r="AA22" s="659"/>
      <c r="AB22" s="659"/>
      <c r="AC22" s="659"/>
      <c r="AD22" s="660">
        <v>2842619</v>
      </c>
      <c r="AE22" s="660"/>
      <c r="AF22" s="660"/>
      <c r="AG22" s="660"/>
      <c r="AH22" s="660"/>
      <c r="AI22" s="660"/>
      <c r="AJ22" s="660"/>
      <c r="AK22" s="660"/>
      <c r="AL22" s="624">
        <v>14.7</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586015</v>
      </c>
      <c r="S23" s="622"/>
      <c r="T23" s="622"/>
      <c r="U23" s="622"/>
      <c r="V23" s="622"/>
      <c r="W23" s="622"/>
      <c r="X23" s="622"/>
      <c r="Y23" s="623"/>
      <c r="Z23" s="659">
        <v>1.5</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v>646671</v>
      </c>
      <c r="BH23" s="622"/>
      <c r="BI23" s="622"/>
      <c r="BJ23" s="622"/>
      <c r="BK23" s="622"/>
      <c r="BL23" s="622"/>
      <c r="BM23" s="622"/>
      <c r="BN23" s="623"/>
      <c r="BO23" s="659">
        <v>4.5</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17541066</v>
      </c>
      <c r="CS24" s="677"/>
      <c r="CT24" s="677"/>
      <c r="CU24" s="677"/>
      <c r="CV24" s="677"/>
      <c r="CW24" s="677"/>
      <c r="CX24" s="677"/>
      <c r="CY24" s="702"/>
      <c r="CZ24" s="703">
        <v>47</v>
      </c>
      <c r="DA24" s="685"/>
      <c r="DB24" s="685"/>
      <c r="DC24" s="705"/>
      <c r="DD24" s="701">
        <v>11132781</v>
      </c>
      <c r="DE24" s="677"/>
      <c r="DF24" s="677"/>
      <c r="DG24" s="677"/>
      <c r="DH24" s="677"/>
      <c r="DI24" s="677"/>
      <c r="DJ24" s="677"/>
      <c r="DK24" s="702"/>
      <c r="DL24" s="701">
        <v>10534304</v>
      </c>
      <c r="DM24" s="677"/>
      <c r="DN24" s="677"/>
      <c r="DO24" s="677"/>
      <c r="DP24" s="677"/>
      <c r="DQ24" s="677"/>
      <c r="DR24" s="677"/>
      <c r="DS24" s="677"/>
      <c r="DT24" s="677"/>
      <c r="DU24" s="677"/>
      <c r="DV24" s="702"/>
      <c r="DW24" s="703">
        <v>53.9</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20469083</v>
      </c>
      <c r="S25" s="622"/>
      <c r="T25" s="622"/>
      <c r="U25" s="622"/>
      <c r="V25" s="622"/>
      <c r="W25" s="622"/>
      <c r="X25" s="622"/>
      <c r="Y25" s="623"/>
      <c r="Z25" s="659">
        <v>53.7</v>
      </c>
      <c r="AA25" s="659"/>
      <c r="AB25" s="659"/>
      <c r="AC25" s="659"/>
      <c r="AD25" s="660">
        <v>19236397</v>
      </c>
      <c r="AE25" s="660"/>
      <c r="AF25" s="660"/>
      <c r="AG25" s="660"/>
      <c r="AH25" s="660"/>
      <c r="AI25" s="660"/>
      <c r="AJ25" s="660"/>
      <c r="AK25" s="660"/>
      <c r="AL25" s="624">
        <v>99.3</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5558887</v>
      </c>
      <c r="CS25" s="634"/>
      <c r="CT25" s="634"/>
      <c r="CU25" s="634"/>
      <c r="CV25" s="634"/>
      <c r="CW25" s="634"/>
      <c r="CX25" s="634"/>
      <c r="CY25" s="635"/>
      <c r="CZ25" s="624">
        <v>14.9</v>
      </c>
      <c r="DA25" s="636"/>
      <c r="DB25" s="636"/>
      <c r="DC25" s="637"/>
      <c r="DD25" s="627">
        <v>5097154</v>
      </c>
      <c r="DE25" s="634"/>
      <c r="DF25" s="634"/>
      <c r="DG25" s="634"/>
      <c r="DH25" s="634"/>
      <c r="DI25" s="634"/>
      <c r="DJ25" s="634"/>
      <c r="DK25" s="635"/>
      <c r="DL25" s="627">
        <v>5041866</v>
      </c>
      <c r="DM25" s="634"/>
      <c r="DN25" s="634"/>
      <c r="DO25" s="634"/>
      <c r="DP25" s="634"/>
      <c r="DQ25" s="634"/>
      <c r="DR25" s="634"/>
      <c r="DS25" s="634"/>
      <c r="DT25" s="634"/>
      <c r="DU25" s="634"/>
      <c r="DV25" s="635"/>
      <c r="DW25" s="624">
        <v>25.8</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7870</v>
      </c>
      <c r="S26" s="622"/>
      <c r="T26" s="622"/>
      <c r="U26" s="622"/>
      <c r="V26" s="622"/>
      <c r="W26" s="622"/>
      <c r="X26" s="622"/>
      <c r="Y26" s="623"/>
      <c r="Z26" s="659">
        <v>0</v>
      </c>
      <c r="AA26" s="659"/>
      <c r="AB26" s="659"/>
      <c r="AC26" s="659"/>
      <c r="AD26" s="660">
        <v>7870</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3705670</v>
      </c>
      <c r="CS26" s="622"/>
      <c r="CT26" s="622"/>
      <c r="CU26" s="622"/>
      <c r="CV26" s="622"/>
      <c r="CW26" s="622"/>
      <c r="CX26" s="622"/>
      <c r="CY26" s="623"/>
      <c r="CZ26" s="624">
        <v>9.9</v>
      </c>
      <c r="DA26" s="636"/>
      <c r="DB26" s="636"/>
      <c r="DC26" s="637"/>
      <c r="DD26" s="627">
        <v>3369397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357875</v>
      </c>
      <c r="S27" s="622"/>
      <c r="T27" s="622"/>
      <c r="U27" s="622"/>
      <c r="V27" s="622"/>
      <c r="W27" s="622"/>
      <c r="X27" s="622"/>
      <c r="Y27" s="623"/>
      <c r="Z27" s="659">
        <v>0.9</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14357046</v>
      </c>
      <c r="BH27" s="622"/>
      <c r="BI27" s="622"/>
      <c r="BJ27" s="622"/>
      <c r="BK27" s="622"/>
      <c r="BL27" s="622"/>
      <c r="BM27" s="622"/>
      <c r="BN27" s="623"/>
      <c r="BO27" s="659">
        <v>100</v>
      </c>
      <c r="BP27" s="659"/>
      <c r="BQ27" s="659"/>
      <c r="BR27" s="659"/>
      <c r="BS27" s="660">
        <v>380251</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9401221</v>
      </c>
      <c r="CS27" s="634"/>
      <c r="CT27" s="634"/>
      <c r="CU27" s="634"/>
      <c r="CV27" s="634"/>
      <c r="CW27" s="634"/>
      <c r="CX27" s="634"/>
      <c r="CY27" s="635"/>
      <c r="CZ27" s="624">
        <v>25.2</v>
      </c>
      <c r="DA27" s="636"/>
      <c r="DB27" s="636"/>
      <c r="DC27" s="637"/>
      <c r="DD27" s="627">
        <v>3477289</v>
      </c>
      <c r="DE27" s="634"/>
      <c r="DF27" s="634"/>
      <c r="DG27" s="634"/>
      <c r="DH27" s="634"/>
      <c r="DI27" s="634"/>
      <c r="DJ27" s="634"/>
      <c r="DK27" s="635"/>
      <c r="DL27" s="627">
        <v>2934100</v>
      </c>
      <c r="DM27" s="634"/>
      <c r="DN27" s="634"/>
      <c r="DO27" s="634"/>
      <c r="DP27" s="634"/>
      <c r="DQ27" s="634"/>
      <c r="DR27" s="634"/>
      <c r="DS27" s="634"/>
      <c r="DT27" s="634"/>
      <c r="DU27" s="634"/>
      <c r="DV27" s="635"/>
      <c r="DW27" s="624">
        <v>15</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262818</v>
      </c>
      <c r="S28" s="622"/>
      <c r="T28" s="622"/>
      <c r="U28" s="622"/>
      <c r="V28" s="622"/>
      <c r="W28" s="622"/>
      <c r="X28" s="622"/>
      <c r="Y28" s="623"/>
      <c r="Z28" s="659">
        <v>0.7</v>
      </c>
      <c r="AA28" s="659"/>
      <c r="AB28" s="659"/>
      <c r="AC28" s="659"/>
      <c r="AD28" s="660">
        <v>32809</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2580958</v>
      </c>
      <c r="CS28" s="622"/>
      <c r="CT28" s="622"/>
      <c r="CU28" s="622"/>
      <c r="CV28" s="622"/>
      <c r="CW28" s="622"/>
      <c r="CX28" s="622"/>
      <c r="CY28" s="623"/>
      <c r="CZ28" s="624">
        <v>6.9</v>
      </c>
      <c r="DA28" s="636"/>
      <c r="DB28" s="636"/>
      <c r="DC28" s="637"/>
      <c r="DD28" s="627">
        <v>2558338</v>
      </c>
      <c r="DE28" s="622"/>
      <c r="DF28" s="622"/>
      <c r="DG28" s="622"/>
      <c r="DH28" s="622"/>
      <c r="DI28" s="622"/>
      <c r="DJ28" s="622"/>
      <c r="DK28" s="623"/>
      <c r="DL28" s="627">
        <v>2558338</v>
      </c>
      <c r="DM28" s="622"/>
      <c r="DN28" s="622"/>
      <c r="DO28" s="622"/>
      <c r="DP28" s="622"/>
      <c r="DQ28" s="622"/>
      <c r="DR28" s="622"/>
      <c r="DS28" s="622"/>
      <c r="DT28" s="622"/>
      <c r="DU28" s="622"/>
      <c r="DV28" s="623"/>
      <c r="DW28" s="624">
        <v>13.1</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274266</v>
      </c>
      <c r="S29" s="622"/>
      <c r="T29" s="622"/>
      <c r="U29" s="622"/>
      <c r="V29" s="622"/>
      <c r="W29" s="622"/>
      <c r="X29" s="622"/>
      <c r="Y29" s="623"/>
      <c r="Z29" s="659">
        <v>0.7</v>
      </c>
      <c r="AA29" s="659"/>
      <c r="AB29" s="659"/>
      <c r="AC29" s="659"/>
      <c r="AD29" s="660">
        <v>73</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2580917</v>
      </c>
      <c r="CS29" s="634"/>
      <c r="CT29" s="634"/>
      <c r="CU29" s="634"/>
      <c r="CV29" s="634"/>
      <c r="CW29" s="634"/>
      <c r="CX29" s="634"/>
      <c r="CY29" s="635"/>
      <c r="CZ29" s="624">
        <v>6.9</v>
      </c>
      <c r="DA29" s="636"/>
      <c r="DB29" s="636"/>
      <c r="DC29" s="637"/>
      <c r="DD29" s="627">
        <v>2558297</v>
      </c>
      <c r="DE29" s="634"/>
      <c r="DF29" s="634"/>
      <c r="DG29" s="634"/>
      <c r="DH29" s="634"/>
      <c r="DI29" s="634"/>
      <c r="DJ29" s="634"/>
      <c r="DK29" s="635"/>
      <c r="DL29" s="627">
        <v>2558297</v>
      </c>
      <c r="DM29" s="634"/>
      <c r="DN29" s="634"/>
      <c r="DO29" s="634"/>
      <c r="DP29" s="634"/>
      <c r="DQ29" s="634"/>
      <c r="DR29" s="634"/>
      <c r="DS29" s="634"/>
      <c r="DT29" s="634"/>
      <c r="DU29" s="634"/>
      <c r="DV29" s="635"/>
      <c r="DW29" s="624">
        <v>13.1</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6251411</v>
      </c>
      <c r="S30" s="622"/>
      <c r="T30" s="622"/>
      <c r="U30" s="622"/>
      <c r="V30" s="622"/>
      <c r="W30" s="622"/>
      <c r="X30" s="622"/>
      <c r="Y30" s="623"/>
      <c r="Z30" s="659">
        <v>16.399999999999999</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2439126</v>
      </c>
      <c r="CS30" s="622"/>
      <c r="CT30" s="622"/>
      <c r="CU30" s="622"/>
      <c r="CV30" s="622"/>
      <c r="CW30" s="622"/>
      <c r="CX30" s="622"/>
      <c r="CY30" s="623"/>
      <c r="CZ30" s="624">
        <v>6.5</v>
      </c>
      <c r="DA30" s="636"/>
      <c r="DB30" s="636"/>
      <c r="DC30" s="637"/>
      <c r="DD30" s="627">
        <v>2418315</v>
      </c>
      <c r="DE30" s="622"/>
      <c r="DF30" s="622"/>
      <c r="DG30" s="622"/>
      <c r="DH30" s="622"/>
      <c r="DI30" s="622"/>
      <c r="DJ30" s="622"/>
      <c r="DK30" s="623"/>
      <c r="DL30" s="627">
        <v>2418315</v>
      </c>
      <c r="DM30" s="622"/>
      <c r="DN30" s="622"/>
      <c r="DO30" s="622"/>
      <c r="DP30" s="622"/>
      <c r="DQ30" s="622"/>
      <c r="DR30" s="622"/>
      <c r="DS30" s="622"/>
      <c r="DT30" s="622"/>
      <c r="DU30" s="622"/>
      <c r="DV30" s="623"/>
      <c r="DW30" s="624">
        <v>12.4</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99.4</v>
      </c>
      <c r="BH31" s="684"/>
      <c r="BI31" s="684"/>
      <c r="BJ31" s="684"/>
      <c r="BK31" s="684"/>
      <c r="BL31" s="684"/>
      <c r="BM31" s="685">
        <v>97.3</v>
      </c>
      <c r="BN31" s="684"/>
      <c r="BO31" s="684"/>
      <c r="BP31" s="684"/>
      <c r="BQ31" s="686"/>
      <c r="BR31" s="683">
        <v>99.4</v>
      </c>
      <c r="BS31" s="684"/>
      <c r="BT31" s="684"/>
      <c r="BU31" s="684"/>
      <c r="BV31" s="684"/>
      <c r="BW31" s="684"/>
      <c r="BX31" s="685">
        <v>97.2</v>
      </c>
      <c r="BY31" s="684"/>
      <c r="BZ31" s="684"/>
      <c r="CA31" s="684"/>
      <c r="CB31" s="686"/>
      <c r="CD31" s="642"/>
      <c r="CE31" s="643"/>
      <c r="CF31" s="618" t="s">
        <v>301</v>
      </c>
      <c r="CG31" s="619"/>
      <c r="CH31" s="619"/>
      <c r="CI31" s="619"/>
      <c r="CJ31" s="619"/>
      <c r="CK31" s="619"/>
      <c r="CL31" s="619"/>
      <c r="CM31" s="619"/>
      <c r="CN31" s="619"/>
      <c r="CO31" s="619"/>
      <c r="CP31" s="619"/>
      <c r="CQ31" s="620"/>
      <c r="CR31" s="621">
        <v>141791</v>
      </c>
      <c r="CS31" s="634"/>
      <c r="CT31" s="634"/>
      <c r="CU31" s="634"/>
      <c r="CV31" s="634"/>
      <c r="CW31" s="634"/>
      <c r="CX31" s="634"/>
      <c r="CY31" s="635"/>
      <c r="CZ31" s="624">
        <v>0.4</v>
      </c>
      <c r="DA31" s="636"/>
      <c r="DB31" s="636"/>
      <c r="DC31" s="637"/>
      <c r="DD31" s="627">
        <v>139982</v>
      </c>
      <c r="DE31" s="634"/>
      <c r="DF31" s="634"/>
      <c r="DG31" s="634"/>
      <c r="DH31" s="634"/>
      <c r="DI31" s="634"/>
      <c r="DJ31" s="634"/>
      <c r="DK31" s="635"/>
      <c r="DL31" s="627">
        <v>139982</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2463468</v>
      </c>
      <c r="S32" s="622"/>
      <c r="T32" s="622"/>
      <c r="U32" s="622"/>
      <c r="V32" s="622"/>
      <c r="W32" s="622"/>
      <c r="X32" s="622"/>
      <c r="Y32" s="623"/>
      <c r="Z32" s="659">
        <v>6.5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99.4</v>
      </c>
      <c r="BH32" s="634"/>
      <c r="BI32" s="634"/>
      <c r="BJ32" s="634"/>
      <c r="BK32" s="634"/>
      <c r="BL32" s="634"/>
      <c r="BM32" s="625">
        <v>98</v>
      </c>
      <c r="BN32" s="634"/>
      <c r="BO32" s="634"/>
      <c r="BP32" s="634"/>
      <c r="BQ32" s="657"/>
      <c r="BR32" s="687">
        <v>99.5</v>
      </c>
      <c r="BS32" s="634"/>
      <c r="BT32" s="634"/>
      <c r="BU32" s="634"/>
      <c r="BV32" s="634"/>
      <c r="BW32" s="634"/>
      <c r="BX32" s="625">
        <v>97.9</v>
      </c>
      <c r="BY32" s="634"/>
      <c r="BZ32" s="634"/>
      <c r="CA32" s="634"/>
      <c r="CB32" s="657"/>
      <c r="CD32" s="644"/>
      <c r="CE32" s="645"/>
      <c r="CF32" s="618" t="s">
        <v>305</v>
      </c>
      <c r="CG32" s="619"/>
      <c r="CH32" s="619"/>
      <c r="CI32" s="619"/>
      <c r="CJ32" s="619"/>
      <c r="CK32" s="619"/>
      <c r="CL32" s="619"/>
      <c r="CM32" s="619"/>
      <c r="CN32" s="619"/>
      <c r="CO32" s="619"/>
      <c r="CP32" s="619"/>
      <c r="CQ32" s="620"/>
      <c r="CR32" s="621">
        <v>41</v>
      </c>
      <c r="CS32" s="622"/>
      <c r="CT32" s="622"/>
      <c r="CU32" s="622"/>
      <c r="CV32" s="622"/>
      <c r="CW32" s="622"/>
      <c r="CX32" s="622"/>
      <c r="CY32" s="623"/>
      <c r="CZ32" s="624">
        <v>0</v>
      </c>
      <c r="DA32" s="636"/>
      <c r="DB32" s="636"/>
      <c r="DC32" s="637"/>
      <c r="DD32" s="627">
        <v>41</v>
      </c>
      <c r="DE32" s="622"/>
      <c r="DF32" s="622"/>
      <c r="DG32" s="622"/>
      <c r="DH32" s="622"/>
      <c r="DI32" s="622"/>
      <c r="DJ32" s="622"/>
      <c r="DK32" s="623"/>
      <c r="DL32" s="627">
        <v>41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85874</v>
      </c>
      <c r="S33" s="622"/>
      <c r="T33" s="622"/>
      <c r="U33" s="622"/>
      <c r="V33" s="622"/>
      <c r="W33" s="622"/>
      <c r="X33" s="622"/>
      <c r="Y33" s="623"/>
      <c r="Z33" s="659">
        <v>0.2</v>
      </c>
      <c r="AA33" s="659"/>
      <c r="AB33" s="659"/>
      <c r="AC33" s="659"/>
      <c r="AD33" s="660">
        <v>16152</v>
      </c>
      <c r="AE33" s="660"/>
      <c r="AF33" s="660"/>
      <c r="AG33" s="660"/>
      <c r="AH33" s="660"/>
      <c r="AI33" s="660"/>
      <c r="AJ33" s="660"/>
      <c r="AK33" s="660"/>
      <c r="AL33" s="624">
        <v>0.1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99.3</v>
      </c>
      <c r="BH33" s="606"/>
      <c r="BI33" s="606"/>
      <c r="BJ33" s="606"/>
      <c r="BK33" s="606"/>
      <c r="BL33" s="606"/>
      <c r="BM33" s="652">
        <v>96.5</v>
      </c>
      <c r="BN33" s="606"/>
      <c r="BO33" s="606"/>
      <c r="BP33" s="606"/>
      <c r="BQ33" s="669"/>
      <c r="BR33" s="682">
        <v>99.3</v>
      </c>
      <c r="BS33" s="606"/>
      <c r="BT33" s="606"/>
      <c r="BU33" s="606"/>
      <c r="BV33" s="606"/>
      <c r="BW33" s="606"/>
      <c r="BX33" s="652">
        <v>96.3</v>
      </c>
      <c r="BY33" s="606"/>
      <c r="BZ33" s="606"/>
      <c r="CA33" s="606"/>
      <c r="CB33" s="669"/>
      <c r="CD33" s="618" t="s">
        <v>308</v>
      </c>
      <c r="CE33" s="619"/>
      <c r="CF33" s="619"/>
      <c r="CG33" s="619"/>
      <c r="CH33" s="619"/>
      <c r="CI33" s="619"/>
      <c r="CJ33" s="619"/>
      <c r="CK33" s="619"/>
      <c r="CL33" s="619"/>
      <c r="CM33" s="619"/>
      <c r="CN33" s="619"/>
      <c r="CO33" s="619"/>
      <c r="CP33" s="619"/>
      <c r="CQ33" s="620"/>
      <c r="CR33" s="621">
        <v>12726508</v>
      </c>
      <c r="CS33" s="634"/>
      <c r="CT33" s="634"/>
      <c r="CU33" s="634"/>
      <c r="CV33" s="634"/>
      <c r="CW33" s="634"/>
      <c r="CX33" s="634"/>
      <c r="CY33" s="635"/>
      <c r="CZ33" s="624">
        <v>34.1</v>
      </c>
      <c r="DA33" s="636"/>
      <c r="DB33" s="636"/>
      <c r="DC33" s="637"/>
      <c r="DD33" s="627">
        <v>9554306</v>
      </c>
      <c r="DE33" s="634"/>
      <c r="DF33" s="634"/>
      <c r="DG33" s="634"/>
      <c r="DH33" s="634"/>
      <c r="DI33" s="634"/>
      <c r="DJ33" s="634"/>
      <c r="DK33" s="635"/>
      <c r="DL33" s="627">
        <v>7699047</v>
      </c>
      <c r="DM33" s="634"/>
      <c r="DN33" s="634"/>
      <c r="DO33" s="634"/>
      <c r="DP33" s="634"/>
      <c r="DQ33" s="634"/>
      <c r="DR33" s="634"/>
      <c r="DS33" s="634"/>
      <c r="DT33" s="634"/>
      <c r="DU33" s="634"/>
      <c r="DV33" s="635"/>
      <c r="DW33" s="624">
        <v>39.4</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338204</v>
      </c>
      <c r="S34" s="622"/>
      <c r="T34" s="622"/>
      <c r="U34" s="622"/>
      <c r="V34" s="622"/>
      <c r="W34" s="622"/>
      <c r="X34" s="622"/>
      <c r="Y34" s="623"/>
      <c r="Z34" s="659">
        <v>0.9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5931269</v>
      </c>
      <c r="CS34" s="622"/>
      <c r="CT34" s="622"/>
      <c r="CU34" s="622"/>
      <c r="CV34" s="622"/>
      <c r="CW34" s="622"/>
      <c r="CX34" s="622"/>
      <c r="CY34" s="623"/>
      <c r="CZ34" s="624">
        <v>15.9</v>
      </c>
      <c r="DA34" s="636"/>
      <c r="DB34" s="636"/>
      <c r="DC34" s="637"/>
      <c r="DD34" s="627">
        <v>4145624</v>
      </c>
      <c r="DE34" s="622"/>
      <c r="DF34" s="622"/>
      <c r="DG34" s="622"/>
      <c r="DH34" s="622"/>
      <c r="DI34" s="622"/>
      <c r="DJ34" s="622"/>
      <c r="DK34" s="623"/>
      <c r="DL34" s="627">
        <v>3549862</v>
      </c>
      <c r="DM34" s="622"/>
      <c r="DN34" s="622"/>
      <c r="DO34" s="622"/>
      <c r="DP34" s="622"/>
      <c r="DQ34" s="622"/>
      <c r="DR34" s="622"/>
      <c r="DS34" s="622"/>
      <c r="DT34" s="622"/>
      <c r="DU34" s="622"/>
      <c r="DV34" s="623"/>
      <c r="DW34" s="624">
        <v>18.2</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1994779</v>
      </c>
      <c r="S35" s="622"/>
      <c r="T35" s="622"/>
      <c r="U35" s="622"/>
      <c r="V35" s="622"/>
      <c r="W35" s="622"/>
      <c r="X35" s="622"/>
      <c r="Y35" s="623"/>
      <c r="Z35" s="659">
        <v>5.2</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69670</v>
      </c>
      <c r="CS35" s="634"/>
      <c r="CT35" s="634"/>
      <c r="CU35" s="634"/>
      <c r="CV35" s="634"/>
      <c r="CW35" s="634"/>
      <c r="CX35" s="634"/>
      <c r="CY35" s="635"/>
      <c r="CZ35" s="624">
        <v>0.2</v>
      </c>
      <c r="DA35" s="636"/>
      <c r="DB35" s="636"/>
      <c r="DC35" s="637"/>
      <c r="DD35" s="627">
        <v>53005</v>
      </c>
      <c r="DE35" s="634"/>
      <c r="DF35" s="634"/>
      <c r="DG35" s="634"/>
      <c r="DH35" s="634"/>
      <c r="DI35" s="634"/>
      <c r="DJ35" s="634"/>
      <c r="DK35" s="635"/>
      <c r="DL35" s="627">
        <v>53005</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1583573</v>
      </c>
      <c r="S36" s="622"/>
      <c r="T36" s="622"/>
      <c r="U36" s="622"/>
      <c r="V36" s="622"/>
      <c r="W36" s="622"/>
      <c r="X36" s="622"/>
      <c r="Y36" s="623"/>
      <c r="Z36" s="659">
        <v>4.2</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3269759</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21474</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3946287</v>
      </c>
      <c r="CS36" s="622"/>
      <c r="CT36" s="622"/>
      <c r="CU36" s="622"/>
      <c r="CV36" s="622"/>
      <c r="CW36" s="622"/>
      <c r="CX36" s="622"/>
      <c r="CY36" s="623"/>
      <c r="CZ36" s="624">
        <v>10.6</v>
      </c>
      <c r="DA36" s="636"/>
      <c r="DB36" s="636"/>
      <c r="DC36" s="637"/>
      <c r="DD36" s="627">
        <v>3319711</v>
      </c>
      <c r="DE36" s="622"/>
      <c r="DF36" s="622"/>
      <c r="DG36" s="622"/>
      <c r="DH36" s="622"/>
      <c r="DI36" s="622"/>
      <c r="DJ36" s="622"/>
      <c r="DK36" s="623"/>
      <c r="DL36" s="627">
        <v>2211850</v>
      </c>
      <c r="DM36" s="622"/>
      <c r="DN36" s="622"/>
      <c r="DO36" s="622"/>
      <c r="DP36" s="622"/>
      <c r="DQ36" s="622"/>
      <c r="DR36" s="622"/>
      <c r="DS36" s="622"/>
      <c r="DT36" s="622"/>
      <c r="DU36" s="622"/>
      <c r="DV36" s="623"/>
      <c r="DW36" s="624">
        <v>11.3</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1237070</v>
      </c>
      <c r="S37" s="622"/>
      <c r="T37" s="622"/>
      <c r="U37" s="622"/>
      <c r="V37" s="622"/>
      <c r="W37" s="622"/>
      <c r="X37" s="622"/>
      <c r="Y37" s="623"/>
      <c r="Z37" s="659">
        <v>3.2</v>
      </c>
      <c r="AA37" s="659"/>
      <c r="AB37" s="659"/>
      <c r="AC37" s="659"/>
      <c r="AD37" s="660">
        <v>72941</v>
      </c>
      <c r="AE37" s="660"/>
      <c r="AF37" s="660"/>
      <c r="AG37" s="660"/>
      <c r="AH37" s="660"/>
      <c r="AI37" s="660"/>
      <c r="AJ37" s="660"/>
      <c r="AK37" s="660"/>
      <c r="AL37" s="624">
        <v>0.4</v>
      </c>
      <c r="AM37" s="625"/>
      <c r="AN37" s="625"/>
      <c r="AO37" s="661"/>
      <c r="AQ37" s="654" t="s">
        <v>320</v>
      </c>
      <c r="AR37" s="655"/>
      <c r="AS37" s="655"/>
      <c r="AT37" s="655"/>
      <c r="AU37" s="655"/>
      <c r="AV37" s="655"/>
      <c r="AW37" s="655"/>
      <c r="AX37" s="655"/>
      <c r="AY37" s="656"/>
      <c r="AZ37" s="621">
        <v>544060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-8666</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1032715</v>
      </c>
      <c r="CS37" s="634"/>
      <c r="CT37" s="634"/>
      <c r="CU37" s="634"/>
      <c r="CV37" s="634"/>
      <c r="CW37" s="634"/>
      <c r="CX37" s="634"/>
      <c r="CY37" s="635"/>
      <c r="CZ37" s="624">
        <v>2.8</v>
      </c>
      <c r="DA37" s="636"/>
      <c r="DB37" s="636"/>
      <c r="DC37" s="637"/>
      <c r="DD37" s="627">
        <v>1032715</v>
      </c>
      <c r="DE37" s="634"/>
      <c r="DF37" s="634"/>
      <c r="DG37" s="634"/>
      <c r="DH37" s="634"/>
      <c r="DI37" s="634"/>
      <c r="DJ37" s="634"/>
      <c r="DK37" s="635"/>
      <c r="DL37" s="627">
        <v>983489</v>
      </c>
      <c r="DM37" s="634"/>
      <c r="DN37" s="634"/>
      <c r="DO37" s="634"/>
      <c r="DP37" s="634"/>
      <c r="DQ37" s="634"/>
      <c r="DR37" s="634"/>
      <c r="DS37" s="634"/>
      <c r="DT37" s="634"/>
      <c r="DU37" s="634"/>
      <c r="DV37" s="635"/>
      <c r="DW37" s="624">
        <v>5</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2796500</v>
      </c>
      <c r="S38" s="622"/>
      <c r="T38" s="622"/>
      <c r="U38" s="622"/>
      <c r="V38" s="622"/>
      <c r="W38" s="622"/>
      <c r="X38" s="622"/>
      <c r="Y38" s="623"/>
      <c r="Z38" s="659">
        <v>7.3</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325384</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8105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2378093</v>
      </c>
      <c r="CS38" s="622"/>
      <c r="CT38" s="622"/>
      <c r="CU38" s="622"/>
      <c r="CV38" s="622"/>
      <c r="CW38" s="622"/>
      <c r="CX38" s="622"/>
      <c r="CY38" s="623"/>
      <c r="CZ38" s="624">
        <v>6.4</v>
      </c>
      <c r="DA38" s="636"/>
      <c r="DB38" s="636"/>
      <c r="DC38" s="637"/>
      <c r="DD38" s="627">
        <v>1972304</v>
      </c>
      <c r="DE38" s="622"/>
      <c r="DF38" s="622"/>
      <c r="DG38" s="622"/>
      <c r="DH38" s="622"/>
      <c r="DI38" s="622"/>
      <c r="DJ38" s="622"/>
      <c r="DK38" s="623"/>
      <c r="DL38" s="627">
        <v>1874981</v>
      </c>
      <c r="DM38" s="622"/>
      <c r="DN38" s="622"/>
      <c r="DO38" s="622"/>
      <c r="DP38" s="622"/>
      <c r="DQ38" s="622"/>
      <c r="DR38" s="622"/>
      <c r="DS38" s="622"/>
      <c r="DT38" s="622"/>
      <c r="DU38" s="622"/>
      <c r="DV38" s="623"/>
      <c r="DW38" s="624">
        <v>9.6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45576</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12473</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347166</v>
      </c>
      <c r="CS39" s="634"/>
      <c r="CT39" s="634"/>
      <c r="CU39" s="634"/>
      <c r="CV39" s="634"/>
      <c r="CW39" s="634"/>
      <c r="CX39" s="634"/>
      <c r="CY39" s="635"/>
      <c r="CZ39" s="624">
        <v>0.9</v>
      </c>
      <c r="DA39" s="636"/>
      <c r="DB39" s="636"/>
      <c r="DC39" s="637"/>
      <c r="DD39" s="627">
        <v>45639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183800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104</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54023</v>
      </c>
      <c r="CS40" s="622"/>
      <c r="CT40" s="622"/>
      <c r="CU40" s="622"/>
      <c r="CV40" s="622"/>
      <c r="CW40" s="622"/>
      <c r="CX40" s="622"/>
      <c r="CY40" s="623"/>
      <c r="CZ40" s="624">
        <v>0.1</v>
      </c>
      <c r="DA40" s="636"/>
      <c r="DB40" s="636"/>
      <c r="DC40" s="637"/>
      <c r="DD40" s="627">
        <v>18023</v>
      </c>
      <c r="DE40" s="622"/>
      <c r="DF40" s="622"/>
      <c r="DG40" s="622"/>
      <c r="DH40" s="622"/>
      <c r="DI40" s="622"/>
      <c r="DJ40" s="622"/>
      <c r="DK40" s="623"/>
      <c r="DL40" s="627">
        <v>9349</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38122791</v>
      </c>
      <c r="S41" s="646"/>
      <c r="T41" s="646"/>
      <c r="U41" s="646"/>
      <c r="V41" s="646"/>
      <c r="W41" s="646"/>
      <c r="X41" s="646"/>
      <c r="Y41" s="649"/>
      <c r="Z41" s="650">
        <v>100</v>
      </c>
      <c r="AA41" s="650"/>
      <c r="AB41" s="650"/>
      <c r="AC41" s="650"/>
      <c r="AD41" s="651">
        <v>19363063</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537403</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1817336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375</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7051560</v>
      </c>
      <c r="CS42" s="634"/>
      <c r="CT42" s="634"/>
      <c r="CU42" s="634"/>
      <c r="CV42" s="634"/>
      <c r="CW42" s="634"/>
      <c r="CX42" s="634"/>
      <c r="CY42" s="635"/>
      <c r="CZ42" s="624">
        <v>18.899999999999999</v>
      </c>
      <c r="DA42" s="636"/>
      <c r="DB42" s="636"/>
      <c r="DC42" s="637"/>
      <c r="DD42" s="627">
        <v>1361620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111766</v>
      </c>
      <c r="CS43" s="634"/>
      <c r="CT43" s="634"/>
      <c r="CU43" s="634"/>
      <c r="CV43" s="634"/>
      <c r="CW43" s="634"/>
      <c r="CX43" s="634"/>
      <c r="CY43" s="635"/>
      <c r="CZ43" s="624">
        <v>0.3</v>
      </c>
      <c r="DA43" s="636"/>
      <c r="DB43" s="636"/>
      <c r="DC43" s="637"/>
      <c r="DD43" s="627">
        <v>111766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7051560</v>
      </c>
      <c r="CS44" s="622"/>
      <c r="CT44" s="622"/>
      <c r="CU44" s="622"/>
      <c r="CV44" s="622"/>
      <c r="CW44" s="622"/>
      <c r="CX44" s="622"/>
      <c r="CY44" s="623"/>
      <c r="CZ44" s="624">
        <v>18.899999999999999</v>
      </c>
      <c r="DA44" s="625"/>
      <c r="DB44" s="625"/>
      <c r="DC44" s="626"/>
      <c r="DD44" s="627">
        <v>1361620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2158135</v>
      </c>
      <c r="CS45" s="634"/>
      <c r="CT45" s="634"/>
      <c r="CU45" s="634"/>
      <c r="CV45" s="634"/>
      <c r="CW45" s="634"/>
      <c r="CX45" s="634"/>
      <c r="CY45" s="635"/>
      <c r="CZ45" s="624">
        <v>5.8</v>
      </c>
      <c r="DA45" s="636"/>
      <c r="DB45" s="636"/>
      <c r="DC45" s="637"/>
      <c r="DD45" s="627">
        <v>84752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4700339</v>
      </c>
      <c r="CS46" s="622"/>
      <c r="CT46" s="622"/>
      <c r="CU46" s="622"/>
      <c r="CV46" s="622"/>
      <c r="CW46" s="622"/>
      <c r="CX46" s="622"/>
      <c r="CY46" s="623"/>
      <c r="CZ46" s="624">
        <v>12.6</v>
      </c>
      <c r="DA46" s="625"/>
      <c r="DB46" s="625"/>
      <c r="DC46" s="626"/>
      <c r="DD46" s="627">
        <v>1243536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37319134</v>
      </c>
      <c r="CS49" s="606"/>
      <c r="CT49" s="606"/>
      <c r="CU49" s="606"/>
      <c r="CV49" s="606"/>
      <c r="CW49" s="606"/>
      <c r="CX49" s="606"/>
      <c r="CY49" s="607"/>
      <c r="CZ49" s="608">
        <v>100</v>
      </c>
      <c r="DA49" s="609"/>
      <c r="DB49" s="609"/>
      <c r="DC49" s="610"/>
      <c r="DD49" s="611">
        <v>22048707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LJbmRXQjfMb3TWG6XlElG9zDWqmWfPvJuFLLYR7LVp8T6AItNP+8XHA136SMuuVyciaoAjL83U2ESR/3wW1FQ==" saltValue="iZKf9hiMWBdu6hcQ0pSF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38159</v>
      </c>
      <c r="R7" s="1103"/>
      <c r="S7" s="1103"/>
      <c r="T7" s="1103"/>
      <c r="U7" s="1103"/>
      <c r="V7" s="1103">
        <v>37355</v>
      </c>
      <c r="W7" s="1103"/>
      <c r="X7" s="1103"/>
      <c r="Y7" s="1103"/>
      <c r="Z7" s="1103"/>
      <c r="AA7" s="1103">
        <v>804</v>
      </c>
      <c r="AB7" s="1103"/>
      <c r="AC7" s="1103"/>
      <c r="AD7" s="1103"/>
      <c r="AE7" s="1104"/>
      <c r="AF7" s="1105">
        <v>655</v>
      </c>
      <c r="AG7" s="1106"/>
      <c r="AH7" s="1106"/>
      <c r="AI7" s="1106"/>
      <c r="AJ7" s="1107"/>
      <c r="AK7" s="1108">
        <v>1969</v>
      </c>
      <c r="AL7" s="1109"/>
      <c r="AM7" s="1109"/>
      <c r="AN7" s="1109"/>
      <c r="AO7" s="1109"/>
      <c r="AP7" s="1109">
        <v>35874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553</v>
      </c>
      <c r="BT7" s="1100"/>
      <c r="BU7" s="1100"/>
      <c r="BV7" s="1100"/>
      <c r="BW7" s="1100"/>
      <c r="BX7" s="1100"/>
      <c r="BY7" s="1100"/>
      <c r="BZ7" s="1100"/>
      <c r="CA7" s="1100"/>
      <c r="CB7" s="1100"/>
      <c r="CC7" s="1100"/>
      <c r="CD7" s="1100"/>
      <c r="CE7" s="1100"/>
      <c r="CF7" s="1100"/>
      <c r="CG7" s="1112"/>
      <c r="CH7" s="1096">
        <v>3</v>
      </c>
      <c r="CI7" s="1097"/>
      <c r="CJ7" s="1097"/>
      <c r="CK7" s="1097"/>
      <c r="CL7" s="1098"/>
      <c r="CM7" s="1096">
        <v>1493</v>
      </c>
      <c r="CN7" s="1097"/>
      <c r="CO7" s="1097"/>
      <c r="CP7" s="1097"/>
      <c r="CQ7" s="1098"/>
      <c r="CR7" s="1096">
        <v>10</v>
      </c>
      <c r="CS7" s="1097"/>
      <c r="CT7" s="1097"/>
      <c r="CU7" s="1097"/>
      <c r="CV7" s="1098"/>
      <c r="CW7" s="1096" t="s">
        <v>557</v>
      </c>
      <c r="CX7" s="1097"/>
      <c r="CY7" s="1097"/>
      <c r="CZ7" s="1097"/>
      <c r="DA7" s="1098"/>
      <c r="DB7" s="1096" t="s">
        <v>557</v>
      </c>
      <c r="DC7" s="1097"/>
      <c r="DD7" s="1097"/>
      <c r="DE7" s="1097"/>
      <c r="DF7" s="1098"/>
      <c r="DG7" s="1096">
        <v>1727</v>
      </c>
      <c r="DH7" s="1097"/>
      <c r="DI7" s="1097"/>
      <c r="DJ7" s="1097"/>
      <c r="DK7" s="1098"/>
      <c r="DL7" s="1096" t="s">
        <v>557</v>
      </c>
      <c r="DM7" s="1097"/>
      <c r="DN7" s="1097"/>
      <c r="DO7" s="1097"/>
      <c r="DP7" s="1098"/>
      <c r="DQ7" s="1096">
        <v>892</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71</v>
      </c>
      <c r="R8" s="1039"/>
      <c r="S8" s="1039"/>
      <c r="T8" s="1039"/>
      <c r="U8" s="1039"/>
      <c r="V8" s="1039">
        <v>66</v>
      </c>
      <c r="W8" s="1039"/>
      <c r="X8" s="1039"/>
      <c r="Y8" s="1039"/>
      <c r="Z8" s="1039"/>
      <c r="AA8" s="1039">
        <v>5</v>
      </c>
      <c r="AB8" s="1039"/>
      <c r="AC8" s="1039"/>
      <c r="AD8" s="1039"/>
      <c r="AE8" s="1040"/>
      <c r="AF8" s="1035">
        <v>5</v>
      </c>
      <c r="AG8" s="1036"/>
      <c r="AH8" s="1036"/>
      <c r="AI8" s="1036"/>
      <c r="AJ8" s="1037"/>
      <c r="AK8" s="1080" t="s">
        <v>557</v>
      </c>
      <c r="AL8" s="1081"/>
      <c r="AM8" s="1081"/>
      <c r="AN8" s="1081"/>
      <c r="AO8" s="1081"/>
      <c r="AP8" s="1081" t="s">
        <v>557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554</v>
      </c>
      <c r="BT8" s="993"/>
      <c r="BU8" s="993"/>
      <c r="BV8" s="993"/>
      <c r="BW8" s="993"/>
      <c r="BX8" s="993"/>
      <c r="BY8" s="993"/>
      <c r="BZ8" s="993"/>
      <c r="CA8" s="993"/>
      <c r="CB8" s="993"/>
      <c r="CC8" s="993"/>
      <c r="CD8" s="993"/>
      <c r="CE8" s="993"/>
      <c r="CF8" s="993"/>
      <c r="CG8" s="1014"/>
      <c r="CH8" s="989">
        <v>17</v>
      </c>
      <c r="CI8" s="990"/>
      <c r="CJ8" s="990"/>
      <c r="CK8" s="990"/>
      <c r="CL8" s="991"/>
      <c r="CM8" s="989">
        <v>72</v>
      </c>
      <c r="CN8" s="990"/>
      <c r="CO8" s="990"/>
      <c r="CP8" s="990"/>
      <c r="CQ8" s="991"/>
      <c r="CR8" s="989">
        <v>30</v>
      </c>
      <c r="CS8" s="990"/>
      <c r="CT8" s="990"/>
      <c r="CU8" s="990"/>
      <c r="CV8" s="991"/>
      <c r="CW8" s="989" t="s">
        <v>557</v>
      </c>
      <c r="CX8" s="990"/>
      <c r="CY8" s="990"/>
      <c r="CZ8" s="990"/>
      <c r="DA8" s="991"/>
      <c r="DB8" s="989" t="s">
        <v>557</v>
      </c>
      <c r="DC8" s="990"/>
      <c r="DD8" s="990"/>
      <c r="DE8" s="990"/>
      <c r="DF8" s="991"/>
      <c r="DG8" s="989" t="s">
        <v>557</v>
      </c>
      <c r="DH8" s="990"/>
      <c r="DI8" s="990"/>
      <c r="DJ8" s="990"/>
      <c r="DK8" s="991"/>
      <c r="DL8" s="989" t="s">
        <v>557</v>
      </c>
      <c r="DM8" s="990"/>
      <c r="DN8" s="990"/>
      <c r="DO8" s="990"/>
      <c r="DP8" s="991"/>
      <c r="DQ8" s="989" t="s">
        <v>557</v>
      </c>
      <c r="DR8" s="990"/>
      <c r="DS8" s="990"/>
      <c r="DT8" s="990"/>
      <c r="DU8" s="991"/>
      <c r="DV8" s="992"/>
      <c r="DW8" s="993"/>
      <c r="DX8" s="993"/>
      <c r="DY8" s="993"/>
      <c r="DZ8" s="994"/>
      <c r="EA8" s="234"/>
    </row>
    <row r="9" spans="1:131" s="235" customFormat="1" ht="26.25" customHeight="1" x14ac:dyDescent="0.15">
      <c r="A9" s="238">
        <v>3</v>
      </c>
      <c r="B9" s="1030" t="s">
        <v>377</v>
      </c>
      <c r="C9" s="1031"/>
      <c r="D9" s="1031"/>
      <c r="E9" s="1031"/>
      <c r="F9" s="1031"/>
      <c r="G9" s="1031"/>
      <c r="H9" s="1031"/>
      <c r="I9" s="1031"/>
      <c r="J9" s="1031"/>
      <c r="K9" s="1031"/>
      <c r="L9" s="1031"/>
      <c r="M9" s="1031"/>
      <c r="N9" s="1031"/>
      <c r="O9" s="1031"/>
      <c r="P9" s="1032"/>
      <c r="Q9" s="1038">
        <v>20</v>
      </c>
      <c r="R9" s="1039"/>
      <c r="S9" s="1039"/>
      <c r="T9" s="1039"/>
      <c r="U9" s="1039"/>
      <c r="V9" s="1039">
        <v>18</v>
      </c>
      <c r="W9" s="1039"/>
      <c r="X9" s="1039"/>
      <c r="Y9" s="1039"/>
      <c r="Z9" s="1039"/>
      <c r="AA9" s="1039">
        <v>2</v>
      </c>
      <c r="AB9" s="1039"/>
      <c r="AC9" s="1039"/>
      <c r="AD9" s="1039"/>
      <c r="AE9" s="1040"/>
      <c r="AF9" s="1035">
        <v>2</v>
      </c>
      <c r="AG9" s="1036"/>
      <c r="AH9" s="1036"/>
      <c r="AI9" s="1036"/>
      <c r="AJ9" s="1037"/>
      <c r="AK9" s="1080" t="s">
        <v>557</v>
      </c>
      <c r="AL9" s="1081"/>
      <c r="AM9" s="1081"/>
      <c r="AN9" s="1081"/>
      <c r="AO9" s="1081"/>
      <c r="AP9" s="1081" t="s">
        <v>557</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555</v>
      </c>
      <c r="BT9" s="993"/>
      <c r="BU9" s="993"/>
      <c r="BV9" s="993"/>
      <c r="BW9" s="993"/>
      <c r="BX9" s="993"/>
      <c r="BY9" s="993"/>
      <c r="BZ9" s="993"/>
      <c r="CA9" s="993"/>
      <c r="CB9" s="993"/>
      <c r="CC9" s="993"/>
      <c r="CD9" s="993"/>
      <c r="CE9" s="993"/>
      <c r="CF9" s="993"/>
      <c r="CG9" s="1014"/>
      <c r="CH9" s="989">
        <v>-30</v>
      </c>
      <c r="CI9" s="990"/>
      <c r="CJ9" s="990"/>
      <c r="CK9" s="990"/>
      <c r="CL9" s="991"/>
      <c r="CM9" s="989">
        <v>394</v>
      </c>
      <c r="CN9" s="990"/>
      <c r="CO9" s="990"/>
      <c r="CP9" s="990"/>
      <c r="CQ9" s="991"/>
      <c r="CR9" s="989">
        <v>10</v>
      </c>
      <c r="CS9" s="990"/>
      <c r="CT9" s="990"/>
      <c r="CU9" s="990"/>
      <c r="CV9" s="991"/>
      <c r="CW9" s="989" t="s">
        <v>557</v>
      </c>
      <c r="CX9" s="990"/>
      <c r="CY9" s="990"/>
      <c r="CZ9" s="990"/>
      <c r="DA9" s="991"/>
      <c r="DB9" s="989" t="s">
        <v>557</v>
      </c>
      <c r="DC9" s="990"/>
      <c r="DD9" s="990"/>
      <c r="DE9" s="990"/>
      <c r="DF9" s="991"/>
      <c r="DG9" s="989" t="s">
        <v>557</v>
      </c>
      <c r="DH9" s="990"/>
      <c r="DI9" s="990"/>
      <c r="DJ9" s="990"/>
      <c r="DK9" s="991"/>
      <c r="DL9" s="989" t="s">
        <v>557</v>
      </c>
      <c r="DM9" s="990"/>
      <c r="DN9" s="990"/>
      <c r="DO9" s="990"/>
      <c r="DP9" s="991"/>
      <c r="DQ9" s="989" t="s">
        <v>557</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556</v>
      </c>
      <c r="BT10" s="993"/>
      <c r="BU10" s="993"/>
      <c r="BV10" s="993"/>
      <c r="BW10" s="993"/>
      <c r="BX10" s="993"/>
      <c r="BY10" s="993"/>
      <c r="BZ10" s="993"/>
      <c r="CA10" s="993"/>
      <c r="CB10" s="993"/>
      <c r="CC10" s="993"/>
      <c r="CD10" s="993"/>
      <c r="CE10" s="993"/>
      <c r="CF10" s="993"/>
      <c r="CG10" s="1014"/>
      <c r="CH10" s="989">
        <v>-5</v>
      </c>
      <c r="CI10" s="990"/>
      <c r="CJ10" s="990"/>
      <c r="CK10" s="990"/>
      <c r="CL10" s="991"/>
      <c r="CM10" s="989">
        <v>78</v>
      </c>
      <c r="CN10" s="990"/>
      <c r="CO10" s="990"/>
      <c r="CP10" s="990"/>
      <c r="CQ10" s="991"/>
      <c r="CR10" s="989">
        <v>16</v>
      </c>
      <c r="CS10" s="990"/>
      <c r="CT10" s="990"/>
      <c r="CU10" s="990"/>
      <c r="CV10" s="991"/>
      <c r="CW10" s="989">
        <v>4</v>
      </c>
      <c r="CX10" s="990"/>
      <c r="CY10" s="990"/>
      <c r="CZ10" s="990"/>
      <c r="DA10" s="991"/>
      <c r="DB10" s="989" t="s">
        <v>557</v>
      </c>
      <c r="DC10" s="990"/>
      <c r="DD10" s="990"/>
      <c r="DE10" s="990"/>
      <c r="DF10" s="991"/>
      <c r="DG10" s="989" t="s">
        <v>557</v>
      </c>
      <c r="DH10" s="990"/>
      <c r="DI10" s="990"/>
      <c r="DJ10" s="990"/>
      <c r="DK10" s="991"/>
      <c r="DL10" s="989" t="s">
        <v>557</v>
      </c>
      <c r="DM10" s="990"/>
      <c r="DN10" s="990"/>
      <c r="DO10" s="990"/>
      <c r="DP10" s="991"/>
      <c r="DQ10" s="989" t="s">
        <v>557</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38123</v>
      </c>
      <c r="R23" s="1061"/>
      <c r="S23" s="1061"/>
      <c r="T23" s="1061"/>
      <c r="U23" s="1061"/>
      <c r="V23" s="1061">
        <v>37319</v>
      </c>
      <c r="W23" s="1061"/>
      <c r="X23" s="1061"/>
      <c r="Y23" s="1061"/>
      <c r="Z23" s="1061"/>
      <c r="AA23" s="1061">
        <v>804</v>
      </c>
      <c r="AB23" s="1061"/>
      <c r="AC23" s="1061"/>
      <c r="AD23" s="1061"/>
      <c r="AE23" s="1068"/>
      <c r="AF23" s="1069">
        <v>655</v>
      </c>
      <c r="AG23" s="1061"/>
      <c r="AH23" s="1061"/>
      <c r="AI23" s="1061"/>
      <c r="AJ23" s="1070"/>
      <c r="AK23" s="1071"/>
      <c r="AL23" s="1072"/>
      <c r="AM23" s="1072"/>
      <c r="AN23" s="1072"/>
      <c r="AO23" s="1072"/>
      <c r="AP23" s="1061">
        <v>35874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6739</v>
      </c>
      <c r="R28" s="1051"/>
      <c r="S28" s="1051"/>
      <c r="T28" s="1051"/>
      <c r="U28" s="1051"/>
      <c r="V28" s="1051">
        <v>6718</v>
      </c>
      <c r="W28" s="1051"/>
      <c r="X28" s="1051"/>
      <c r="Y28" s="1051"/>
      <c r="Z28" s="1051"/>
      <c r="AA28" s="1051">
        <v>21</v>
      </c>
      <c r="AB28" s="1051"/>
      <c r="AC28" s="1051"/>
      <c r="AD28" s="1051"/>
      <c r="AE28" s="1052"/>
      <c r="AF28" s="1053">
        <v>21</v>
      </c>
      <c r="AG28" s="1051"/>
      <c r="AH28" s="1051"/>
      <c r="AI28" s="1051"/>
      <c r="AJ28" s="1054"/>
      <c r="AK28" s="1042">
        <v>537</v>
      </c>
      <c r="AL28" s="1043"/>
      <c r="AM28" s="1043"/>
      <c r="AN28" s="1043"/>
      <c r="AO28" s="1043"/>
      <c r="AP28" s="1043" t="s">
        <v>557</v>
      </c>
      <c r="AQ28" s="1043"/>
      <c r="AR28" s="1043"/>
      <c r="AS28" s="1043"/>
      <c r="AT28" s="1043"/>
      <c r="AU28" s="1043" t="s">
        <v>557</v>
      </c>
      <c r="AV28" s="1043"/>
      <c r="AW28" s="1043"/>
      <c r="AX28" s="1043"/>
      <c r="AY28" s="1043"/>
      <c r="AZ28" s="1044" t="s">
        <v>557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5824</v>
      </c>
      <c r="R29" s="1039"/>
      <c r="S29" s="1039"/>
      <c r="T29" s="1039"/>
      <c r="U29" s="1039"/>
      <c r="V29" s="1039">
        <v>5750</v>
      </c>
      <c r="W29" s="1039"/>
      <c r="X29" s="1039"/>
      <c r="Y29" s="1039"/>
      <c r="Z29" s="1039"/>
      <c r="AA29" s="1039">
        <v>75</v>
      </c>
      <c r="AB29" s="1039"/>
      <c r="AC29" s="1039"/>
      <c r="AD29" s="1039"/>
      <c r="AE29" s="1040"/>
      <c r="AF29" s="1035">
        <v>75</v>
      </c>
      <c r="AG29" s="1036"/>
      <c r="AH29" s="1036"/>
      <c r="AI29" s="1036"/>
      <c r="AJ29" s="1037"/>
      <c r="AK29" s="980">
        <v>875</v>
      </c>
      <c r="AL29" s="971"/>
      <c r="AM29" s="971"/>
      <c r="AN29" s="971"/>
      <c r="AO29" s="971"/>
      <c r="AP29" s="971" t="s">
        <v>557</v>
      </c>
      <c r="AQ29" s="971"/>
      <c r="AR29" s="971"/>
      <c r="AS29" s="971"/>
      <c r="AT29" s="971"/>
      <c r="AU29" s="971" t="s">
        <v>557</v>
      </c>
      <c r="AV29" s="971"/>
      <c r="AW29" s="971"/>
      <c r="AX29" s="971"/>
      <c r="AY29" s="971"/>
      <c r="AZ29" s="1041" t="s">
        <v>557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36</v>
      </c>
      <c r="R30" s="1039"/>
      <c r="S30" s="1039"/>
      <c r="T30" s="1039"/>
      <c r="U30" s="1039"/>
      <c r="V30" s="1039">
        <v>36</v>
      </c>
      <c r="W30" s="1039"/>
      <c r="X30" s="1039"/>
      <c r="Y30" s="1039"/>
      <c r="Z30" s="1039"/>
      <c r="AA30" s="1039" t="s">
        <v>492</v>
      </c>
      <c r="AB30" s="1039"/>
      <c r="AC30" s="1039"/>
      <c r="AD30" s="1039"/>
      <c r="AE30" s="1040"/>
      <c r="AF30" s="1035" t="s">
        <v>122</v>
      </c>
      <c r="AG30" s="1036"/>
      <c r="AH30" s="1036"/>
      <c r="AI30" s="1036"/>
      <c r="AJ30" s="1037"/>
      <c r="AK30" s="980">
        <v>5</v>
      </c>
      <c r="AL30" s="971"/>
      <c r="AM30" s="971"/>
      <c r="AN30" s="971"/>
      <c r="AO30" s="971"/>
      <c r="AP30" s="971" t="s">
        <v>557</v>
      </c>
      <c r="AQ30" s="971"/>
      <c r="AR30" s="971"/>
      <c r="AS30" s="971"/>
      <c r="AT30" s="971"/>
      <c r="AU30" s="971" t="s">
        <v>557</v>
      </c>
      <c r="AV30" s="971"/>
      <c r="AW30" s="971"/>
      <c r="AX30" s="971"/>
      <c r="AY30" s="971"/>
      <c r="AZ30" s="1041" t="s">
        <v>557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1064</v>
      </c>
      <c r="R31" s="1039"/>
      <c r="S31" s="1039"/>
      <c r="T31" s="1039"/>
      <c r="U31" s="1039"/>
      <c r="V31" s="1039">
        <v>1061</v>
      </c>
      <c r="W31" s="1039"/>
      <c r="X31" s="1039"/>
      <c r="Y31" s="1039"/>
      <c r="Z31" s="1039"/>
      <c r="AA31" s="1039">
        <v>3</v>
      </c>
      <c r="AB31" s="1039"/>
      <c r="AC31" s="1039"/>
      <c r="AD31" s="1039"/>
      <c r="AE31" s="1040"/>
      <c r="AF31" s="1035">
        <v>3</v>
      </c>
      <c r="AG31" s="1036"/>
      <c r="AH31" s="1036"/>
      <c r="AI31" s="1036"/>
      <c r="AJ31" s="1037"/>
      <c r="AK31" s="980">
        <v>173</v>
      </c>
      <c r="AL31" s="971"/>
      <c r="AM31" s="971"/>
      <c r="AN31" s="971"/>
      <c r="AO31" s="971"/>
      <c r="AP31" s="971" t="s">
        <v>557</v>
      </c>
      <c r="AQ31" s="971"/>
      <c r="AR31" s="971"/>
      <c r="AS31" s="971"/>
      <c r="AT31" s="971"/>
      <c r="AU31" s="971" t="s">
        <v>557</v>
      </c>
      <c r="AV31" s="971"/>
      <c r="AW31" s="971"/>
      <c r="AX31" s="971"/>
      <c r="AY31" s="971"/>
      <c r="AZ31" s="1041" t="s">
        <v>557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2151</v>
      </c>
      <c r="R32" s="1039"/>
      <c r="S32" s="1039"/>
      <c r="T32" s="1039"/>
      <c r="U32" s="1039"/>
      <c r="V32" s="1039">
        <v>2144</v>
      </c>
      <c r="W32" s="1039"/>
      <c r="X32" s="1039"/>
      <c r="Y32" s="1039"/>
      <c r="Z32" s="1039"/>
      <c r="AA32" s="1039">
        <v>7</v>
      </c>
      <c r="AB32" s="1039"/>
      <c r="AC32" s="1039"/>
      <c r="AD32" s="1039"/>
      <c r="AE32" s="1040"/>
      <c r="AF32" s="1035">
        <v>482</v>
      </c>
      <c r="AG32" s="1036"/>
      <c r="AH32" s="1036"/>
      <c r="AI32" s="1036"/>
      <c r="AJ32" s="1037"/>
      <c r="AK32" s="980">
        <v>521</v>
      </c>
      <c r="AL32" s="971"/>
      <c r="AM32" s="971"/>
      <c r="AN32" s="971"/>
      <c r="AO32" s="971"/>
      <c r="AP32" s="971">
        <v>10671</v>
      </c>
      <c r="AQ32" s="971"/>
      <c r="AR32" s="971"/>
      <c r="AS32" s="971"/>
      <c r="AT32" s="971"/>
      <c r="AU32" s="971">
        <v>3970</v>
      </c>
      <c r="AV32" s="971"/>
      <c r="AW32" s="971"/>
      <c r="AX32" s="971"/>
      <c r="AY32" s="971"/>
      <c r="AZ32" s="1041" t="s">
        <v>557</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397</v>
      </c>
      <c r="C33" s="1031"/>
      <c r="D33" s="1031"/>
      <c r="E33" s="1031"/>
      <c r="F33" s="1031"/>
      <c r="G33" s="1031"/>
      <c r="H33" s="1031"/>
      <c r="I33" s="1031"/>
      <c r="J33" s="1031"/>
      <c r="K33" s="1031"/>
      <c r="L33" s="1031"/>
      <c r="M33" s="1031"/>
      <c r="N33" s="1031"/>
      <c r="O33" s="1031"/>
      <c r="P33" s="1032"/>
      <c r="Q33" s="1038">
        <v>1464</v>
      </c>
      <c r="R33" s="1039"/>
      <c r="S33" s="1039"/>
      <c r="T33" s="1039"/>
      <c r="U33" s="1039"/>
      <c r="V33" s="1039">
        <v>1341</v>
      </c>
      <c r="W33" s="1039"/>
      <c r="X33" s="1039"/>
      <c r="Y33" s="1039"/>
      <c r="Z33" s="1039"/>
      <c r="AA33" s="1039">
        <v>123</v>
      </c>
      <c r="AB33" s="1039"/>
      <c r="AC33" s="1039"/>
      <c r="AD33" s="1039"/>
      <c r="AE33" s="1040"/>
      <c r="AF33" s="1035">
        <v>785</v>
      </c>
      <c r="AG33" s="1036"/>
      <c r="AH33" s="1036"/>
      <c r="AI33" s="1036"/>
      <c r="AJ33" s="1037"/>
      <c r="AK33" s="980">
        <v>46</v>
      </c>
      <c r="AL33" s="971"/>
      <c r="AM33" s="971"/>
      <c r="AN33" s="971"/>
      <c r="AO33" s="971"/>
      <c r="AP33" s="971">
        <v>3676</v>
      </c>
      <c r="AQ33" s="971"/>
      <c r="AR33" s="971"/>
      <c r="AS33" s="971"/>
      <c r="AT33" s="971"/>
      <c r="AU33" s="971">
        <v>26</v>
      </c>
      <c r="AV33" s="971"/>
      <c r="AW33" s="971"/>
      <c r="AX33" s="971"/>
      <c r="AY33" s="971"/>
      <c r="AZ33" s="1041" t="s">
        <v>557</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398</v>
      </c>
      <c r="C34" s="1031"/>
      <c r="D34" s="1031"/>
      <c r="E34" s="1031"/>
      <c r="F34" s="1031"/>
      <c r="G34" s="1031"/>
      <c r="H34" s="1031"/>
      <c r="I34" s="1031"/>
      <c r="J34" s="1031"/>
      <c r="K34" s="1031"/>
      <c r="L34" s="1031"/>
      <c r="M34" s="1031"/>
      <c r="N34" s="1031"/>
      <c r="O34" s="1031"/>
      <c r="P34" s="1032"/>
      <c r="Q34" s="1038">
        <v>407</v>
      </c>
      <c r="R34" s="1039"/>
      <c r="S34" s="1039"/>
      <c r="T34" s="1039"/>
      <c r="U34" s="1039"/>
      <c r="V34" s="1039">
        <v>535</v>
      </c>
      <c r="W34" s="1039"/>
      <c r="X34" s="1039"/>
      <c r="Y34" s="1039"/>
      <c r="Z34" s="1039"/>
      <c r="AA34" s="1039">
        <v>128</v>
      </c>
      <c r="AB34" s="1039"/>
      <c r="AC34" s="1039"/>
      <c r="AD34" s="1039"/>
      <c r="AE34" s="1040"/>
      <c r="AF34" s="1035">
        <v>35</v>
      </c>
      <c r="AG34" s="1036"/>
      <c r="AH34" s="1036"/>
      <c r="AI34" s="1036"/>
      <c r="AJ34" s="1037"/>
      <c r="AK34" s="980">
        <v>325</v>
      </c>
      <c r="AL34" s="971"/>
      <c r="AM34" s="971"/>
      <c r="AN34" s="971"/>
      <c r="AO34" s="971"/>
      <c r="AP34" s="971">
        <v>1772</v>
      </c>
      <c r="AQ34" s="971"/>
      <c r="AR34" s="971"/>
      <c r="AS34" s="971"/>
      <c r="AT34" s="971"/>
      <c r="AU34" s="971">
        <v>1570</v>
      </c>
      <c r="AV34" s="971"/>
      <c r="AW34" s="971"/>
      <c r="AX34" s="971"/>
      <c r="AY34" s="971"/>
      <c r="AZ34" s="1041" t="s">
        <v>557</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1401</v>
      </c>
      <c r="AG63" s="959"/>
      <c r="AH63" s="959"/>
      <c r="AI63" s="959"/>
      <c r="AJ63" s="1022"/>
      <c r="AK63" s="1023"/>
      <c r="AL63" s="963"/>
      <c r="AM63" s="963"/>
      <c r="AN63" s="963"/>
      <c r="AO63" s="963"/>
      <c r="AP63" s="959">
        <v>16119</v>
      </c>
      <c r="AQ63" s="959"/>
      <c r="AR63" s="959"/>
      <c r="AS63" s="959"/>
      <c r="AT63" s="959"/>
      <c r="AU63" s="959">
        <v>5566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558</v>
      </c>
      <c r="C68" s="986"/>
      <c r="D68" s="986"/>
      <c r="E68" s="986"/>
      <c r="F68" s="986"/>
      <c r="G68" s="986"/>
      <c r="H68" s="986"/>
      <c r="I68" s="986"/>
      <c r="J68" s="986"/>
      <c r="K68" s="986"/>
      <c r="L68" s="986"/>
      <c r="M68" s="986"/>
      <c r="N68" s="986"/>
      <c r="O68" s="986"/>
      <c r="P68" s="987"/>
      <c r="Q68" s="988">
        <v>5336</v>
      </c>
      <c r="R68" s="982"/>
      <c r="S68" s="982"/>
      <c r="T68" s="982"/>
      <c r="U68" s="982"/>
      <c r="V68" s="982">
        <v>5234</v>
      </c>
      <c r="W68" s="982"/>
      <c r="X68" s="982"/>
      <c r="Y68" s="982"/>
      <c r="Z68" s="982"/>
      <c r="AA68" s="982">
        <v>102</v>
      </c>
      <c r="AB68" s="982"/>
      <c r="AC68" s="982"/>
      <c r="AD68" s="982"/>
      <c r="AE68" s="982"/>
      <c r="AF68" s="982">
        <v>72</v>
      </c>
      <c r="AG68" s="982"/>
      <c r="AH68" s="982"/>
      <c r="AI68" s="982"/>
      <c r="AJ68" s="982"/>
      <c r="AK68" s="982">
        <v>156</v>
      </c>
      <c r="AL68" s="982"/>
      <c r="AM68" s="982"/>
      <c r="AN68" s="982"/>
      <c r="AO68" s="982"/>
      <c r="AP68" s="982">
        <v>3191</v>
      </c>
      <c r="AQ68" s="982"/>
      <c r="AR68" s="982"/>
      <c r="AS68" s="982"/>
      <c r="AT68" s="982"/>
      <c r="AU68" s="982">
        <v>763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559</v>
      </c>
      <c r="C69" s="975"/>
      <c r="D69" s="975"/>
      <c r="E69" s="975"/>
      <c r="F69" s="975"/>
      <c r="G69" s="975"/>
      <c r="H69" s="975"/>
      <c r="I69" s="975"/>
      <c r="J69" s="975"/>
      <c r="K69" s="975"/>
      <c r="L69" s="975"/>
      <c r="M69" s="975"/>
      <c r="N69" s="975"/>
      <c r="O69" s="975"/>
      <c r="P69" s="976"/>
      <c r="Q69" s="977">
        <v>184</v>
      </c>
      <c r="R69" s="971"/>
      <c r="S69" s="971"/>
      <c r="T69" s="971"/>
      <c r="U69" s="971"/>
      <c r="V69" s="971">
        <v>176</v>
      </c>
      <c r="W69" s="971"/>
      <c r="X69" s="971"/>
      <c r="Y69" s="971"/>
      <c r="Z69" s="971"/>
      <c r="AA69" s="971">
        <v>8</v>
      </c>
      <c r="AB69" s="971"/>
      <c r="AC69" s="971"/>
      <c r="AD69" s="971"/>
      <c r="AE69" s="971"/>
      <c r="AF69" s="971">
        <v>8</v>
      </c>
      <c r="AG69" s="971"/>
      <c r="AH69" s="971"/>
      <c r="AI69" s="971"/>
      <c r="AJ69" s="971"/>
      <c r="AK69" s="971" t="s">
        <v>557</v>
      </c>
      <c r="AL69" s="971"/>
      <c r="AM69" s="971"/>
      <c r="AN69" s="971"/>
      <c r="AO69" s="971"/>
      <c r="AP69" s="971" t="s">
        <v>492</v>
      </c>
      <c r="AQ69" s="971"/>
      <c r="AR69" s="971"/>
      <c r="AS69" s="971"/>
      <c r="AT69" s="971"/>
      <c r="AU69" s="971" t="s">
        <v>492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560</v>
      </c>
      <c r="C70" s="975"/>
      <c r="D70" s="975"/>
      <c r="E70" s="975"/>
      <c r="F70" s="975"/>
      <c r="G70" s="975"/>
      <c r="H70" s="975"/>
      <c r="I70" s="975"/>
      <c r="J70" s="975"/>
      <c r="K70" s="975"/>
      <c r="L70" s="975"/>
      <c r="M70" s="975"/>
      <c r="N70" s="975"/>
      <c r="O70" s="975"/>
      <c r="P70" s="976"/>
      <c r="Q70" s="977">
        <v>188612</v>
      </c>
      <c r="R70" s="971"/>
      <c r="S70" s="971"/>
      <c r="T70" s="971"/>
      <c r="U70" s="971"/>
      <c r="V70" s="971">
        <v>182940</v>
      </c>
      <c r="W70" s="971"/>
      <c r="X70" s="971"/>
      <c r="Y70" s="971"/>
      <c r="Z70" s="971"/>
      <c r="AA70" s="971">
        <v>5672</v>
      </c>
      <c r="AB70" s="971"/>
      <c r="AC70" s="971"/>
      <c r="AD70" s="971"/>
      <c r="AE70" s="971"/>
      <c r="AF70" s="971">
        <v>5672</v>
      </c>
      <c r="AG70" s="971"/>
      <c r="AH70" s="971"/>
      <c r="AI70" s="971"/>
      <c r="AJ70" s="971"/>
      <c r="AK70" s="971">
        <v>2011</v>
      </c>
      <c r="AL70" s="971"/>
      <c r="AM70" s="971"/>
      <c r="AN70" s="971"/>
      <c r="AO70" s="971"/>
      <c r="AP70" s="971" t="s">
        <v>492</v>
      </c>
      <c r="AQ70" s="971"/>
      <c r="AR70" s="971"/>
      <c r="AS70" s="971"/>
      <c r="AT70" s="971"/>
      <c r="AU70" s="971" t="s">
        <v>492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561</v>
      </c>
      <c r="C71" s="975"/>
      <c r="D71" s="975"/>
      <c r="E71" s="975"/>
      <c r="F71" s="975"/>
      <c r="G71" s="975"/>
      <c r="H71" s="975"/>
      <c r="I71" s="975"/>
      <c r="J71" s="975"/>
      <c r="K71" s="975"/>
      <c r="L71" s="975"/>
      <c r="M71" s="975"/>
      <c r="N71" s="975"/>
      <c r="O71" s="975"/>
      <c r="P71" s="976"/>
      <c r="Q71" s="977">
        <v>192</v>
      </c>
      <c r="R71" s="971"/>
      <c r="S71" s="971"/>
      <c r="T71" s="971"/>
      <c r="U71" s="971"/>
      <c r="V71" s="971">
        <v>164</v>
      </c>
      <c r="W71" s="971"/>
      <c r="X71" s="971"/>
      <c r="Y71" s="971"/>
      <c r="Z71" s="971"/>
      <c r="AA71" s="971">
        <v>28</v>
      </c>
      <c r="AB71" s="971"/>
      <c r="AC71" s="971"/>
      <c r="AD71" s="971"/>
      <c r="AE71" s="971"/>
      <c r="AF71" s="971">
        <v>28</v>
      </c>
      <c r="AG71" s="971"/>
      <c r="AH71" s="971"/>
      <c r="AI71" s="971"/>
      <c r="AJ71" s="971"/>
      <c r="AK71" s="971" t="s">
        <v>492</v>
      </c>
      <c r="AL71" s="971"/>
      <c r="AM71" s="971"/>
      <c r="AN71" s="971"/>
      <c r="AO71" s="971"/>
      <c r="AP71" s="971">
        <v>114</v>
      </c>
      <c r="AQ71" s="971"/>
      <c r="AR71" s="971"/>
      <c r="AS71" s="971"/>
      <c r="AT71" s="971"/>
      <c r="AU71" s="971">
        <v>14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562</v>
      </c>
      <c r="C72" s="975"/>
      <c r="D72" s="975"/>
      <c r="E72" s="975"/>
      <c r="F72" s="975"/>
      <c r="G72" s="975"/>
      <c r="H72" s="975"/>
      <c r="I72" s="975"/>
      <c r="J72" s="975"/>
      <c r="K72" s="975"/>
      <c r="L72" s="975"/>
      <c r="M72" s="975"/>
      <c r="N72" s="975"/>
      <c r="O72" s="975"/>
      <c r="P72" s="976"/>
      <c r="Q72" s="977">
        <v>82</v>
      </c>
      <c r="R72" s="971"/>
      <c r="S72" s="971"/>
      <c r="T72" s="971"/>
      <c r="U72" s="971"/>
      <c r="V72" s="971">
        <v>76</v>
      </c>
      <c r="W72" s="971"/>
      <c r="X72" s="971"/>
      <c r="Y72" s="971"/>
      <c r="Z72" s="971"/>
      <c r="AA72" s="971">
        <v>6</v>
      </c>
      <c r="AB72" s="971"/>
      <c r="AC72" s="971"/>
      <c r="AD72" s="971"/>
      <c r="AE72" s="971"/>
      <c r="AF72" s="971">
        <v>6</v>
      </c>
      <c r="AG72" s="971"/>
      <c r="AH72" s="971"/>
      <c r="AI72" s="971"/>
      <c r="AJ72" s="971"/>
      <c r="AK72" s="971" t="s">
        <v>492</v>
      </c>
      <c r="AL72" s="971"/>
      <c r="AM72" s="971"/>
      <c r="AN72" s="971"/>
      <c r="AO72" s="971"/>
      <c r="AP72" s="971" t="s">
        <v>492</v>
      </c>
      <c r="AQ72" s="971"/>
      <c r="AR72" s="971"/>
      <c r="AS72" s="971"/>
      <c r="AT72" s="971"/>
      <c r="AU72" s="971" t="s">
        <v>492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5786</v>
      </c>
      <c r="AG88" s="959"/>
      <c r="AH88" s="959"/>
      <c r="AI88" s="959"/>
      <c r="AJ88" s="959"/>
      <c r="AK88" s="963"/>
      <c r="AL88" s="963"/>
      <c r="AM88" s="963"/>
      <c r="AN88" s="963"/>
      <c r="AO88" s="963"/>
      <c r="AP88" s="959">
        <v>3305</v>
      </c>
      <c r="AQ88" s="959"/>
      <c r="AR88" s="959"/>
      <c r="AS88" s="959"/>
      <c r="AT88" s="959"/>
      <c r="AU88" s="959">
        <v>777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66</v>
      </c>
      <c r="CS102" s="953"/>
      <c r="CT102" s="953"/>
      <c r="CU102" s="953"/>
      <c r="CV102" s="954"/>
      <c r="CW102" s="952">
        <v>4</v>
      </c>
      <c r="CX102" s="953"/>
      <c r="CY102" s="953"/>
      <c r="CZ102" s="953"/>
      <c r="DA102" s="954"/>
      <c r="DB102" s="952" t="s">
        <v>557</v>
      </c>
      <c r="DC102" s="953"/>
      <c r="DD102" s="953"/>
      <c r="DE102" s="953"/>
      <c r="DF102" s="954"/>
      <c r="DG102" s="952">
        <v>1727</v>
      </c>
      <c r="DH102" s="953"/>
      <c r="DI102" s="953"/>
      <c r="DJ102" s="953"/>
      <c r="DK102" s="954"/>
      <c r="DL102" s="952" t="s">
        <v>557</v>
      </c>
      <c r="DM102" s="953"/>
      <c r="DN102" s="953"/>
      <c r="DO102" s="953"/>
      <c r="DP102" s="954"/>
      <c r="DQ102" s="952">
        <v>892</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2426114</v>
      </c>
      <c r="AB110" s="889"/>
      <c r="AC110" s="889"/>
      <c r="AD110" s="889"/>
      <c r="AE110" s="890"/>
      <c r="AF110" s="891">
        <v>2547292</v>
      </c>
      <c r="AG110" s="889"/>
      <c r="AH110" s="889"/>
      <c r="AI110" s="889"/>
      <c r="AJ110" s="890"/>
      <c r="AK110" s="891">
        <v>2604271</v>
      </c>
      <c r="AL110" s="889"/>
      <c r="AM110" s="889"/>
      <c r="AN110" s="889"/>
      <c r="AO110" s="890"/>
      <c r="AP110" s="892">
        <v>15.5</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33173744</v>
      </c>
      <c r="BR110" s="842"/>
      <c r="BS110" s="842"/>
      <c r="BT110" s="842"/>
      <c r="BU110" s="842"/>
      <c r="BV110" s="842">
        <v>35537830</v>
      </c>
      <c r="BW110" s="842"/>
      <c r="BX110" s="842"/>
      <c r="BY110" s="842"/>
      <c r="BZ110" s="842"/>
      <c r="CA110" s="842">
        <v>35873556</v>
      </c>
      <c r="CB110" s="842"/>
      <c r="CC110" s="842"/>
      <c r="CD110" s="842"/>
      <c r="CE110" s="842"/>
      <c r="CF110" s="866">
        <v>213.6</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583153</v>
      </c>
      <c r="BR111" s="817"/>
      <c r="BS111" s="817"/>
      <c r="BT111" s="817"/>
      <c r="BU111" s="817"/>
      <c r="BV111" s="817">
        <v>897646</v>
      </c>
      <c r="BW111" s="817"/>
      <c r="BX111" s="817"/>
      <c r="BY111" s="817"/>
      <c r="BZ111" s="817"/>
      <c r="CA111" s="817">
        <v>793926</v>
      </c>
      <c r="CB111" s="817"/>
      <c r="CC111" s="817"/>
      <c r="CD111" s="817"/>
      <c r="CE111" s="817"/>
      <c r="CF111" s="875">
        <v>4.7</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6667</v>
      </c>
      <c r="AB112" s="780"/>
      <c r="AC112" s="780"/>
      <c r="AD112" s="780"/>
      <c r="AE112" s="781"/>
      <c r="AF112" s="782">
        <v>6667</v>
      </c>
      <c r="AG112" s="780"/>
      <c r="AH112" s="780"/>
      <c r="AI112" s="780"/>
      <c r="AJ112" s="781"/>
      <c r="AK112" s="782">
        <v>6667</v>
      </c>
      <c r="AL112" s="780"/>
      <c r="AM112" s="780"/>
      <c r="AN112" s="780"/>
      <c r="AO112" s="781"/>
      <c r="AP112" s="824">
        <v>0</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6632607</v>
      </c>
      <c r="BR112" s="817"/>
      <c r="BS112" s="817"/>
      <c r="BT112" s="817"/>
      <c r="BU112" s="817"/>
      <c r="BV112" s="817">
        <v>5233856</v>
      </c>
      <c r="BW112" s="817"/>
      <c r="BX112" s="817"/>
      <c r="BY112" s="817"/>
      <c r="BZ112" s="817"/>
      <c r="CA112" s="817">
        <v>5565573</v>
      </c>
      <c r="CB112" s="817"/>
      <c r="CC112" s="817"/>
      <c r="CD112" s="817"/>
      <c r="CE112" s="817"/>
      <c r="CF112" s="875">
        <v>33.1</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973483</v>
      </c>
      <c r="AB113" s="919"/>
      <c r="AC113" s="919"/>
      <c r="AD113" s="919"/>
      <c r="AE113" s="920"/>
      <c r="AF113" s="921">
        <v>645809</v>
      </c>
      <c r="AG113" s="919"/>
      <c r="AH113" s="919"/>
      <c r="AI113" s="919"/>
      <c r="AJ113" s="920"/>
      <c r="AK113" s="921">
        <v>367145</v>
      </c>
      <c r="AL113" s="919"/>
      <c r="AM113" s="919"/>
      <c r="AN113" s="919"/>
      <c r="AO113" s="920"/>
      <c r="AP113" s="922">
        <v>2.2000000000000002</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685565</v>
      </c>
      <c r="BR113" s="817"/>
      <c r="BS113" s="817"/>
      <c r="BT113" s="817"/>
      <c r="BU113" s="817"/>
      <c r="BV113" s="817">
        <v>664621</v>
      </c>
      <c r="BW113" s="817"/>
      <c r="BX113" s="817"/>
      <c r="BY113" s="817"/>
      <c r="BZ113" s="817"/>
      <c r="CA113" s="817">
        <v>777099</v>
      </c>
      <c r="CB113" s="817"/>
      <c r="CC113" s="817"/>
      <c r="CD113" s="817"/>
      <c r="CE113" s="817"/>
      <c r="CF113" s="875">
        <v>4.5999999999999996</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99294</v>
      </c>
      <c r="AB114" s="780"/>
      <c r="AC114" s="780"/>
      <c r="AD114" s="780"/>
      <c r="AE114" s="781"/>
      <c r="AF114" s="782">
        <v>113980</v>
      </c>
      <c r="AG114" s="780"/>
      <c r="AH114" s="780"/>
      <c r="AI114" s="780"/>
      <c r="AJ114" s="781"/>
      <c r="AK114" s="782">
        <v>104144</v>
      </c>
      <c r="AL114" s="780"/>
      <c r="AM114" s="780"/>
      <c r="AN114" s="780"/>
      <c r="AO114" s="781"/>
      <c r="AP114" s="824">
        <v>0.6</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2545997</v>
      </c>
      <c r="BR114" s="817"/>
      <c r="BS114" s="817"/>
      <c r="BT114" s="817"/>
      <c r="BU114" s="817"/>
      <c r="BV114" s="817">
        <v>2637937</v>
      </c>
      <c r="BW114" s="817"/>
      <c r="BX114" s="817"/>
      <c r="BY114" s="817"/>
      <c r="BZ114" s="817"/>
      <c r="CA114" s="817">
        <v>2773598</v>
      </c>
      <c r="CB114" s="817"/>
      <c r="CC114" s="817"/>
      <c r="CD114" s="817"/>
      <c r="CE114" s="817"/>
      <c r="CF114" s="875">
        <v>16.5</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v>1212966</v>
      </c>
      <c r="BR115" s="817"/>
      <c r="BS115" s="817"/>
      <c r="BT115" s="817"/>
      <c r="BU115" s="817"/>
      <c r="BV115" s="817">
        <v>987713</v>
      </c>
      <c r="BW115" s="817"/>
      <c r="BX115" s="817"/>
      <c r="BY115" s="817"/>
      <c r="BZ115" s="817"/>
      <c r="CA115" s="817">
        <v>893026</v>
      </c>
      <c r="CB115" s="817"/>
      <c r="CC115" s="817"/>
      <c r="CD115" s="817"/>
      <c r="CE115" s="817"/>
      <c r="CF115" s="875">
        <v>5.3</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583153</v>
      </c>
      <c r="DH115" s="780"/>
      <c r="DI115" s="780"/>
      <c r="DJ115" s="780"/>
      <c r="DK115" s="781"/>
      <c r="DL115" s="782">
        <v>897646</v>
      </c>
      <c r="DM115" s="780"/>
      <c r="DN115" s="780"/>
      <c r="DO115" s="780"/>
      <c r="DP115" s="781"/>
      <c r="DQ115" s="782">
        <v>793926</v>
      </c>
      <c r="DR115" s="780"/>
      <c r="DS115" s="780"/>
      <c r="DT115" s="780"/>
      <c r="DU115" s="781"/>
      <c r="DV115" s="824">
        <v>4.7</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3505558</v>
      </c>
      <c r="AB117" s="903"/>
      <c r="AC117" s="903"/>
      <c r="AD117" s="903"/>
      <c r="AE117" s="904"/>
      <c r="AF117" s="905">
        <v>3313748</v>
      </c>
      <c r="AG117" s="903"/>
      <c r="AH117" s="903"/>
      <c r="AI117" s="903"/>
      <c r="AJ117" s="904"/>
      <c r="AK117" s="905">
        <v>3082227</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44834032</v>
      </c>
      <c r="BR119" s="845"/>
      <c r="BS119" s="845"/>
      <c r="BT119" s="845"/>
      <c r="BU119" s="845"/>
      <c r="BV119" s="845">
        <v>45959603</v>
      </c>
      <c r="BW119" s="845"/>
      <c r="BX119" s="845"/>
      <c r="BY119" s="845"/>
      <c r="BZ119" s="845"/>
      <c r="CA119" s="845">
        <v>46676778</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11611706</v>
      </c>
      <c r="BR120" s="842"/>
      <c r="BS120" s="842"/>
      <c r="BT120" s="842"/>
      <c r="BU120" s="842"/>
      <c r="BV120" s="842">
        <v>15021565</v>
      </c>
      <c r="BW120" s="842"/>
      <c r="BX120" s="842"/>
      <c r="BY120" s="842"/>
      <c r="BZ120" s="842"/>
      <c r="CA120" s="842">
        <v>13384480</v>
      </c>
      <c r="CB120" s="842"/>
      <c r="CC120" s="842"/>
      <c r="CD120" s="842"/>
      <c r="CE120" s="842"/>
      <c r="CF120" s="866">
        <v>79.7</v>
      </c>
      <c r="CG120" s="867"/>
      <c r="CH120" s="867"/>
      <c r="CI120" s="867"/>
      <c r="CJ120" s="867"/>
      <c r="CK120" s="868" t="s">
        <v>449</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4165904</v>
      </c>
      <c r="DH120" s="842"/>
      <c r="DI120" s="842"/>
      <c r="DJ120" s="842"/>
      <c r="DK120" s="842"/>
      <c r="DL120" s="842">
        <v>3304581</v>
      </c>
      <c r="DM120" s="842"/>
      <c r="DN120" s="842"/>
      <c r="DO120" s="842"/>
      <c r="DP120" s="842"/>
      <c r="DQ120" s="842">
        <v>3969582</v>
      </c>
      <c r="DR120" s="842"/>
      <c r="DS120" s="842"/>
      <c r="DT120" s="842"/>
      <c r="DU120" s="842"/>
      <c r="DV120" s="843">
        <v>23.6</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4288176</v>
      </c>
      <c r="BR121" s="817"/>
      <c r="BS121" s="817"/>
      <c r="BT121" s="817"/>
      <c r="BU121" s="817"/>
      <c r="BV121" s="817">
        <v>4045745</v>
      </c>
      <c r="BW121" s="817"/>
      <c r="BX121" s="817"/>
      <c r="BY121" s="817"/>
      <c r="BZ121" s="817"/>
      <c r="CA121" s="817">
        <v>4156206</v>
      </c>
      <c r="CB121" s="817"/>
      <c r="CC121" s="817"/>
      <c r="CD121" s="817"/>
      <c r="CE121" s="817"/>
      <c r="CF121" s="875">
        <v>24.7</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2158842</v>
      </c>
      <c r="DH121" s="817"/>
      <c r="DI121" s="817"/>
      <c r="DJ121" s="817"/>
      <c r="DK121" s="817"/>
      <c r="DL121" s="817">
        <v>1904328</v>
      </c>
      <c r="DM121" s="817"/>
      <c r="DN121" s="817"/>
      <c r="DO121" s="817"/>
      <c r="DP121" s="817"/>
      <c r="DQ121" s="817">
        <v>1570262</v>
      </c>
      <c r="DR121" s="817"/>
      <c r="DS121" s="817"/>
      <c r="DT121" s="817"/>
      <c r="DU121" s="817"/>
      <c r="DV121" s="794">
        <v>9.3000000000000007</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28154310</v>
      </c>
      <c r="BR122" s="845"/>
      <c r="BS122" s="845"/>
      <c r="BT122" s="845"/>
      <c r="BU122" s="845"/>
      <c r="BV122" s="845">
        <v>27794483</v>
      </c>
      <c r="BW122" s="845"/>
      <c r="BX122" s="845"/>
      <c r="BY122" s="845"/>
      <c r="BZ122" s="845"/>
      <c r="CA122" s="845">
        <v>26880823</v>
      </c>
      <c r="CB122" s="845"/>
      <c r="CC122" s="845"/>
      <c r="CD122" s="845"/>
      <c r="CE122" s="845"/>
      <c r="CF122" s="846">
        <v>160</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25278</v>
      </c>
      <c r="DH122" s="817"/>
      <c r="DI122" s="817"/>
      <c r="DJ122" s="817"/>
      <c r="DK122" s="817"/>
      <c r="DL122" s="817">
        <v>24947</v>
      </c>
      <c r="DM122" s="817"/>
      <c r="DN122" s="817"/>
      <c r="DO122" s="817"/>
      <c r="DP122" s="817"/>
      <c r="DQ122" s="817">
        <v>25729</v>
      </c>
      <c r="DR122" s="817"/>
      <c r="DS122" s="817"/>
      <c r="DT122" s="817"/>
      <c r="DU122" s="817"/>
      <c r="DV122" s="794">
        <v>0.2</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44054192</v>
      </c>
      <c r="BR123" s="833"/>
      <c r="BS123" s="833"/>
      <c r="BT123" s="833"/>
      <c r="BU123" s="833"/>
      <c r="BV123" s="833">
        <v>46861793</v>
      </c>
      <c r="BW123" s="833"/>
      <c r="BX123" s="833"/>
      <c r="BY123" s="833"/>
      <c r="BZ123" s="833"/>
      <c r="CA123" s="833">
        <v>44421509</v>
      </c>
      <c r="CB123" s="833"/>
      <c r="CC123" s="833"/>
      <c r="CD123" s="833"/>
      <c r="CE123" s="833"/>
      <c r="CF123" s="748"/>
      <c r="CG123" s="749"/>
      <c r="CH123" s="749"/>
      <c r="CI123" s="749"/>
      <c r="CJ123" s="834"/>
      <c r="CK123" s="869"/>
      <c r="CL123" s="855"/>
      <c r="CM123" s="855"/>
      <c r="CN123" s="855"/>
      <c r="CO123" s="856"/>
      <c r="CP123" s="835" t="s">
        <v>454</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4.7</v>
      </c>
      <c r="BR124" s="831"/>
      <c r="BS124" s="831"/>
      <c r="BT124" s="831"/>
      <c r="BU124" s="831"/>
      <c r="BV124" s="831" t="s">
        <v>122</v>
      </c>
      <c r="BW124" s="831"/>
      <c r="BX124" s="831"/>
      <c r="BY124" s="831"/>
      <c r="BZ124" s="831"/>
      <c r="CA124" s="831">
        <v>13.4</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v>282583</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v>1211159</v>
      </c>
      <c r="DH126" s="817"/>
      <c r="DI126" s="817"/>
      <c r="DJ126" s="817"/>
      <c r="DK126" s="817"/>
      <c r="DL126" s="817">
        <v>963438</v>
      </c>
      <c r="DM126" s="817"/>
      <c r="DN126" s="817"/>
      <c r="DO126" s="817"/>
      <c r="DP126" s="817"/>
      <c r="DQ126" s="817">
        <v>891567</v>
      </c>
      <c r="DR126" s="817"/>
      <c r="DS126" s="817"/>
      <c r="DT126" s="817"/>
      <c r="DU126" s="817"/>
      <c r="DV126" s="794">
        <v>5.3</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483131</v>
      </c>
      <c r="AB128" s="801"/>
      <c r="AC128" s="801"/>
      <c r="AD128" s="801"/>
      <c r="AE128" s="802"/>
      <c r="AF128" s="803">
        <v>470756</v>
      </c>
      <c r="AG128" s="801"/>
      <c r="AH128" s="801"/>
      <c r="AI128" s="801"/>
      <c r="AJ128" s="802"/>
      <c r="AK128" s="803">
        <v>440038</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12.54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v>1807</v>
      </c>
      <c r="DH128" s="791"/>
      <c r="DI128" s="791"/>
      <c r="DJ128" s="791"/>
      <c r="DK128" s="791"/>
      <c r="DL128" s="791">
        <v>24275</v>
      </c>
      <c r="DM128" s="791"/>
      <c r="DN128" s="791"/>
      <c r="DO128" s="791"/>
      <c r="DP128" s="791"/>
      <c r="DQ128" s="791">
        <v>1459</v>
      </c>
      <c r="DR128" s="791"/>
      <c r="DS128" s="791"/>
      <c r="DT128" s="791"/>
      <c r="DU128" s="791"/>
      <c r="DV128" s="792">
        <v>0</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18563174</v>
      </c>
      <c r="AB129" s="780"/>
      <c r="AC129" s="780"/>
      <c r="AD129" s="780"/>
      <c r="AE129" s="781"/>
      <c r="AF129" s="782">
        <v>18389940</v>
      </c>
      <c r="AG129" s="780"/>
      <c r="AH129" s="780"/>
      <c r="AI129" s="780"/>
      <c r="AJ129" s="781"/>
      <c r="AK129" s="782">
        <v>19007150</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17.54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2240223</v>
      </c>
      <c r="AB130" s="780"/>
      <c r="AC130" s="780"/>
      <c r="AD130" s="780"/>
      <c r="AE130" s="781"/>
      <c r="AF130" s="782">
        <v>2227930</v>
      </c>
      <c r="AG130" s="780"/>
      <c r="AH130" s="780"/>
      <c r="AI130" s="780"/>
      <c r="AJ130" s="781"/>
      <c r="AK130" s="782">
        <v>2208766</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3.7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16322951</v>
      </c>
      <c r="AB131" s="764"/>
      <c r="AC131" s="764"/>
      <c r="AD131" s="764"/>
      <c r="AE131" s="765"/>
      <c r="AF131" s="766">
        <v>16162010</v>
      </c>
      <c r="AG131" s="764"/>
      <c r="AH131" s="764"/>
      <c r="AI131" s="764"/>
      <c r="AJ131" s="765"/>
      <c r="AK131" s="766">
        <v>16798384</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13.4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4.7920501629999999</v>
      </c>
      <c r="AB132" s="745"/>
      <c r="AC132" s="745"/>
      <c r="AD132" s="745"/>
      <c r="AE132" s="746"/>
      <c r="AF132" s="747">
        <v>3.8056033870000001</v>
      </c>
      <c r="AG132" s="745"/>
      <c r="AH132" s="745"/>
      <c r="AI132" s="745"/>
      <c r="AJ132" s="746"/>
      <c r="AK132" s="747">
        <v>2.5801469950000002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4.7</v>
      </c>
      <c r="AB133" s="724"/>
      <c r="AC133" s="724"/>
      <c r="AD133" s="724"/>
      <c r="AE133" s="725"/>
      <c r="AF133" s="723">
        <v>4.5</v>
      </c>
      <c r="AG133" s="724"/>
      <c r="AH133" s="724"/>
      <c r="AI133" s="724"/>
      <c r="AJ133" s="725"/>
      <c r="AK133" s="723">
        <v>3.7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7ZmPKu0KFjUyEJewSaQSvup0lRYjoCvA3mfR9jpkLKsyXz95ZBqnlMbEruy+F7Lb9tthgNqUwtBOxRE98HPDQ==" saltValue="OPlojGewZRRSaIDUHQ6N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Owpgkrb6yeI06GeJi4ra/BY5VBipUhmntCl4MPIhkjXQrd8bkjBW0nNLUueJAVAKI+HW3S3Nwr8icaA4T3y5g==" saltValue="WsGBtT1CLoj5wgBUjkx0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G74FuWoh6Yq4VTfyfhWozs83uLLt1EEYCo0Aq/9WxU5rK5n1UJwl3GP47jGEYn45VyTEqvhDPuDCaNZzhQ5pQ==" saltValue="cn/MnvYUDbDN04j/bHajq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5558887</v>
      </c>
      <c r="AP9" s="281">
        <v>64747</v>
      </c>
      <c r="AQ9" s="282">
        <v>73824</v>
      </c>
      <c r="AR9" s="283">
        <v>-12.3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682934</v>
      </c>
      <c r="AP10" s="284">
        <v>7954</v>
      </c>
      <c r="AQ10" s="285">
        <v>6244</v>
      </c>
      <c r="AR10" s="286">
        <v>27.4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v>4075</v>
      </c>
      <c r="AP11" s="284">
        <v>47</v>
      </c>
      <c r="AQ11" s="285">
        <v>1048</v>
      </c>
      <c r="AR11" s="286">
        <v>-95.5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492</v>
      </c>
      <c r="AP12" s="284" t="s">
        <v>492</v>
      </c>
      <c r="AQ12" s="285">
        <v>8</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128835</v>
      </c>
      <c r="AP13" s="284">
        <v>1501</v>
      </c>
      <c r="AQ13" s="285">
        <v>2350</v>
      </c>
      <c r="AR13" s="286">
        <v>-36.1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111766</v>
      </c>
      <c r="AP14" s="284">
        <v>1302</v>
      </c>
      <c r="AQ14" s="285">
        <v>1698</v>
      </c>
      <c r="AR14" s="286">
        <v>-23.3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-143921</v>
      </c>
      <c r="AP15" s="284">
        <v>-1676</v>
      </c>
      <c r="AQ15" s="285">
        <v>-3564</v>
      </c>
      <c r="AR15" s="286">
        <v>-53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6342576</v>
      </c>
      <c r="AP16" s="284">
        <v>73875</v>
      </c>
      <c r="AQ16" s="285">
        <v>81608</v>
      </c>
      <c r="AR16" s="286">
        <v>-9.5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5.88</v>
      </c>
      <c r="AP21" s="298">
        <v>7.59</v>
      </c>
      <c r="AQ21" s="299">
        <v>-1.71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101</v>
      </c>
      <c r="AP22" s="303">
        <v>98.2</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2604271</v>
      </c>
      <c r="AP32" s="312">
        <v>30333</v>
      </c>
      <c r="AQ32" s="313">
        <v>42992</v>
      </c>
      <c r="AR32" s="314">
        <v>-29.4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v>6667</v>
      </c>
      <c r="AP34" s="312">
        <v>78</v>
      </c>
      <c r="AQ34" s="313">
        <v>43</v>
      </c>
      <c r="AR34" s="314">
        <v>81.400000000000006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367145</v>
      </c>
      <c r="AP35" s="312">
        <v>4276</v>
      </c>
      <c r="AQ35" s="313">
        <v>11969</v>
      </c>
      <c r="AR35" s="314">
        <v>-64.3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104144</v>
      </c>
      <c r="AP36" s="312">
        <v>1213</v>
      </c>
      <c r="AQ36" s="313">
        <v>2138</v>
      </c>
      <c r="AR36" s="314">
        <v>-43.3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t="s">
        <v>492</v>
      </c>
      <c r="AP37" s="312" t="s">
        <v>492</v>
      </c>
      <c r="AQ37" s="313">
        <v>592</v>
      </c>
      <c r="AR37" s="314" t="s">
        <v>492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t="s">
        <v>492</v>
      </c>
      <c r="AP38" s="315" t="s">
        <v>492</v>
      </c>
      <c r="AQ38" s="316">
        <v>2</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-440038</v>
      </c>
      <c r="AP39" s="312">
        <v>-5125</v>
      </c>
      <c r="AQ39" s="313">
        <v>-5777</v>
      </c>
      <c r="AR39" s="314">
        <v>-11.3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-2208766</v>
      </c>
      <c r="AP40" s="312">
        <v>-25726</v>
      </c>
      <c r="AQ40" s="313">
        <v>-36457</v>
      </c>
      <c r="AR40" s="314">
        <v>-29.4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433423</v>
      </c>
      <c r="AP41" s="312">
        <v>5048</v>
      </c>
      <c r="AQ41" s="313">
        <v>15502</v>
      </c>
      <c r="AR41" s="314">
        <v>-67.400000000000006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5062591</v>
      </c>
      <c r="AN51" s="334">
        <v>60467</v>
      </c>
      <c r="AO51" s="335">
        <v>11.9</v>
      </c>
      <c r="AP51" s="336">
        <v>62383</v>
      </c>
      <c r="AQ51" s="337">
        <v>14.1</v>
      </c>
      <c r="AR51" s="338">
        <v>-2.2000000000000002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2230169</v>
      </c>
      <c r="AN52" s="342">
        <v>26637</v>
      </c>
      <c r="AO52" s="343">
        <v>38.6</v>
      </c>
      <c r="AP52" s="344">
        <v>35325</v>
      </c>
      <c r="AQ52" s="345">
        <v>7.6</v>
      </c>
      <c r="AR52" s="346">
        <v>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11953664</v>
      </c>
      <c r="AN53" s="334">
        <v>141445</v>
      </c>
      <c r="AO53" s="335">
        <v>133.9</v>
      </c>
      <c r="AP53" s="336">
        <v>63812</v>
      </c>
      <c r="AQ53" s="337">
        <v>2.2999999999999998</v>
      </c>
      <c r="AR53" s="338">
        <v>131.6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2890101</v>
      </c>
      <c r="AN54" s="342">
        <v>34198</v>
      </c>
      <c r="AO54" s="343">
        <v>28.4</v>
      </c>
      <c r="AP54" s="344">
        <v>33848</v>
      </c>
      <c r="AQ54" s="345">
        <v>-4.2</v>
      </c>
      <c r="AR54" s="346">
        <v>32.6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6305961</v>
      </c>
      <c r="AN55" s="334">
        <v>74205</v>
      </c>
      <c r="AO55" s="335">
        <v>-47.5</v>
      </c>
      <c r="AP55" s="336">
        <v>54225</v>
      </c>
      <c r="AQ55" s="337">
        <v>-15</v>
      </c>
      <c r="AR55" s="338">
        <v>-32.5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2812610</v>
      </c>
      <c r="AN56" s="342">
        <v>33097</v>
      </c>
      <c r="AO56" s="343">
        <v>-3.2</v>
      </c>
      <c r="AP56" s="344">
        <v>27337</v>
      </c>
      <c r="AQ56" s="345">
        <v>-19.2</v>
      </c>
      <c r="AR56" s="346">
        <v>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7418795</v>
      </c>
      <c r="AN57" s="334">
        <v>86649</v>
      </c>
      <c r="AO57" s="335">
        <v>16.8</v>
      </c>
      <c r="AP57" s="336">
        <v>54016</v>
      </c>
      <c r="AQ57" s="337">
        <v>-0.4</v>
      </c>
      <c r="AR57" s="338">
        <v>17.2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5974936</v>
      </c>
      <c r="AN58" s="342">
        <v>69785</v>
      </c>
      <c r="AO58" s="343">
        <v>110.8</v>
      </c>
      <c r="AP58" s="344">
        <v>28078</v>
      </c>
      <c r="AQ58" s="345">
        <v>2.7</v>
      </c>
      <c r="AR58" s="346">
        <v>108.1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7051560</v>
      </c>
      <c r="AN59" s="334">
        <v>82132</v>
      </c>
      <c r="AO59" s="335">
        <v>-5.2</v>
      </c>
      <c r="AP59" s="336">
        <v>52786</v>
      </c>
      <c r="AQ59" s="337">
        <v>-2.2999999999999998</v>
      </c>
      <c r="AR59" s="338">
        <v>-2.9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4700339</v>
      </c>
      <c r="AN60" s="342">
        <v>54747</v>
      </c>
      <c r="AO60" s="343">
        <v>-21.5</v>
      </c>
      <c r="AP60" s="344">
        <v>28742</v>
      </c>
      <c r="AQ60" s="345">
        <v>2.4</v>
      </c>
      <c r="AR60" s="346">
        <v>-23.9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7558514</v>
      </c>
      <c r="AN61" s="349">
        <v>88980</v>
      </c>
      <c r="AO61" s="350">
        <v>22</v>
      </c>
      <c r="AP61" s="351">
        <v>57444</v>
      </c>
      <c r="AQ61" s="352">
        <v>-0.3</v>
      </c>
      <c r="AR61" s="338">
        <v>22.3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3721631</v>
      </c>
      <c r="AN62" s="342">
        <v>43693</v>
      </c>
      <c r="AO62" s="343">
        <v>30.6</v>
      </c>
      <c r="AP62" s="344">
        <v>30666</v>
      </c>
      <c r="AQ62" s="345">
        <v>-2.1</v>
      </c>
      <c r="AR62" s="346">
        <v>32.700000000000003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ON2shgK8EEAwYX9xEALN5kJ+8j3dPEn9Ux5OHYgYLx3ELWbCRbIJfEQp6MIpr3XIxEp0o23gkeoGStj/eJzcA==" saltValue="eGIpnrz+e0is0E/1H3xK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B10LGq2Z5PPGb4X9DCo5fOS586DsNak9TudOdZCUkfEeaPJm4ha2NwVH47rceyXFM/b5MHjSnVPS2dMnakCEQ==" saltValue="6GyBz74OXvuGYmx9KvmEW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OaCQC2A7KZmy1Ow5KqcmcEnAGFGhJGDNDkuWv1VYOaf3UPUvfNsCGLbRg0PwUXzXfn3RxZ+uPzr2fd4n9arKNg==" saltValue="n//neVjD+zAX3/gtszQTg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12.13</v>
      </c>
      <c r="G47" s="12">
        <v>11.53</v>
      </c>
      <c r="H47" s="12">
        <v>13.3</v>
      </c>
      <c r="I47" s="12">
        <v>16.16</v>
      </c>
      <c r="J47" s="13">
        <v>13.43</v>
      </c>
    </row>
    <row r="48" spans="2:10" ht="57.75" customHeight="1" x14ac:dyDescent="0.15">
      <c r="B48" s="14"/>
      <c r="C48" s="1141" t="s">
        <v>4</v>
      </c>
      <c r="D48" s="1141"/>
      <c r="E48" s="1142"/>
      <c r="F48" s="15">
        <v>4.03</v>
      </c>
      <c r="G48" s="16">
        <v>3.35</v>
      </c>
      <c r="H48" s="16">
        <v>4.43</v>
      </c>
      <c r="I48" s="16">
        <v>3.79</v>
      </c>
      <c r="J48" s="17">
        <v>3.45</v>
      </c>
    </row>
    <row r="49" spans="2:10" ht="57.75" customHeight="1" thickBot="1" x14ac:dyDescent="0.2">
      <c r="B49" s="18"/>
      <c r="C49" s="1143" t="s">
        <v>5</v>
      </c>
      <c r="D49" s="1143"/>
      <c r="E49" s="1144"/>
      <c r="F49" s="19" t="s">
        <v>535</v>
      </c>
      <c r="G49" s="20" t="s">
        <v>536</v>
      </c>
      <c r="H49" s="20">
        <v>3.7</v>
      </c>
      <c r="I49" s="20">
        <v>2.0499999999999998</v>
      </c>
      <c r="J49" s="21" t="s">
        <v>537</v>
      </c>
    </row>
    <row r="50" spans="2:10" x14ac:dyDescent="0.15"/>
  </sheetData>
  <sheetProtection algorithmName="SHA-512" hashValue="bljl/PJci0ql9rHuwPVafMNfiKbV/7A+eWmm4vfM2k0axTBXRP/mngJqj5cUA/GGnMEbbPo9Izf6XVWeJMBUkw==" saltValue="pUdN05Xn3MF+NtZ/S2rN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538</v>
      </c>
      <c r="D34" s="1151"/>
      <c r="E34" s="1152"/>
      <c r="F34" s="32">
        <v>7.09</v>
      </c>
      <c r="G34" s="33">
        <v>5.45</v>
      </c>
      <c r="H34" s="33">
        <v>4.5599999999999996</v>
      </c>
      <c r="I34" s="33">
        <v>4.28</v>
      </c>
      <c r="J34" s="34">
        <v>4.13</v>
      </c>
      <c r="K34" s="22"/>
      <c r="L34" s="22"/>
      <c r="M34" s="22"/>
      <c r="N34" s="22"/>
      <c r="O34" s="22"/>
      <c r="P34" s="22"/>
    </row>
    <row r="35" spans="1:16" ht="39" customHeight="1" x14ac:dyDescent="0.15">
      <c r="A35" s="22"/>
      <c r="B35" s="35"/>
      <c r="C35" s="1145" t="s">
        <v>539</v>
      </c>
      <c r="D35" s="1146"/>
      <c r="E35" s="1147"/>
      <c r="F35" s="36">
        <v>4.0199999999999996</v>
      </c>
      <c r="G35" s="37">
        <v>3.35</v>
      </c>
      <c r="H35" s="37">
        <v>4.42</v>
      </c>
      <c r="I35" s="37">
        <v>3.79</v>
      </c>
      <c r="J35" s="38">
        <v>3.44</v>
      </c>
      <c r="K35" s="22"/>
      <c r="L35" s="22"/>
      <c r="M35" s="22"/>
      <c r="N35" s="22"/>
      <c r="O35" s="22"/>
      <c r="P35" s="22"/>
    </row>
    <row r="36" spans="1:16" ht="39" customHeight="1" x14ac:dyDescent="0.15">
      <c r="A36" s="22"/>
      <c r="B36" s="35"/>
      <c r="C36" s="1145" t="s">
        <v>540</v>
      </c>
      <c r="D36" s="1146"/>
      <c r="E36" s="1147"/>
      <c r="F36" s="36">
        <v>0.96</v>
      </c>
      <c r="G36" s="37">
        <v>1.41</v>
      </c>
      <c r="H36" s="37">
        <v>2.6</v>
      </c>
      <c r="I36" s="37">
        <v>2.76</v>
      </c>
      <c r="J36" s="38">
        <v>2.5299999999999998</v>
      </c>
      <c r="K36" s="22"/>
      <c r="L36" s="22"/>
      <c r="M36" s="22"/>
      <c r="N36" s="22"/>
      <c r="O36" s="22"/>
      <c r="P36" s="22"/>
    </row>
    <row r="37" spans="1:16" ht="39" customHeight="1" x14ac:dyDescent="0.15">
      <c r="A37" s="22"/>
      <c r="B37" s="35"/>
      <c r="C37" s="1145" t="s">
        <v>541</v>
      </c>
      <c r="D37" s="1146"/>
      <c r="E37" s="1147"/>
      <c r="F37" s="36">
        <v>0.65</v>
      </c>
      <c r="G37" s="37">
        <v>0.49</v>
      </c>
      <c r="H37" s="37">
        <v>0.45</v>
      </c>
      <c r="I37" s="37">
        <v>0.55000000000000004</v>
      </c>
      <c r="J37" s="38">
        <v>0.39</v>
      </c>
      <c r="K37" s="22"/>
      <c r="L37" s="22"/>
      <c r="M37" s="22"/>
      <c r="N37" s="22"/>
      <c r="O37" s="22"/>
      <c r="P37" s="22"/>
    </row>
    <row r="38" spans="1:16" ht="39" customHeight="1" x14ac:dyDescent="0.15">
      <c r="A38" s="22"/>
      <c r="B38" s="35"/>
      <c r="C38" s="1145" t="s">
        <v>542</v>
      </c>
      <c r="D38" s="1146"/>
      <c r="E38" s="1147"/>
      <c r="F38" s="36">
        <v>0</v>
      </c>
      <c r="G38" s="37">
        <v>0</v>
      </c>
      <c r="H38" s="37">
        <v>0</v>
      </c>
      <c r="I38" s="37">
        <v>0.47</v>
      </c>
      <c r="J38" s="38">
        <v>0.18</v>
      </c>
      <c r="K38" s="22"/>
      <c r="L38" s="22"/>
      <c r="M38" s="22"/>
      <c r="N38" s="22"/>
      <c r="O38" s="22"/>
      <c r="P38" s="22"/>
    </row>
    <row r="39" spans="1:16" ht="39" customHeight="1" x14ac:dyDescent="0.15">
      <c r="A39" s="22"/>
      <c r="B39" s="35"/>
      <c r="C39" s="1145" t="s">
        <v>543</v>
      </c>
      <c r="D39" s="1146"/>
      <c r="E39" s="1147"/>
      <c r="F39" s="36">
        <v>0</v>
      </c>
      <c r="G39" s="37">
        <v>0.03</v>
      </c>
      <c r="H39" s="37">
        <v>0.06</v>
      </c>
      <c r="I39" s="37">
        <v>0.14000000000000001</v>
      </c>
      <c r="J39" s="38">
        <v>0.11</v>
      </c>
      <c r="K39" s="22"/>
      <c r="L39" s="22"/>
      <c r="M39" s="22"/>
      <c r="N39" s="22"/>
      <c r="O39" s="22"/>
      <c r="P39" s="22"/>
    </row>
    <row r="40" spans="1:16" ht="39" customHeight="1" x14ac:dyDescent="0.15">
      <c r="A40" s="22"/>
      <c r="B40" s="35"/>
      <c r="C40" s="1145" t="s">
        <v>544</v>
      </c>
      <c r="D40" s="1146"/>
      <c r="E40" s="1147"/>
      <c r="F40" s="36">
        <v>0.03</v>
      </c>
      <c r="G40" s="37">
        <v>0.02</v>
      </c>
      <c r="H40" s="37">
        <v>0.02</v>
      </c>
      <c r="I40" s="37">
        <v>0.02</v>
      </c>
      <c r="J40" s="38">
        <v>0.02</v>
      </c>
      <c r="K40" s="22"/>
      <c r="L40" s="22"/>
      <c r="M40" s="22"/>
      <c r="N40" s="22"/>
      <c r="O40" s="22"/>
      <c r="P40" s="22"/>
    </row>
    <row r="41" spans="1:16" ht="39" customHeight="1" x14ac:dyDescent="0.15">
      <c r="A41" s="22"/>
      <c r="B41" s="35"/>
      <c r="C41" s="1145" t="s">
        <v>545</v>
      </c>
      <c r="D41" s="1146"/>
      <c r="E41" s="1147"/>
      <c r="F41" s="36">
        <v>0</v>
      </c>
      <c r="G41" s="37">
        <v>0</v>
      </c>
      <c r="H41" s="37">
        <v>0</v>
      </c>
      <c r="I41" s="37">
        <v>0</v>
      </c>
      <c r="J41" s="38">
        <v>0.01</v>
      </c>
      <c r="K41" s="22"/>
      <c r="L41" s="22"/>
      <c r="M41" s="22"/>
      <c r="N41" s="22"/>
      <c r="O41" s="22"/>
      <c r="P41" s="22"/>
    </row>
    <row r="42" spans="1:16" ht="39" customHeight="1" x14ac:dyDescent="0.15">
      <c r="A42" s="22"/>
      <c r="B42" s="39"/>
      <c r="C42" s="1145" t="s">
        <v>546</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547</v>
      </c>
      <c r="D43" s="1149"/>
      <c r="E43" s="1150"/>
      <c r="F43" s="41">
        <v>0.03</v>
      </c>
      <c r="G43" s="42">
        <v>0.03</v>
      </c>
      <c r="H43" s="42">
        <v>0.01</v>
      </c>
      <c r="I43" s="42">
        <v>0.01</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2NZcyUOoeUSNsqDmM/krRSuu4QWhLse9NBVkH0fivnlFX9NpyxO9ToemFrbNVDq3mv9ipnlVpo/OQoMoqmvOw==" saltValue="dsHnz4JoTLKWwEKM8zDx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9"/>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2314</v>
      </c>
      <c r="L45" s="60">
        <v>2394</v>
      </c>
      <c r="M45" s="60">
        <v>2426</v>
      </c>
      <c r="N45" s="60">
        <v>2547</v>
      </c>
      <c r="O45" s="61">
        <v>2604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15">
      <c r="A47" s="48"/>
      <c r="B47" s="1178"/>
      <c r="C47" s="1179"/>
      <c r="D47" s="62"/>
      <c r="E47" s="1155" t="s">
        <v>12</v>
      </c>
      <c r="F47" s="1155"/>
      <c r="G47" s="1155"/>
      <c r="H47" s="1155"/>
      <c r="I47" s="1155"/>
      <c r="J47" s="1156"/>
      <c r="K47" s="63">
        <v>7</v>
      </c>
      <c r="L47" s="64">
        <v>7</v>
      </c>
      <c r="M47" s="64">
        <v>7</v>
      </c>
      <c r="N47" s="64">
        <v>7</v>
      </c>
      <c r="O47" s="65">
        <v>7</v>
      </c>
      <c r="P47" s="48"/>
      <c r="Q47" s="48"/>
      <c r="R47" s="48"/>
      <c r="S47" s="48"/>
      <c r="T47" s="48"/>
      <c r="U47" s="48"/>
    </row>
    <row r="48" spans="1:21" ht="30.75" customHeight="1" x14ac:dyDescent="0.15">
      <c r="A48" s="48"/>
      <c r="B48" s="1178"/>
      <c r="C48" s="1179"/>
      <c r="D48" s="62"/>
      <c r="E48" s="1155" t="s">
        <v>13</v>
      </c>
      <c r="F48" s="1155"/>
      <c r="G48" s="1155"/>
      <c r="H48" s="1155"/>
      <c r="I48" s="1155"/>
      <c r="J48" s="1156"/>
      <c r="K48" s="63">
        <v>905</v>
      </c>
      <c r="L48" s="64">
        <v>954</v>
      </c>
      <c r="M48" s="64">
        <v>973</v>
      </c>
      <c r="N48" s="64">
        <v>646</v>
      </c>
      <c r="O48" s="65">
        <v>367</v>
      </c>
      <c r="P48" s="48"/>
      <c r="Q48" s="48"/>
      <c r="R48" s="48"/>
      <c r="S48" s="48"/>
      <c r="T48" s="48"/>
      <c r="U48" s="48"/>
    </row>
    <row r="49" spans="1:21" ht="30.75" customHeight="1" x14ac:dyDescent="0.15">
      <c r="A49" s="48"/>
      <c r="B49" s="1178"/>
      <c r="C49" s="1179"/>
      <c r="D49" s="62"/>
      <c r="E49" s="1155" t="s">
        <v>14</v>
      </c>
      <c r="F49" s="1155"/>
      <c r="G49" s="1155"/>
      <c r="H49" s="1155"/>
      <c r="I49" s="1155"/>
      <c r="J49" s="1156"/>
      <c r="K49" s="63">
        <v>85</v>
      </c>
      <c r="L49" s="64">
        <v>92</v>
      </c>
      <c r="M49" s="64">
        <v>99</v>
      </c>
      <c r="N49" s="64">
        <v>114</v>
      </c>
      <c r="O49" s="65">
        <v>104</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492</v>
      </c>
      <c r="L50" s="64" t="s">
        <v>492</v>
      </c>
      <c r="M50" s="64" t="s">
        <v>492</v>
      </c>
      <c r="N50" s="64" t="s">
        <v>492</v>
      </c>
      <c r="O50" s="65" t="s">
        <v>492</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492</v>
      </c>
      <c r="L51" s="64" t="s">
        <v>492</v>
      </c>
      <c r="M51" s="64" t="s">
        <v>492</v>
      </c>
      <c r="N51" s="64" t="s">
        <v>492</v>
      </c>
      <c r="O51" s="65" t="s">
        <v>492</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2677</v>
      </c>
      <c r="L52" s="64">
        <v>2692</v>
      </c>
      <c r="M52" s="64">
        <v>2723</v>
      </c>
      <c r="N52" s="64">
        <v>2699</v>
      </c>
      <c r="O52" s="65">
        <v>2649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634</v>
      </c>
      <c r="L53" s="69">
        <v>755</v>
      </c>
      <c r="M53" s="69">
        <v>782</v>
      </c>
      <c r="N53" s="69">
        <v>615</v>
      </c>
      <c r="O53" s="70">
        <v>433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1" t="s">
        <v>24</v>
      </c>
      <c r="C58" s="1162"/>
      <c r="D58" s="1167" t="s">
        <v>25</v>
      </c>
      <c r="E58" s="1168"/>
      <c r="F58" s="1168"/>
      <c r="G58" s="1168"/>
      <c r="H58" s="1168"/>
      <c r="I58" s="1168"/>
      <c r="J58" s="1169"/>
      <c r="K58" s="83">
        <v>0</v>
      </c>
      <c r="L58" s="84">
        <v>0</v>
      </c>
      <c r="M58" s="84">
        <v>0</v>
      </c>
      <c r="N58" s="84">
        <v>0</v>
      </c>
      <c r="O58" s="85">
        <v>0</v>
      </c>
    </row>
    <row r="59" spans="1:21" ht="31.5" customHeight="1" x14ac:dyDescent="0.15">
      <c r="B59" s="1163"/>
      <c r="C59" s="1164"/>
      <c r="D59" s="1170" t="s">
        <v>26</v>
      </c>
      <c r="E59" s="1171"/>
      <c r="F59" s="1171"/>
      <c r="G59" s="1171"/>
      <c r="H59" s="1171"/>
      <c r="I59" s="1171"/>
      <c r="J59" s="1172"/>
      <c r="K59" s="86">
        <v>1379</v>
      </c>
      <c r="L59" s="87">
        <v>1381</v>
      </c>
      <c r="M59" s="87">
        <v>1383</v>
      </c>
      <c r="N59" s="87">
        <v>1384</v>
      </c>
      <c r="O59" s="88">
        <v>1386</v>
      </c>
    </row>
    <row r="60" spans="1:21" ht="31.5" customHeight="1" thickBot="1" x14ac:dyDescent="0.2">
      <c r="B60" s="1165"/>
      <c r="C60" s="1166"/>
      <c r="D60" s="1173" t="s">
        <v>27</v>
      </c>
      <c r="E60" s="1174"/>
      <c r="F60" s="1174"/>
      <c r="G60" s="1174"/>
      <c r="H60" s="1174"/>
      <c r="I60" s="1174"/>
      <c r="J60" s="1175"/>
      <c r="K60" s="89">
        <v>80</v>
      </c>
      <c r="L60" s="90">
        <v>87</v>
      </c>
      <c r="M60" s="90">
        <v>93</v>
      </c>
      <c r="N60" s="90">
        <v>100</v>
      </c>
      <c r="O60" s="91">
        <v>107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row r="69" s="49" customFormat="1" ht="12.6" hidden="1" customHeight="1" x14ac:dyDescent="0.15"/>
  </sheetData>
  <sheetProtection algorithmName="SHA-512" hashValue="wSYtub0Uo87snJXPEj8cR4MCwLOTB2ZKBIt8DCmcQ3OKXQ7f+U/LvOmcKMp8jzrCllI9E2t7F1SbmyaeyH3UFw==" saltValue="mvNAOqy9l8PNx2DEmWhzY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s="96" customFormat="1" ht="15" customHeight="1" x14ac:dyDescent="0.15"/>
    <row r="24" s="96" customFormat="1" ht="15" customHeight="1" x14ac:dyDescent="0.15"/>
    <row r="25" s="96" customFormat="1"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6" t="s">
        <v>30</v>
      </c>
      <c r="C41" s="1197"/>
      <c r="D41" s="105"/>
      <c r="E41" s="1198" t="s">
        <v>31</v>
      </c>
      <c r="F41" s="1198"/>
      <c r="G41" s="1198"/>
      <c r="H41" s="1199"/>
      <c r="I41" s="355">
        <v>27685</v>
      </c>
      <c r="J41" s="356">
        <v>32119</v>
      </c>
      <c r="K41" s="356">
        <v>33174</v>
      </c>
      <c r="L41" s="356">
        <v>35538</v>
      </c>
      <c r="M41" s="357">
        <v>35874</v>
      </c>
    </row>
    <row r="42" spans="2:13" ht="27.75" customHeight="1" x14ac:dyDescent="0.15">
      <c r="B42" s="1186"/>
      <c r="C42" s="1187"/>
      <c r="D42" s="106"/>
      <c r="E42" s="1190" t="s">
        <v>32</v>
      </c>
      <c r="F42" s="1190"/>
      <c r="G42" s="1190"/>
      <c r="H42" s="1191"/>
      <c r="I42" s="358">
        <v>565</v>
      </c>
      <c r="J42" s="359">
        <v>574</v>
      </c>
      <c r="K42" s="359">
        <v>583</v>
      </c>
      <c r="L42" s="359">
        <v>898</v>
      </c>
      <c r="M42" s="360">
        <v>794</v>
      </c>
    </row>
    <row r="43" spans="2:13" ht="27.75" customHeight="1" x14ac:dyDescent="0.15">
      <c r="B43" s="1186"/>
      <c r="C43" s="1187"/>
      <c r="D43" s="106"/>
      <c r="E43" s="1190" t="s">
        <v>33</v>
      </c>
      <c r="F43" s="1190"/>
      <c r="G43" s="1190"/>
      <c r="H43" s="1191"/>
      <c r="I43" s="358">
        <v>7402</v>
      </c>
      <c r="J43" s="359">
        <v>7098</v>
      </c>
      <c r="K43" s="359">
        <v>6633</v>
      </c>
      <c r="L43" s="359">
        <v>5234</v>
      </c>
      <c r="M43" s="360">
        <v>5566</v>
      </c>
    </row>
    <row r="44" spans="2:13" ht="27.75" customHeight="1" x14ac:dyDescent="0.15">
      <c r="B44" s="1186"/>
      <c r="C44" s="1187"/>
      <c r="D44" s="106"/>
      <c r="E44" s="1190" t="s">
        <v>34</v>
      </c>
      <c r="F44" s="1190"/>
      <c r="G44" s="1190"/>
      <c r="H44" s="1191"/>
      <c r="I44" s="358">
        <v>730</v>
      </c>
      <c r="J44" s="359">
        <v>687</v>
      </c>
      <c r="K44" s="359">
        <v>686</v>
      </c>
      <c r="L44" s="359">
        <v>665</v>
      </c>
      <c r="M44" s="360">
        <v>777</v>
      </c>
    </row>
    <row r="45" spans="2:13" ht="27.75" customHeight="1" x14ac:dyDescent="0.15">
      <c r="B45" s="1186"/>
      <c r="C45" s="1187"/>
      <c r="D45" s="106"/>
      <c r="E45" s="1190" t="s">
        <v>35</v>
      </c>
      <c r="F45" s="1190"/>
      <c r="G45" s="1190"/>
      <c r="H45" s="1191"/>
      <c r="I45" s="358">
        <v>2317</v>
      </c>
      <c r="J45" s="359">
        <v>2448</v>
      </c>
      <c r="K45" s="359">
        <v>2546</v>
      </c>
      <c r="L45" s="359">
        <v>2638</v>
      </c>
      <c r="M45" s="360">
        <v>2774</v>
      </c>
    </row>
    <row r="46" spans="2:13" ht="27.75" customHeight="1" x14ac:dyDescent="0.15">
      <c r="B46" s="1186"/>
      <c r="C46" s="1187"/>
      <c r="D46" s="107"/>
      <c r="E46" s="1190" t="s">
        <v>36</v>
      </c>
      <c r="F46" s="1190"/>
      <c r="G46" s="1190"/>
      <c r="H46" s="1191"/>
      <c r="I46" s="358">
        <v>1035</v>
      </c>
      <c r="J46" s="359">
        <v>1007</v>
      </c>
      <c r="K46" s="359">
        <v>1213</v>
      </c>
      <c r="L46" s="359">
        <v>988</v>
      </c>
      <c r="M46" s="360">
        <v>893</v>
      </c>
    </row>
    <row r="47" spans="2:13" ht="27.75" customHeight="1" x14ac:dyDescent="0.15">
      <c r="B47" s="1186"/>
      <c r="C47" s="1187"/>
      <c r="D47" s="108"/>
      <c r="E47" s="1200" t="s">
        <v>37</v>
      </c>
      <c r="F47" s="1201"/>
      <c r="G47" s="1201"/>
      <c r="H47" s="1202"/>
      <c r="I47" s="358" t="s">
        <v>492</v>
      </c>
      <c r="J47" s="359" t="s">
        <v>492</v>
      </c>
      <c r="K47" s="359" t="s">
        <v>492</v>
      </c>
      <c r="L47" s="359" t="s">
        <v>492</v>
      </c>
      <c r="M47" s="360" t="s">
        <v>492</v>
      </c>
    </row>
    <row r="48" spans="2:13" ht="27.75" customHeight="1" x14ac:dyDescent="0.15">
      <c r="B48" s="1186"/>
      <c r="C48" s="1187"/>
      <c r="D48" s="106"/>
      <c r="E48" s="1190" t="s">
        <v>38</v>
      </c>
      <c r="F48" s="1190"/>
      <c r="G48" s="1190"/>
      <c r="H48" s="1191"/>
      <c r="I48" s="358" t="s">
        <v>492</v>
      </c>
      <c r="J48" s="359" t="s">
        <v>492</v>
      </c>
      <c r="K48" s="359" t="s">
        <v>492</v>
      </c>
      <c r="L48" s="359" t="s">
        <v>492</v>
      </c>
      <c r="M48" s="360" t="s">
        <v>492</v>
      </c>
    </row>
    <row r="49" spans="2:13" ht="27.75" customHeight="1" x14ac:dyDescent="0.15">
      <c r="B49" s="1188"/>
      <c r="C49" s="1189"/>
      <c r="D49" s="106"/>
      <c r="E49" s="1190" t="s">
        <v>39</v>
      </c>
      <c r="F49" s="1190"/>
      <c r="G49" s="1190"/>
      <c r="H49" s="1191"/>
      <c r="I49" s="358" t="s">
        <v>492</v>
      </c>
      <c r="J49" s="359" t="s">
        <v>492</v>
      </c>
      <c r="K49" s="359" t="s">
        <v>492</v>
      </c>
      <c r="L49" s="359" t="s">
        <v>492</v>
      </c>
      <c r="M49" s="360" t="s">
        <v>492</v>
      </c>
    </row>
    <row r="50" spans="2:13" ht="27.75" customHeight="1" x14ac:dyDescent="0.15">
      <c r="B50" s="1184" t="s">
        <v>40</v>
      </c>
      <c r="C50" s="1185"/>
      <c r="D50" s="109"/>
      <c r="E50" s="1190" t="s">
        <v>41</v>
      </c>
      <c r="F50" s="1190"/>
      <c r="G50" s="1190"/>
      <c r="H50" s="1191"/>
      <c r="I50" s="358">
        <v>12310</v>
      </c>
      <c r="J50" s="359">
        <v>11308</v>
      </c>
      <c r="K50" s="359">
        <v>11612</v>
      </c>
      <c r="L50" s="359">
        <v>15022</v>
      </c>
      <c r="M50" s="360">
        <v>13384</v>
      </c>
    </row>
    <row r="51" spans="2:13" ht="27.75" customHeight="1" x14ac:dyDescent="0.15">
      <c r="B51" s="1186"/>
      <c r="C51" s="1187"/>
      <c r="D51" s="106"/>
      <c r="E51" s="1190" t="s">
        <v>42</v>
      </c>
      <c r="F51" s="1190"/>
      <c r="G51" s="1190"/>
      <c r="H51" s="1191"/>
      <c r="I51" s="358">
        <v>4478</v>
      </c>
      <c r="J51" s="359">
        <v>4274</v>
      </c>
      <c r="K51" s="359">
        <v>4288</v>
      </c>
      <c r="L51" s="359">
        <v>4046</v>
      </c>
      <c r="M51" s="360">
        <v>4156</v>
      </c>
    </row>
    <row r="52" spans="2:13" ht="27.75" customHeight="1" x14ac:dyDescent="0.15">
      <c r="B52" s="1188"/>
      <c r="C52" s="1189"/>
      <c r="D52" s="106"/>
      <c r="E52" s="1190" t="s">
        <v>43</v>
      </c>
      <c r="F52" s="1190"/>
      <c r="G52" s="1190"/>
      <c r="H52" s="1191"/>
      <c r="I52" s="358">
        <v>26957</v>
      </c>
      <c r="J52" s="359">
        <v>28313</v>
      </c>
      <c r="K52" s="359">
        <v>28154</v>
      </c>
      <c r="L52" s="359">
        <v>27794</v>
      </c>
      <c r="M52" s="360">
        <v>26881</v>
      </c>
    </row>
    <row r="53" spans="2:13" ht="27.75" customHeight="1" thickBot="1" x14ac:dyDescent="0.2">
      <c r="B53" s="1192" t="s">
        <v>19</v>
      </c>
      <c r="C53" s="1193"/>
      <c r="D53" s="110"/>
      <c r="E53" s="1194" t="s">
        <v>44</v>
      </c>
      <c r="F53" s="1194"/>
      <c r="G53" s="1194"/>
      <c r="H53" s="1195"/>
      <c r="I53" s="361">
        <v>-4011</v>
      </c>
      <c r="J53" s="362">
        <v>40</v>
      </c>
      <c r="K53" s="362">
        <v>780</v>
      </c>
      <c r="L53" s="362">
        <v>-902</v>
      </c>
      <c r="M53" s="363">
        <v>2255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bskaqiZVrnUG73AqofS64g83JEYLeXO+IyIksL7l3fgL9dx94s1IIUxneG+EcsWGkb+vuKO+ZfX9I1Elvjxbw==" saltValue="htYGe04KikbRLuGQ94v7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2468</v>
      </c>
      <c r="G55" s="122">
        <v>2971</v>
      </c>
      <c r="H55" s="123">
        <v>2553</v>
      </c>
    </row>
    <row r="56" spans="2:8" ht="52.5" customHeight="1" x14ac:dyDescent="0.15">
      <c r="B56" s="124"/>
      <c r="C56" s="1213" t="s">
        <v>47</v>
      </c>
      <c r="D56" s="1213"/>
      <c r="E56" s="1214"/>
      <c r="F56" s="125">
        <v>1384</v>
      </c>
      <c r="G56" s="125">
        <v>1386</v>
      </c>
      <c r="H56" s="126">
        <v>1387</v>
      </c>
    </row>
    <row r="57" spans="2:8" ht="53.25" customHeight="1" x14ac:dyDescent="0.15">
      <c r="B57" s="124"/>
      <c r="C57" s="1215" t="s">
        <v>48</v>
      </c>
      <c r="D57" s="1215"/>
      <c r="E57" s="1216"/>
      <c r="F57" s="127">
        <v>6503</v>
      </c>
      <c r="G57" s="127">
        <v>9453</v>
      </c>
      <c r="H57" s="128">
        <v>8247</v>
      </c>
    </row>
    <row r="58" spans="2:8" ht="45.75" customHeight="1" x14ac:dyDescent="0.15">
      <c r="B58" s="129"/>
      <c r="C58" s="1203" t="s">
        <v>563</v>
      </c>
      <c r="D58" s="1204"/>
      <c r="E58" s="1205"/>
      <c r="F58" s="130">
        <v>5178</v>
      </c>
      <c r="G58" s="130">
        <v>7107</v>
      </c>
      <c r="H58" s="131">
        <v>5854</v>
      </c>
    </row>
    <row r="59" spans="2:8" ht="45.75" customHeight="1" x14ac:dyDescent="0.15">
      <c r="B59" s="129"/>
      <c r="C59" s="1203" t="s">
        <v>564</v>
      </c>
      <c r="D59" s="1204"/>
      <c r="E59" s="1205"/>
      <c r="F59" s="130">
        <v>421</v>
      </c>
      <c r="G59" s="130">
        <v>1420</v>
      </c>
      <c r="H59" s="131">
        <v>1425</v>
      </c>
    </row>
    <row r="60" spans="2:8" ht="45.75" customHeight="1" x14ac:dyDescent="0.15">
      <c r="B60" s="129"/>
      <c r="C60" s="1203" t="s">
        <v>565</v>
      </c>
      <c r="D60" s="1204"/>
      <c r="E60" s="1205"/>
      <c r="F60" s="130">
        <v>463</v>
      </c>
      <c r="G60" s="130">
        <v>463</v>
      </c>
      <c r="H60" s="131">
        <v>464</v>
      </c>
    </row>
    <row r="61" spans="2:8" ht="45.75" customHeight="1" x14ac:dyDescent="0.15">
      <c r="B61" s="129"/>
      <c r="C61" s="1203" t="s">
        <v>566</v>
      </c>
      <c r="D61" s="1204"/>
      <c r="E61" s="1205"/>
      <c r="F61" s="130">
        <v>322</v>
      </c>
      <c r="G61" s="130">
        <v>254</v>
      </c>
      <c r="H61" s="131">
        <v>288</v>
      </c>
    </row>
    <row r="62" spans="2:8" ht="45.75" customHeight="1" thickBot="1" x14ac:dyDescent="0.2">
      <c r="B62" s="132"/>
      <c r="C62" s="1206" t="s">
        <v>567</v>
      </c>
      <c r="D62" s="1207"/>
      <c r="E62" s="1208"/>
      <c r="F62" s="133">
        <v>48</v>
      </c>
      <c r="G62" s="133">
        <v>65</v>
      </c>
      <c r="H62" s="134">
        <v>70</v>
      </c>
    </row>
    <row r="63" spans="2:8" ht="52.5" customHeight="1" thickBot="1" x14ac:dyDescent="0.2">
      <c r="B63" s="135"/>
      <c r="C63" s="1209" t="s">
        <v>49</v>
      </c>
      <c r="D63" s="1209"/>
      <c r="E63" s="1210"/>
      <c r="F63" s="136">
        <v>10355</v>
      </c>
      <c r="G63" s="136">
        <v>13810</v>
      </c>
      <c r="H63" s="137">
        <v>12188</v>
      </c>
    </row>
    <row r="64" spans="2:8" x14ac:dyDescent="0.15"/>
  </sheetData>
  <sheetProtection algorithmName="SHA-512" hashValue="M8YCpQKebgjYqKo9PL0pK73A01AxSD1OKl0ACmwt1W6x2cijzLVprW8+au2hH1loLIIxJ/lWY3egjavT4BMmKA==" saltValue="+VReMJ8MelXqbmv3+jxV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60467</v>
      </c>
      <c r="E3" s="156"/>
      <c r="F3" s="157">
        <v>62383</v>
      </c>
      <c r="G3" s="158"/>
      <c r="H3" s="159"/>
    </row>
    <row r="4" spans="1:8" x14ac:dyDescent="0.15">
      <c r="A4" s="160"/>
      <c r="B4" s="161"/>
      <c r="C4" s="162"/>
      <c r="D4" s="163">
        <v>26637</v>
      </c>
      <c r="E4" s="164"/>
      <c r="F4" s="165">
        <v>35325</v>
      </c>
      <c r="G4" s="166"/>
      <c r="H4" s="167"/>
    </row>
    <row r="5" spans="1:8" x14ac:dyDescent="0.15">
      <c r="A5" s="148" t="s">
        <v>524</v>
      </c>
      <c r="B5" s="153"/>
      <c r="C5" s="154"/>
      <c r="D5" s="155">
        <v>141445</v>
      </c>
      <c r="E5" s="156"/>
      <c r="F5" s="157">
        <v>63812</v>
      </c>
      <c r="G5" s="158"/>
      <c r="H5" s="159"/>
    </row>
    <row r="6" spans="1:8" x14ac:dyDescent="0.15">
      <c r="A6" s="160"/>
      <c r="B6" s="161"/>
      <c r="C6" s="162"/>
      <c r="D6" s="163">
        <v>34198</v>
      </c>
      <c r="E6" s="164"/>
      <c r="F6" s="165">
        <v>33848</v>
      </c>
      <c r="G6" s="166"/>
      <c r="H6" s="167"/>
    </row>
    <row r="7" spans="1:8" x14ac:dyDescent="0.15">
      <c r="A7" s="148" t="s">
        <v>525</v>
      </c>
      <c r="B7" s="153"/>
      <c r="C7" s="154"/>
      <c r="D7" s="155">
        <v>74205</v>
      </c>
      <c r="E7" s="156"/>
      <c r="F7" s="157">
        <v>54225</v>
      </c>
      <c r="G7" s="158"/>
      <c r="H7" s="159"/>
    </row>
    <row r="8" spans="1:8" x14ac:dyDescent="0.15">
      <c r="A8" s="160"/>
      <c r="B8" s="161"/>
      <c r="C8" s="162"/>
      <c r="D8" s="163">
        <v>33097</v>
      </c>
      <c r="E8" s="164"/>
      <c r="F8" s="165">
        <v>27337</v>
      </c>
      <c r="G8" s="166"/>
      <c r="H8" s="167"/>
    </row>
    <row r="9" spans="1:8" x14ac:dyDescent="0.15">
      <c r="A9" s="148" t="s">
        <v>526</v>
      </c>
      <c r="B9" s="153"/>
      <c r="C9" s="154"/>
      <c r="D9" s="155">
        <v>86649</v>
      </c>
      <c r="E9" s="156"/>
      <c r="F9" s="157">
        <v>54016</v>
      </c>
      <c r="G9" s="158"/>
      <c r="H9" s="159"/>
    </row>
    <row r="10" spans="1:8" x14ac:dyDescent="0.15">
      <c r="A10" s="160"/>
      <c r="B10" s="161"/>
      <c r="C10" s="162"/>
      <c r="D10" s="163">
        <v>69785</v>
      </c>
      <c r="E10" s="164"/>
      <c r="F10" s="165">
        <v>28078</v>
      </c>
      <c r="G10" s="166"/>
      <c r="H10" s="167"/>
    </row>
    <row r="11" spans="1:8" x14ac:dyDescent="0.15">
      <c r="A11" s="148" t="s">
        <v>527</v>
      </c>
      <c r="B11" s="153"/>
      <c r="C11" s="154"/>
      <c r="D11" s="155">
        <v>82132</v>
      </c>
      <c r="E11" s="156"/>
      <c r="F11" s="157">
        <v>52786</v>
      </c>
      <c r="G11" s="158"/>
      <c r="H11" s="159"/>
    </row>
    <row r="12" spans="1:8" x14ac:dyDescent="0.15">
      <c r="A12" s="160"/>
      <c r="B12" s="161"/>
      <c r="C12" s="168"/>
      <c r="D12" s="163">
        <v>54747</v>
      </c>
      <c r="E12" s="164"/>
      <c r="F12" s="165">
        <v>28742</v>
      </c>
      <c r="G12" s="166"/>
      <c r="H12" s="167"/>
    </row>
    <row r="13" spans="1:8" x14ac:dyDescent="0.15">
      <c r="A13" s="148"/>
      <c r="B13" s="153"/>
      <c r="C13" s="169"/>
      <c r="D13" s="170">
        <v>88980</v>
      </c>
      <c r="E13" s="171"/>
      <c r="F13" s="172">
        <v>57444</v>
      </c>
      <c r="G13" s="173"/>
      <c r="H13" s="159"/>
    </row>
    <row r="14" spans="1:8" x14ac:dyDescent="0.15">
      <c r="A14" s="160"/>
      <c r="B14" s="161"/>
      <c r="C14" s="162"/>
      <c r="D14" s="163">
        <v>43693</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4.03</v>
      </c>
      <c r="C19" s="174">
        <f>ROUND(VALUE(SUBSTITUTE(実質収支比率等に係る経年分析!G$48,"▲","-")),2)</f>
        <v>3.35</v>
      </c>
      <c r="D19" s="174">
        <f>ROUND(VALUE(SUBSTITUTE(実質収支比率等に係る経年分析!H$48,"▲","-")),2)</f>
        <v>4.43</v>
      </c>
      <c r="E19" s="174">
        <f>ROUND(VALUE(SUBSTITUTE(実質収支比率等に係る経年分析!I$48,"▲","-")),2)</f>
        <v>3.79</v>
      </c>
      <c r="F19" s="174">
        <f>ROUND(VALUE(SUBSTITUTE(実質収支比率等に係る経年分析!J$48,"▲","-")),2)</f>
        <v>3.45</v>
      </c>
    </row>
    <row r="20" spans="1:11" x14ac:dyDescent="0.15">
      <c r="A20" s="174" t="s">
        <v>53</v>
      </c>
      <c r="B20" s="174">
        <f>ROUND(VALUE(SUBSTITUTE(実質収支比率等に係る経年分析!F$47,"▲","-")),2)</f>
        <v>12.13</v>
      </c>
      <c r="C20" s="174">
        <f>ROUND(VALUE(SUBSTITUTE(実質収支比率等に係る経年分析!G$47,"▲","-")),2)</f>
        <v>11.53</v>
      </c>
      <c r="D20" s="174">
        <f>ROUND(VALUE(SUBSTITUTE(実質収支比率等に係る経年分析!H$47,"▲","-")),2)</f>
        <v>13.3</v>
      </c>
      <c r="E20" s="174">
        <f>ROUND(VALUE(SUBSTITUTE(実質収支比率等に係る経年分析!I$47,"▲","-")),2)</f>
        <v>16.16</v>
      </c>
      <c r="F20" s="174">
        <f>ROUND(VALUE(SUBSTITUTE(実質収支比率等に係る経年分析!J$47,"▲","-")),2)</f>
        <v>13.43</v>
      </c>
    </row>
    <row r="21" spans="1:11" x14ac:dyDescent="0.15">
      <c r="A21" s="174" t="s">
        <v>54</v>
      </c>
      <c r="B21" s="174">
        <f>IF(ISNUMBER(VALUE(SUBSTITUTE(実質収支比率等に係る経年分析!F$49,"▲","-"))),ROUND(VALUE(SUBSTITUTE(実質収支比率等に係る経年分析!F$49,"▲","-")),2),NA())</f>
        <v>-1.34</v>
      </c>
      <c r="C21" s="174">
        <f>IF(ISNUMBER(VALUE(SUBSTITUTE(実質収支比率等に係る経年分析!G$49,"▲","-"))),ROUND(VALUE(SUBSTITUTE(実質収支比率等に係る経年分析!G$49,"▲","-")),2),NA())</f>
        <v>-0.45</v>
      </c>
      <c r="D21" s="174">
        <f>IF(ISNUMBER(VALUE(SUBSTITUTE(実質収支比率等に係る経年分析!H$49,"▲","-"))),ROUND(VALUE(SUBSTITUTE(実質収支比率等に係る経年分析!H$49,"▲","-")),2),NA())</f>
        <v>3.7</v>
      </c>
      <c r="E21" s="174">
        <f>IF(ISNUMBER(VALUE(SUBSTITUTE(実質収支比率等に係る経年分析!I$49,"▲","-"))),ROUND(VALUE(SUBSTITUTE(実質収支比率等に係る経年分析!I$49,"▲","-")),2),NA())</f>
        <v>2.0499999999999998</v>
      </c>
      <c r="F21" s="174">
        <f>IF(ISNUMBER(VALUE(SUBSTITUTE(実質収支比率等に係る経年分析!J$49,"▲","-"))),ROUND(VALUE(SUBSTITUTE(実質収支比率等に係る経年分析!J$49,"▲","-")),2),NA())</f>
        <v>-2.42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0.18</v>
      </c>
    </row>
    <row r="33" spans="1:16" x14ac:dyDescent="0.15">
      <c r="A33" s="175" t="str">
        <f>IF(連結実質赤字比率に係る赤字・黒字の構成分析!C$37="",NA(),連結実質赤字比率に係る赤字・黒字の構成分析!C$37)</f>
        <v>介護保険特別会計(介護保険事業)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0.55000000000000004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2.5299999999999998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4.0199999999999996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4.5599999999999996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2677</v>
      </c>
      <c r="E42" s="176"/>
      <c r="F42" s="176"/>
      <c r="G42" s="176">
        <f>'実質公債費比率（分子）の構造'!L$52</f>
        <v>2692</v>
      </c>
      <c r="H42" s="176"/>
      <c r="I42" s="176"/>
      <c r="J42" s="176">
        <f>'実質公債費比率（分子）の構造'!M$52</f>
        <v>2723</v>
      </c>
      <c r="K42" s="176"/>
      <c r="L42" s="176"/>
      <c r="M42" s="176">
        <f>'実質公債費比率（分子）の構造'!N$52</f>
        <v>2699</v>
      </c>
      <c r="N42" s="176"/>
      <c r="O42" s="176"/>
      <c r="P42" s="176">
        <f>'実質公債費比率（分子）の構造'!O$52</f>
        <v>2649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85</v>
      </c>
      <c r="C45" s="176"/>
      <c r="D45" s="176"/>
      <c r="E45" s="176">
        <f>'実質公債費比率（分子）の構造'!L$49</f>
        <v>92</v>
      </c>
      <c r="F45" s="176"/>
      <c r="G45" s="176"/>
      <c r="H45" s="176">
        <f>'実質公債費比率（分子）の構造'!M$49</f>
        <v>99</v>
      </c>
      <c r="I45" s="176"/>
      <c r="J45" s="176"/>
      <c r="K45" s="176">
        <f>'実質公債費比率（分子）の構造'!N$49</f>
        <v>114</v>
      </c>
      <c r="L45" s="176"/>
      <c r="M45" s="176"/>
      <c r="N45" s="176">
        <f>'実質公債費比率（分子）の構造'!O$49</f>
        <v>104</v>
      </c>
      <c r="O45" s="176"/>
      <c r="P45" s="176"/>
    </row>
    <row r="46" spans="1:16" x14ac:dyDescent="0.15">
      <c r="A46" s="176" t="s">
        <v>64</v>
      </c>
      <c r="B46" s="176">
        <f>'実質公債費比率（分子）の構造'!K$48</f>
        <v>905</v>
      </c>
      <c r="C46" s="176"/>
      <c r="D46" s="176"/>
      <c r="E46" s="176">
        <f>'実質公債費比率（分子）の構造'!L$48</f>
        <v>954</v>
      </c>
      <c r="F46" s="176"/>
      <c r="G46" s="176"/>
      <c r="H46" s="176">
        <f>'実質公債費比率（分子）の構造'!M$48</f>
        <v>973</v>
      </c>
      <c r="I46" s="176"/>
      <c r="J46" s="176"/>
      <c r="K46" s="176">
        <f>'実質公債費比率（分子）の構造'!N$48</f>
        <v>646</v>
      </c>
      <c r="L46" s="176"/>
      <c r="M46" s="176"/>
      <c r="N46" s="176">
        <f>'実質公債費比率（分子）の構造'!O$48</f>
        <v>367</v>
      </c>
      <c r="O46" s="176"/>
      <c r="P46" s="176"/>
    </row>
    <row r="47" spans="1:16" x14ac:dyDescent="0.15">
      <c r="A47" s="176" t="s">
        <v>12</v>
      </c>
      <c r="B47" s="176">
        <f>'実質公債費比率（分子）の構造'!K$47</f>
        <v>7</v>
      </c>
      <c r="C47" s="176"/>
      <c r="D47" s="176"/>
      <c r="E47" s="176">
        <f>'実質公債費比率（分子）の構造'!L$47</f>
        <v>7</v>
      </c>
      <c r="F47" s="176"/>
      <c r="G47" s="176"/>
      <c r="H47" s="176">
        <f>'実質公債費比率（分子）の構造'!M$47</f>
        <v>7</v>
      </c>
      <c r="I47" s="176"/>
      <c r="J47" s="176"/>
      <c r="K47" s="176">
        <f>'実質公債費比率（分子）の構造'!N$47</f>
        <v>7</v>
      </c>
      <c r="L47" s="176"/>
      <c r="M47" s="176"/>
      <c r="N47" s="176">
        <f>'実質公債費比率（分子）の構造'!O$47</f>
        <v>7</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2314</v>
      </c>
      <c r="C49" s="176"/>
      <c r="D49" s="176"/>
      <c r="E49" s="176">
        <f>'実質公債費比率（分子）の構造'!L$45</f>
        <v>2394</v>
      </c>
      <c r="F49" s="176"/>
      <c r="G49" s="176"/>
      <c r="H49" s="176">
        <f>'実質公債費比率（分子）の構造'!M$45</f>
        <v>2426</v>
      </c>
      <c r="I49" s="176"/>
      <c r="J49" s="176"/>
      <c r="K49" s="176">
        <f>'実質公債費比率（分子）の構造'!N$45</f>
        <v>2547</v>
      </c>
      <c r="L49" s="176"/>
      <c r="M49" s="176"/>
      <c r="N49" s="176">
        <f>'実質公債費比率（分子）の構造'!O$45</f>
        <v>2604</v>
      </c>
      <c r="O49" s="176"/>
      <c r="P49" s="176"/>
    </row>
    <row r="50" spans="1:16" x14ac:dyDescent="0.15">
      <c r="A50" s="176" t="s">
        <v>67</v>
      </c>
      <c r="B50" s="176" t="e">
        <f>NA()</f>
        <v>#N/A</v>
      </c>
      <c r="C50" s="176">
        <f>IF(ISNUMBER('実質公債費比率（分子）の構造'!K$53),'実質公債費比率（分子）の構造'!K$53,NA())</f>
        <v>634</v>
      </c>
      <c r="D50" s="176" t="e">
        <f>NA()</f>
        <v>#N/A</v>
      </c>
      <c r="E50" s="176" t="e">
        <f>NA()</f>
        <v>#N/A</v>
      </c>
      <c r="F50" s="176">
        <f>IF(ISNUMBER('実質公債費比率（分子）の構造'!L$53),'実質公債費比率（分子）の構造'!L$53,NA())</f>
        <v>755</v>
      </c>
      <c r="G50" s="176" t="e">
        <f>NA()</f>
        <v>#N/A</v>
      </c>
      <c r="H50" s="176" t="e">
        <f>NA()</f>
        <v>#N/A</v>
      </c>
      <c r="I50" s="176">
        <f>IF(ISNUMBER('実質公債費比率（分子）の構造'!M$53),'実質公債費比率（分子）の構造'!M$53,NA())</f>
        <v>782</v>
      </c>
      <c r="J50" s="176" t="e">
        <f>NA()</f>
        <v>#N/A</v>
      </c>
      <c r="K50" s="176" t="e">
        <f>NA()</f>
        <v>#N/A</v>
      </c>
      <c r="L50" s="176">
        <f>IF(ISNUMBER('実質公債費比率（分子）の構造'!N$53),'実質公債費比率（分子）の構造'!N$53,NA())</f>
        <v>615</v>
      </c>
      <c r="M50" s="176" t="e">
        <f>NA()</f>
        <v>#N/A</v>
      </c>
      <c r="N50" s="176" t="e">
        <f>NA()</f>
        <v>#N/A</v>
      </c>
      <c r="O50" s="176">
        <f>IF(ISNUMBER('実質公債費比率（分子）の構造'!O$53),'実質公債費比率（分子）の構造'!O$53,NA())</f>
        <v>433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26957</v>
      </c>
      <c r="E56" s="175"/>
      <c r="F56" s="175"/>
      <c r="G56" s="175">
        <f>'将来負担比率（分子）の構造'!J$52</f>
        <v>28313</v>
      </c>
      <c r="H56" s="175"/>
      <c r="I56" s="175"/>
      <c r="J56" s="175">
        <f>'将来負担比率（分子）の構造'!K$52</f>
        <v>28154</v>
      </c>
      <c r="K56" s="175"/>
      <c r="L56" s="175"/>
      <c r="M56" s="175">
        <f>'将来負担比率（分子）の構造'!L$52</f>
        <v>27794</v>
      </c>
      <c r="N56" s="175"/>
      <c r="O56" s="175"/>
      <c r="P56" s="175">
        <f>'将来負担比率（分子）の構造'!M$52</f>
        <v>26881</v>
      </c>
    </row>
    <row r="57" spans="1:16" x14ac:dyDescent="0.15">
      <c r="A57" s="175" t="s">
        <v>42</v>
      </c>
      <c r="B57" s="175"/>
      <c r="C57" s="175"/>
      <c r="D57" s="175">
        <f>'将来負担比率（分子）の構造'!I$51</f>
        <v>4478</v>
      </c>
      <c r="E57" s="175"/>
      <c r="F57" s="175"/>
      <c r="G57" s="175">
        <f>'将来負担比率（分子）の構造'!J$51</f>
        <v>4274</v>
      </c>
      <c r="H57" s="175"/>
      <c r="I57" s="175"/>
      <c r="J57" s="175">
        <f>'将来負担比率（分子）の構造'!K$51</f>
        <v>4288</v>
      </c>
      <c r="K57" s="175"/>
      <c r="L57" s="175"/>
      <c r="M57" s="175">
        <f>'将来負担比率（分子）の構造'!L$51</f>
        <v>4046</v>
      </c>
      <c r="N57" s="175"/>
      <c r="O57" s="175"/>
      <c r="P57" s="175">
        <f>'将来負担比率（分子）の構造'!M$51</f>
        <v>4156</v>
      </c>
    </row>
    <row r="58" spans="1:16" x14ac:dyDescent="0.15">
      <c r="A58" s="175" t="s">
        <v>41</v>
      </c>
      <c r="B58" s="175"/>
      <c r="C58" s="175"/>
      <c r="D58" s="175">
        <f>'将来負担比率（分子）の構造'!I$50</f>
        <v>12310</v>
      </c>
      <c r="E58" s="175"/>
      <c r="F58" s="175"/>
      <c r="G58" s="175">
        <f>'将来負担比率（分子）の構造'!J$50</f>
        <v>11308</v>
      </c>
      <c r="H58" s="175"/>
      <c r="I58" s="175"/>
      <c r="J58" s="175">
        <f>'将来負担比率（分子）の構造'!K$50</f>
        <v>11612</v>
      </c>
      <c r="K58" s="175"/>
      <c r="L58" s="175"/>
      <c r="M58" s="175">
        <f>'将来負担比率（分子）の構造'!L$50</f>
        <v>15022</v>
      </c>
      <c r="N58" s="175"/>
      <c r="O58" s="175"/>
      <c r="P58" s="175">
        <f>'将来負担比率（分子）の構造'!M$50</f>
        <v>13384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1035</v>
      </c>
      <c r="C61" s="175"/>
      <c r="D61" s="175"/>
      <c r="E61" s="175">
        <f>'将来負担比率（分子）の構造'!J$46</f>
        <v>1007</v>
      </c>
      <c r="F61" s="175"/>
      <c r="G61" s="175"/>
      <c r="H61" s="175">
        <f>'将来負担比率（分子）の構造'!K$46</f>
        <v>1213</v>
      </c>
      <c r="I61" s="175"/>
      <c r="J61" s="175"/>
      <c r="K61" s="175">
        <f>'将来負担比率（分子）の構造'!L$46</f>
        <v>988</v>
      </c>
      <c r="L61" s="175"/>
      <c r="M61" s="175"/>
      <c r="N61" s="175">
        <f>'将来負担比率（分子）の構造'!M$46</f>
        <v>893</v>
      </c>
      <c r="O61" s="175"/>
      <c r="P61" s="175"/>
    </row>
    <row r="62" spans="1:16" x14ac:dyDescent="0.15">
      <c r="A62" s="175" t="s">
        <v>35</v>
      </c>
      <c r="B62" s="175">
        <f>'将来負担比率（分子）の構造'!I$45</f>
        <v>2317</v>
      </c>
      <c r="C62" s="175"/>
      <c r="D62" s="175"/>
      <c r="E62" s="175">
        <f>'将来負担比率（分子）の構造'!J$45</f>
        <v>2448</v>
      </c>
      <c r="F62" s="175"/>
      <c r="G62" s="175"/>
      <c r="H62" s="175">
        <f>'将来負担比率（分子）の構造'!K$45</f>
        <v>2546</v>
      </c>
      <c r="I62" s="175"/>
      <c r="J62" s="175"/>
      <c r="K62" s="175">
        <f>'将来負担比率（分子）の構造'!L$45</f>
        <v>2638</v>
      </c>
      <c r="L62" s="175"/>
      <c r="M62" s="175"/>
      <c r="N62" s="175">
        <f>'将来負担比率（分子）の構造'!M$45</f>
        <v>2774</v>
      </c>
      <c r="O62" s="175"/>
      <c r="P62" s="175"/>
    </row>
    <row r="63" spans="1:16" x14ac:dyDescent="0.15">
      <c r="A63" s="175" t="s">
        <v>34</v>
      </c>
      <c r="B63" s="175">
        <f>'将来負担比率（分子）の構造'!I$44</f>
        <v>730</v>
      </c>
      <c r="C63" s="175"/>
      <c r="D63" s="175"/>
      <c r="E63" s="175">
        <f>'将来負担比率（分子）の構造'!J$44</f>
        <v>687</v>
      </c>
      <c r="F63" s="175"/>
      <c r="G63" s="175"/>
      <c r="H63" s="175">
        <f>'将来負担比率（分子）の構造'!K$44</f>
        <v>686</v>
      </c>
      <c r="I63" s="175"/>
      <c r="J63" s="175"/>
      <c r="K63" s="175">
        <f>'将来負担比率（分子）の構造'!L$44</f>
        <v>665</v>
      </c>
      <c r="L63" s="175"/>
      <c r="M63" s="175"/>
      <c r="N63" s="175">
        <f>'将来負担比率（分子）の構造'!M$44</f>
        <v>777</v>
      </c>
      <c r="O63" s="175"/>
      <c r="P63" s="175"/>
    </row>
    <row r="64" spans="1:16" x14ac:dyDescent="0.15">
      <c r="A64" s="175" t="s">
        <v>33</v>
      </c>
      <c r="B64" s="175">
        <f>'将来負担比率（分子）の構造'!I$43</f>
        <v>7402</v>
      </c>
      <c r="C64" s="175"/>
      <c r="D64" s="175"/>
      <c r="E64" s="175">
        <f>'将来負担比率（分子）の構造'!J$43</f>
        <v>7098</v>
      </c>
      <c r="F64" s="175"/>
      <c r="G64" s="175"/>
      <c r="H64" s="175">
        <f>'将来負担比率（分子）の構造'!K$43</f>
        <v>6633</v>
      </c>
      <c r="I64" s="175"/>
      <c r="J64" s="175"/>
      <c r="K64" s="175">
        <f>'将来負担比率（分子）の構造'!L$43</f>
        <v>5234</v>
      </c>
      <c r="L64" s="175"/>
      <c r="M64" s="175"/>
      <c r="N64" s="175">
        <f>'将来負担比率（分子）の構造'!M$43</f>
        <v>5566</v>
      </c>
      <c r="O64" s="175"/>
      <c r="P64" s="175"/>
    </row>
    <row r="65" spans="1:16" x14ac:dyDescent="0.15">
      <c r="A65" s="175" t="s">
        <v>32</v>
      </c>
      <c r="B65" s="175">
        <f>'将来負担比率（分子）の構造'!I$42</f>
        <v>565</v>
      </c>
      <c r="C65" s="175"/>
      <c r="D65" s="175"/>
      <c r="E65" s="175">
        <f>'将来負担比率（分子）の構造'!J$42</f>
        <v>574</v>
      </c>
      <c r="F65" s="175"/>
      <c r="G65" s="175"/>
      <c r="H65" s="175">
        <f>'将来負担比率（分子）の構造'!K$42</f>
        <v>583</v>
      </c>
      <c r="I65" s="175"/>
      <c r="J65" s="175"/>
      <c r="K65" s="175">
        <f>'将来負担比率（分子）の構造'!L$42</f>
        <v>898</v>
      </c>
      <c r="L65" s="175"/>
      <c r="M65" s="175"/>
      <c r="N65" s="175">
        <f>'将来負担比率（分子）の構造'!M$42</f>
        <v>794</v>
      </c>
      <c r="O65" s="175"/>
      <c r="P65" s="175"/>
    </row>
    <row r="66" spans="1:16" x14ac:dyDescent="0.15">
      <c r="A66" s="175" t="s">
        <v>31</v>
      </c>
      <c r="B66" s="175">
        <f>'将来負担比率（分子）の構造'!I$41</f>
        <v>27685</v>
      </c>
      <c r="C66" s="175"/>
      <c r="D66" s="175"/>
      <c r="E66" s="175">
        <f>'将来負担比率（分子）の構造'!J$41</f>
        <v>32119</v>
      </c>
      <c r="F66" s="175"/>
      <c r="G66" s="175"/>
      <c r="H66" s="175">
        <f>'将来負担比率（分子）の構造'!K$41</f>
        <v>33174</v>
      </c>
      <c r="I66" s="175"/>
      <c r="J66" s="175"/>
      <c r="K66" s="175">
        <f>'将来負担比率（分子）の構造'!L$41</f>
        <v>35538</v>
      </c>
      <c r="L66" s="175"/>
      <c r="M66" s="175"/>
      <c r="N66" s="175">
        <f>'将来負担比率（分子）の構造'!M$41</f>
        <v>35874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40</v>
      </c>
      <c r="G67" s="175" t="e">
        <f>NA()</f>
        <v>#N/A</v>
      </c>
      <c r="H67" s="175" t="e">
        <f>NA()</f>
        <v>#N/A</v>
      </c>
      <c r="I67" s="175">
        <f>IF(ISNUMBER('将来負担比率（分子）の構造'!K$53), IF('将来負担比率（分子）の構造'!K$53 &lt; 0, 0, '将来負担比率（分子）の構造'!K$53), NA())</f>
        <v>780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2255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2468</v>
      </c>
      <c r="C72" s="179">
        <f>基金残高に係る経年分析!G55</f>
        <v>2971</v>
      </c>
      <c r="D72" s="179">
        <f>基金残高に係る経年分析!H55</f>
        <v>2553</v>
      </c>
    </row>
    <row r="73" spans="1:16" x14ac:dyDescent="0.15">
      <c r="A73" s="178" t="s">
        <v>74</v>
      </c>
      <c r="B73" s="179">
        <f>基金残高に係る経年分析!F56</f>
        <v>1384</v>
      </c>
      <c r="C73" s="179">
        <f>基金残高に係る経年分析!G56</f>
        <v>1386</v>
      </c>
      <c r="D73" s="179">
        <f>基金残高に係る経年分析!H56</f>
        <v>1387</v>
      </c>
    </row>
    <row r="74" spans="1:16" x14ac:dyDescent="0.15">
      <c r="A74" s="178" t="s">
        <v>75</v>
      </c>
      <c r="B74" s="179">
        <f>基金残高に係る経年分析!F57</f>
        <v>6503</v>
      </c>
      <c r="C74" s="179">
        <f>基金残高に係る経年分析!G57</f>
        <v>9453</v>
      </c>
      <c r="D74" s="179">
        <f>基金残高に係る経年分析!H57</f>
        <v>8247</v>
      </c>
    </row>
  </sheetData>
  <sheetProtection algorithmName="SHA-512" hashValue="62k0Yxtz7/JKOZGBNdL6uWs+oPULwW05mZ9xda23kX1ytmhnnKPMgIB7HepRyzMghUyANJ8SN5YBO+t6pSookg==" saltValue="iU1mHVclMaedJo6rAe9aj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cp:lastPrinted>2025-03-24T11:39:29Z</cp:lastPrinted>
  <dcterms:created xsi:type="dcterms:W3CDTF">2025-02-19T03:16:16Z</dcterms:created>
  <dcterms:modified xsi:type="dcterms:W3CDTF">2025-03-27T08:03:01Z</dcterms:modified>
  <cp:category/>
</cp:coreProperties>
</file>