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移行先】\24_財政情報の開示の推進\01_財政状況資料集\2024（R6）\02　3月公表分\08　HP掲載\01　掲載データ\"/>
    </mc:Choice>
  </mc:AlternateContent>
  <xr:revisionPtr revIDLastSave="0" documentId="13_ncr:1_{90FF4D69-AC57-45F6-A43D-B1EFE3AE273E}"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3" i="12" l="1"/>
  <c r="AA7" i="12"/>
  <c r="AA29" i="12" l="1"/>
  <c r="AA28" i="12"/>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C38" i="10"/>
  <c r="BE37" i="10"/>
  <c r="AM37" i="10"/>
  <c r="C37" i="10"/>
  <c r="BE36" i="10"/>
  <c r="C36" i="10"/>
  <c r="BE35" i="10"/>
  <c r="C35" i="10"/>
  <c r="BE34" i="10"/>
  <c r="U34" i="10"/>
  <c r="C34" i="10"/>
  <c r="U35" i="10" l="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W34" i="10"/>
  <c r="BW35" i="10" s="1"/>
  <c r="BW36" i="10" s="1"/>
  <c r="BW37" i="10" s="1"/>
  <c r="BW38" i="10" s="1"/>
  <c r="CO34" i="10" l="1"/>
  <c r="CO35" i="10" s="1"/>
  <c r="CO36" i="10" s="1"/>
  <c r="CO37" i="10" s="1"/>
  <c r="CO38" i="10" s="1"/>
</calcChain>
</file>

<file path=xl/sharedStrings.xml><?xml version="1.0" encoding="utf-8"?>
<sst xmlns="http://schemas.openxmlformats.org/spreadsheetml/2006/main" count="1124" uniqueCount="588">
  <si>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</si>
  <si>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</si>
  <si>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</si>
  <si>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</si>
  <si>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</si>
  <si>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</si>
  <si>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</si>
  <si>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</si>
  <si>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</si>
  <si>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</si>
  <si>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</si>
  <si>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</si>
  <si>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</si>
  <si>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</si>
  <si>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</si>
  <si>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</si>
  <si>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</si>
  <si>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</si>
  <si>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</si>
  <si>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</si>
  <si>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</si>
  <si>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</si>
  <si>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</si>
  <si>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</si>
  <si>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</si>
  <si>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</si>
  <si>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</si>
  <si>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</si>
  <si>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</si>
  <si>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</si>
  <si>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</si>
  <si>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</si>
  <si>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</si>
  <si>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</si>
  <si>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</si>
  <si>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</si>
  <si>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</si>
  <si>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</si>
  <si>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</si>
  <si>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</si>
  <si>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</si>
  <si>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</si>
  <si>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</si>
  <si>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</si>
  <si>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</si>
  <si>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</si>
  <si>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</si>
  <si>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</si>
  <si>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</si>
  <si>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</si>
  <si>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</si>
  <si>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</si>
  <si>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</si>
  <si>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</si>
  <si>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</si>
  <si>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</si>
  <si>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</si>
  <si>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</si>
  <si>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</si>
  <si>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</si>
  <si>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</si>
  <si>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</si>
  <si>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</si>
  <si>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</si>
  <si>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</si>
  <si>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</si>
  <si>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</si>
  <si>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</si>
  <si>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</si>
  <si>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</si>
  <si>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</si>
  <si>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</si>
  <si>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</si>
  <si>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</si>
  <si>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</si>
  <si>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</si>
  <si>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</si>
  <si>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</si>
  <si>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</si>
  <si>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</si>
  <si>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</si>
  <si>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</si>
  <si>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</si>
  <si>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</si>
  <si>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</si>
  <si>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</si>
  <si>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</si>
  <si>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</si>
  <si>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</si>
  <si>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</si>
  <si>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</si>
  <si>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</si>
  <si>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</si>
  <si>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</si>
  <si>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近江八幡市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</si>
  <si>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</si>
  <si>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</si>
  <si>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</si>
  <si>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</si>
  <si>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</si>
  <si>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</si>
  <si>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</si>
  <si>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</si>
  <si>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</si>
  <si>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</si>
  <si>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</si>
  <si>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</si>
  <si>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</si>
  <si>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</si>
  <si>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</si>
  <si>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</si>
  <si>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</si>
  <si>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</si>
  <si>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</si>
  <si>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</si>
  <si>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</si>
  <si>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</si>
  <si>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</si>
  <si>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</si>
  <si>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</si>
  <si>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</si>
  <si>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</si>
  <si>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</si>
  <si>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</si>
  <si>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</si>
  <si>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</si>
  <si>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</si>
  <si>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</si>
  <si>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</si>
  <si>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</si>
  <si>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</si>
  <si>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</si>
  <si>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</si>
  <si>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</si>
  <si>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</si>
  <si>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</si>
  <si>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</si>
  <si>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</si>
  <si>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</si>
  <si>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</si>
  <si>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</si>
  <si>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</si>
  <si>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</si>
  <si>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</si>
  <si>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</si>
  <si>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</si>
  <si>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</si>
  <si>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</si>
  <si>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</si>
  <si>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</si>
  <si>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</si>
  <si>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</si>
  <si>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</si>
  <si>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</si>
  <si>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</si>
  <si>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</si>
  <si>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</si>
  <si>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</si>
  <si>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</si>
  <si>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</si>
  <si>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</si>
  <si>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</si>
  <si>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</si>
  <si>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</si>
  <si>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</si>
  <si>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</si>
  <si>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</si>
  <si>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</si>
  <si>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</si>
  <si>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</si>
  <si>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</si>
  <si>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</si>
  <si>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</si>
  <si>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</si>
  <si>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</si>
  <si>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</si>
  <si>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</si>
  <si>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</si>
  <si>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</si>
  <si>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</si>
  <si>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</si>
  <si>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</si>
  <si>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</si>
  <si>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</si>
  <si>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</si>
  <si>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</si>
  <si>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</si>
  <si>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</si>
  <si>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</si>
  <si>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</si>
  <si>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</si>
  <si>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</si>
  <si>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</si>
  <si>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</si>
  <si>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</si>
  <si>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</si>
  <si>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</si>
  <si>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</si>
  <si>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</si>
  <si>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</si>
  <si>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</si>
  <si>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</si>
  <si>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滋賀県近江八幡市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</si>
  <si>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</si>
  <si>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</si>
  <si>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</si>
  <si>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</si>
  <si>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</si>
  <si>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</si>
  <si>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</si>
  <si>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</si>
  <si>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</si>
  <si>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</si>
  <si>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</si>
  <si>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</si>
  <si>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</si>
  <si>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</si>
  <si>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</si>
  <si>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</si>
  <si>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</si>
  <si>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</si>
  <si>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</si>
  <si>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</si>
  <si>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</si>
  <si>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</si>
  <si>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</si>
  <si>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</si>
  <si>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</si>
  <si>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</si>
  <si>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</si>
  <si>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</si>
  <si>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</si>
  <si>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</si>
  <si>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</si>
  <si>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</si>
  <si>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</si>
  <si>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</si>
  <si>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</si>
  <si>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</si>
  <si>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</si>
  <si>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</si>
  <si>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</si>
  <si>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</si>
  <si>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</si>
  <si>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</si>
  <si>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</si>
  <si>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</si>
  <si>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</si>
  <si>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</si>
  <si>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</si>
  <si>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</si>
  <si>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</si>
  <si>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</si>
  <si>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</si>
  <si>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</si>
  <si>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</si>
  <si>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</si>
  <si>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</si>
  <si>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</si>
  <si>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</si>
  <si>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</si>
  <si>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</si>
  <si>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</si>
  <si>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</si>
  <si>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</si>
  <si>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</si>
  <si>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</si>
  <si>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</si>
  <si>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</si>
  <si>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</si>
  <si>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</si>
  <si>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</si>
  <si>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</si>
  <si>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</si>
  <si>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</si>
  <si>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</si>
  <si>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</si>
  <si>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</si>
  <si>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</si>
  <si>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</si>
  <si>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</si>
  <si>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</si>
  <si>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</si>
  <si>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</si>
  <si>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</si>
  <si>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</si>
  <si>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</si>
  <si>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</si>
  <si>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</si>
  <si>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</si>
  <si>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</si>
  <si>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</si>
  <si>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</si>
  <si>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</si>
  <si>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</si>
  <si>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</si>
  <si>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</si>
  <si>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</si>
  <si>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</si>
  <si>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</si>
  <si>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</si>
  <si>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</si>
  <si>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</si>
  <si>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</si>
  <si>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</si>
  <si>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</si>
  <si>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</si>
  <si>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</si>
  <si>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</si>
  <si>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</si>
  <si>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</si>
  <si>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</si>
  <si>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</si>
  <si>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</si>
  <si>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</si>
  <si>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</si>
  <si>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</si>
  <si>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</si>
  <si>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</si>
  <si>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</si>
  <si>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</si>
  <si>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</si>
  <si>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</si>
  <si>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</si>
  <si>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</si>
  <si>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</si>
  <si>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</si>
  <si>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</si>
  <si>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</si>
  <si>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</si>
  <si>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</si>
  <si>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</si>
  <si>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</si>
  <si>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</si>
  <si>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</si>
  <si>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</si>
  <si>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</si>
  <si>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</si>
  <si>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</si>
  <si>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</si>
  <si>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</si>
  <si>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</si>
  <si>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</si>
  <si>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</si>
  <si>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</si>
  <si>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</si>
  <si>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</si>
  <si>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</si>
  <si>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</si>
  <si>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</si>
  <si>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</si>
  <si>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</si>
  <si>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</si>
  <si>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滋賀県近江八幡市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</si>
  <si>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</si>
  <si>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</si>
  <si>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</si>
  <si>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</si>
  <si>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</si>
  <si>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</si>
  <si>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</si>
  <si>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</si>
  <si>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</si>
  <si>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</si>
  <si>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</si>
  <si>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</si>
  <si>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</si>
  <si>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</si>
  <si>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</si>
  <si>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</si>
  <si>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</si>
  <si>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</si>
  <si>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</si>
  <si>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</si>
  <si>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文化会館事業特別会計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</si>
  <si>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</si>
  <si>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</si>
  <si>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</si>
  <si>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</si>
  <si>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</si>
  <si>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</si>
  <si>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</si>
  <si>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</si>
  <si>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</si>
  <si>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</si>
  <si>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</si>
  <si>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</si>
  <si>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</si>
  <si>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</si>
  <si>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</si>
  <si>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介護認定審査会共同設置事業特別会計</t>
    <phoneticPr fontId="5"/>
  </si>
  <si>
    <t>介護保険事業（保険事業勘定）特別会計</t>
    <phoneticPr fontId="5"/>
  </si>
  <si>
    <t>介護保険事業（サービス事業勘定）特別会計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</si>
  <si>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</si>
  <si>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</si>
  <si>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</si>
  <si>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</si>
  <si>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</si>
  <si>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</si>
  <si>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</si>
  <si>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</si>
  <si>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</si>
  <si>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</si>
  <si>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</si>
  <si>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</si>
  <si>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</si>
  <si>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</si>
  <si>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</si>
  <si>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</si>
  <si>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</si>
  <si>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</si>
  <si>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</si>
  <si>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</si>
  <si>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</si>
  <si>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</si>
  <si>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</si>
  <si>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</si>
  <si>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</si>
  <si>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</si>
  <si>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</si>
  <si>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</si>
  <si>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</si>
  <si>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</si>
  <si>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</si>
  <si>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</si>
  <si>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</si>
  <si>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</si>
  <si>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</si>
  <si>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</si>
  <si>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</si>
  <si>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</si>
  <si>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</si>
  <si>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</si>
  <si>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</si>
  <si>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</si>
  <si>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</si>
  <si>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</si>
  <si>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</si>
  <si>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</si>
  <si>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</si>
  <si>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</si>
  <si>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</si>
  <si>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</si>
  <si>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</si>
  <si>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</si>
  <si>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</si>
  <si>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</si>
  <si>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</si>
  <si>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</si>
  <si>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</si>
  <si>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</si>
  <si>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</si>
  <si>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</si>
  <si>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</si>
  <si>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</si>
  <si>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</si>
  <si>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</si>
  <si>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</si>
  <si>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</si>
  <si>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</si>
  <si>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</si>
  <si>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</si>
  <si>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</si>
  <si>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</si>
  <si>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</si>
  <si>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</si>
  <si>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</si>
  <si>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</si>
  <si>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</si>
  <si>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</si>
  <si>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</si>
  <si>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</si>
  <si>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</si>
  <si>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</si>
  <si>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</si>
  <si>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</si>
  <si>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</si>
  <si>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</si>
  <si>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</si>
  <si>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</si>
  <si>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</si>
  <si>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</si>
  <si>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</si>
  <si>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</si>
  <si>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</si>
  <si>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</si>
  <si>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</si>
  <si>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</si>
  <si>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</si>
  <si>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</si>
  <si>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</si>
  <si>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</si>
  <si>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</si>
  <si>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</si>
  <si>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</si>
  <si>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</si>
  <si>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</si>
  <si>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</si>
  <si>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</si>
  <si>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</si>
  <si>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</si>
  <si>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</si>
  <si>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</si>
  <si>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</si>
  <si>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</si>
  <si>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</si>
  <si>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</si>
  <si>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</si>
  <si>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</si>
  <si>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</si>
  <si>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</si>
  <si>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</si>
  <si>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</si>
  <si>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</si>
  <si>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</si>
  <si>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</si>
  <si>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</si>
  <si>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</si>
  <si>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</si>
  <si>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</si>
  <si>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</si>
  <si>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</si>
  <si>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</si>
  <si>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</si>
  <si>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</si>
  <si>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</si>
  <si>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</si>
  <si>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</si>
  <si>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</si>
  <si>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</si>
  <si>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</si>
  <si>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</si>
  <si>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病院事業会計</t>
  </si>
  <si>
    <t>水道事業会計</t>
  </si>
  <si>
    <t>一般会計</t>
  </si>
  <si>
    <t>介護保険事業（保険事業勘定）特別会計</t>
  </si>
  <si>
    <t>下水道事業会計</t>
  </si>
  <si>
    <t>国民健康保険特別会計</t>
  </si>
  <si>
    <t>後期高齢者医療特別会計</t>
  </si>
  <si>
    <t>文化会館事業特別会計</t>
  </si>
  <si>
    <t>その他会計（赤字）</t>
  </si>
  <si>
    <t>その他会計（黒字）</t>
  </si>
  <si>
    <t>R01</t>
    <phoneticPr fontId="5"/>
  </si>
  <si>
    <t>R02</t>
    <phoneticPr fontId="5"/>
  </si>
  <si>
    <t>R03</t>
    <phoneticPr fontId="5"/>
  </si>
  <si>
    <t>R04</t>
    <phoneticPr fontId="5"/>
  </si>
  <si>
    <t>R05</t>
    <phoneticPr fontId="5"/>
  </si>
  <si>
    <t>東近江行政組合(一般会計)</t>
    <rPh sb="8" eb="12">
      <t>イッパンカイケイ</t>
    </rPh>
    <phoneticPr fontId="2"/>
  </si>
  <si>
    <t>東近江行政組合(救急医療特別会計)</t>
  </si>
  <si>
    <t>滋賀県市町村職員研修センター</t>
  </si>
  <si>
    <t>滋賀県後期高齢者医療広域連合(一般会計)</t>
    <rPh sb="15" eb="19">
      <t>イッパンカイケイ</t>
    </rPh>
    <phoneticPr fontId="2"/>
  </si>
  <si>
    <t>滋賀県後期高齢者医療広域連合(後期高齢者医療特別会計)</t>
  </si>
  <si>
    <t>-</t>
    <phoneticPr fontId="2"/>
  </si>
  <si>
    <t>-</t>
    <phoneticPr fontId="2"/>
  </si>
  <si>
    <t>-</t>
    <phoneticPr fontId="2"/>
  </si>
  <si>
    <t>-</t>
    <phoneticPr fontId="2"/>
  </si>
  <si>
    <t>-</t>
    <phoneticPr fontId="2"/>
  </si>
  <si>
    <t>-</t>
    <phoneticPr fontId="2"/>
  </si>
  <si>
    <t>-</t>
    <phoneticPr fontId="2"/>
  </si>
  <si>
    <t>近江八幡市国際協会</t>
    <rPh sb="0" eb="9">
      <t>オウミハチマンシコクサイキョウカイ</t>
    </rPh>
    <phoneticPr fontId="2"/>
  </si>
  <si>
    <t>安土町文芸の郷振興事業団</t>
    <rPh sb="0" eb="5">
      <t>アヅチチョウブンゲイ</t>
    </rPh>
    <rPh sb="6" eb="12">
      <t>サトシンコウジギョウダン</t>
    </rPh>
    <phoneticPr fontId="2"/>
  </si>
  <si>
    <t>近江八幡市勤労者福祉サービスセンター</t>
    <rPh sb="4" eb="5">
      <t>シ</t>
    </rPh>
    <phoneticPr fontId="2"/>
  </si>
  <si>
    <t>ハートランド推進財団</t>
  </si>
  <si>
    <t>まっせ</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</si>
  <si>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</si>
  <si>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</si>
  <si>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</si>
  <si>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</si>
  <si>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</si>
  <si>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</si>
  <si>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</si>
  <si>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</si>
  <si>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</si>
  <si>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</si>
  <si>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ふるさと応援基金</t>
    <rPh sb="4" eb="6">
      <t>オウエン</t>
    </rPh>
    <rPh sb="6" eb="8">
      <t>キキン</t>
    </rPh>
    <phoneticPr fontId="5"/>
  </si>
  <si>
    <t>公共施設等整備基金</t>
    <rPh sb="0" eb="2">
      <t>コウキョウ</t>
    </rPh>
    <rPh sb="2" eb="4">
      <t>シセツ</t>
    </rPh>
    <rPh sb="4" eb="5">
      <t>トウ</t>
    </rPh>
    <rPh sb="5" eb="7">
      <t>セイビ</t>
    </rPh>
    <rPh sb="7" eb="9">
      <t>キキン</t>
    </rPh>
    <phoneticPr fontId="2"/>
  </si>
  <si>
    <t>子ども・子育て支援基金</t>
    <rPh sb="0" eb="1">
      <t>コ</t>
    </rPh>
    <rPh sb="4" eb="6">
      <t>コソダ</t>
    </rPh>
    <rPh sb="7" eb="9">
      <t>シエン</t>
    </rPh>
    <rPh sb="9" eb="11">
      <t>キキン</t>
    </rPh>
    <phoneticPr fontId="2"/>
  </si>
  <si>
    <t>職員退職手当基金</t>
    <rPh sb="0" eb="2">
      <t>ショクイン</t>
    </rPh>
    <rPh sb="2" eb="4">
      <t>タイショク</t>
    </rPh>
    <rPh sb="4" eb="6">
      <t>テアテ</t>
    </rPh>
    <rPh sb="6" eb="8">
      <t>キキン</t>
    </rPh>
    <phoneticPr fontId="2"/>
  </si>
  <si>
    <t>改良住宅基金</t>
    <rPh sb="0" eb="2">
      <t>カイリョウ</t>
    </rPh>
    <rPh sb="2" eb="4">
      <t>ジュウタク</t>
    </rPh>
    <rPh sb="4" eb="6">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</si>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</sst>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B4ED-4415-8096-B2567B5141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30432</c:v>
                </c:pt>
                <c:pt idx="1">
                  <c:v>37295</c:v>
                </c:pt>
                <c:pt idx="2">
                  <c:v>30804</c:v>
                </c:pt>
                <c:pt idx="3">
                  <c:v>30168</c:v>
                </c:pt>
                <c:pt idx="4">
                  <c:v>38245</c:v>
                </c:pt>
              </c:numCache>
            </c:numRef>
          </c:val>
          <c:smooth val="0"/>
          <c:extLst>
            <c:ext xmlns:c16="http://schemas.microsoft.com/office/drawing/2014/chart" uri="{C3380CC4-5D6E-409C-BE32-E72D297353CC}">
              <c16:uniqueId val="{00000001-B4ED-4415-8096-B2567B5141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3.17</c:v>
                </c:pt>
                <c:pt idx="1">
                  <c:v>4.3499999999999996</c:v>
                </c:pt>
                <c:pt idx="2">
                  <c:v>5.63</c:v>
                </c:pt>
                <c:pt idx="3">
                  <c:v>4.17</c:v>
                </c:pt>
                <c:pt idx="4">
                  <c:v>4.58</c:v>
                </c:pt>
              </c:numCache>
            </c:numRef>
          </c:val>
          <c:extLst>
            <c:ext xmlns:c16="http://schemas.microsoft.com/office/drawing/2014/chart" uri="{C3380CC4-5D6E-409C-BE32-E72D297353CC}">
              <c16:uniqueId val="{00000000-43C8-484D-9248-E40F941B21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22.76</c:v>
                </c:pt>
                <c:pt idx="1">
                  <c:v>21.45</c:v>
                </c:pt>
                <c:pt idx="2">
                  <c:v>25.66</c:v>
                </c:pt>
                <c:pt idx="3">
                  <c:v>27.42</c:v>
                </c:pt>
                <c:pt idx="4">
                  <c:v>27.46</c:v>
                </c:pt>
              </c:numCache>
            </c:numRef>
          </c:val>
          <c:extLst>
            <c:ext xmlns:c16="http://schemas.microsoft.com/office/drawing/2014/chart" uri="{C3380CC4-5D6E-409C-BE32-E72D297353CC}">
              <c16:uniqueId val="{00000001-43C8-484D-9248-E40F941B21D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2.9</c:v>
                </c:pt>
                <c:pt idx="1">
                  <c:v>0.68</c:v>
                </c:pt>
                <c:pt idx="2">
                  <c:v>7.83</c:v>
                </c:pt>
                <c:pt idx="3">
                  <c:v>1.72</c:v>
                </c:pt>
                <c:pt idx="4">
                  <c:v>1.03</c:v>
                </c:pt>
              </c:numCache>
            </c:numRef>
          </c:val>
          <c:smooth val="0"/>
          <c:extLst>
            <c:ext xmlns:c16="http://schemas.microsoft.com/office/drawing/2014/chart" uri="{C3380CC4-5D6E-409C-BE32-E72D297353CC}">
              <c16:uniqueId val="{00000002-43C8-484D-9248-E40F941B21D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9B1-455B-8742-8E17CB4641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B1-455B-8742-8E17CB4641C9}"/>
            </c:ext>
          </c:extLst>
        </c:ser>
        <c:ser>
          <c:idx val="2"/>
          <c:order val="2"/>
          <c:tx>
            <c:strRef>
              <c:f>データシート!$A$29</c:f>
              <c:strCache>
                <c:ptCount val="1"/>
                <c:pt idx="0">
                  <c:v>文化会館事業特別会計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9B1-455B-8742-8E17CB4641C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B9B1-455B-8742-8E17CB4641C9}"/>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0.14000000000000001</c:v>
                </c:pt>
                <c:pt idx="4">
                  <c:v>#N/A</c:v>
                </c:pt>
                <c:pt idx="5">
                  <c:v>0.18</c:v>
                </c:pt>
                <c:pt idx="6">
                  <c:v>#N/A</c:v>
                </c:pt>
                <c:pt idx="7">
                  <c:v>0.06</c:v>
                </c:pt>
                <c:pt idx="8">
                  <c:v>#N/A</c:v>
                </c:pt>
                <c:pt idx="9">
                  <c:v>0.17</c:v>
                </c:pt>
              </c:numCache>
            </c:numRef>
          </c:val>
          <c:extLst>
            <c:ext xmlns:c16="http://schemas.microsoft.com/office/drawing/2014/chart" uri="{C3380CC4-5D6E-409C-BE32-E72D297353CC}">
              <c16:uniqueId val="{00000004-B9B1-455B-8742-8E17CB4641C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0.98</c:v>
                </c:pt>
                <c:pt idx="2">
                  <c:v>#N/A</c:v>
                </c:pt>
                <c:pt idx="3">
                  <c:v>0.95</c:v>
                </c:pt>
                <c:pt idx="4">
                  <c:v>#N/A</c:v>
                </c:pt>
                <c:pt idx="5">
                  <c:v>1.04</c:v>
                </c:pt>
                <c:pt idx="6">
                  <c:v>#N/A</c:v>
                </c:pt>
                <c:pt idx="7">
                  <c:v>0.87</c:v>
                </c:pt>
                <c:pt idx="8">
                  <c:v>#N/A</c:v>
                </c:pt>
                <c:pt idx="9">
                  <c:v>0.92</c:v>
                </c:pt>
              </c:numCache>
            </c:numRef>
          </c:val>
          <c:extLst>
            <c:ext xmlns:c16="http://schemas.microsoft.com/office/drawing/2014/chart" uri="{C3380CC4-5D6E-409C-BE32-E72D297353CC}">
              <c16:uniqueId val="{00000005-B9B1-455B-8742-8E17CB4641C9}"/>
            </c:ext>
          </c:extLst>
        </c:ser>
        <c:ser>
          <c:idx val="6"/>
          <c:order val="6"/>
          <c:tx>
            <c:strRef>
              <c:f>データシート!$A$33</c:f>
              <c:strCache>
                <c:ptCount val="1"/>
                <c:pt idx="0">
                  <c:v>介護保険事業（保険事業勘定）特別会計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0.89</c:v>
                </c:pt>
                <c:pt idx="2">
                  <c:v>#N/A</c:v>
                </c:pt>
                <c:pt idx="3">
                  <c:v>0.74</c:v>
                </c:pt>
                <c:pt idx="4">
                  <c:v>#N/A</c:v>
                </c:pt>
                <c:pt idx="5">
                  <c:v>0.87</c:v>
                </c:pt>
                <c:pt idx="6">
                  <c:v>#N/A</c:v>
                </c:pt>
                <c:pt idx="7">
                  <c:v>1.06</c:v>
                </c:pt>
                <c:pt idx="8">
                  <c:v>#N/A</c:v>
                </c:pt>
                <c:pt idx="9">
                  <c:v>0.99</c:v>
                </c:pt>
              </c:numCache>
            </c:numRef>
          </c:val>
          <c:extLst>
            <c:ext xmlns:c16="http://schemas.microsoft.com/office/drawing/2014/chart" uri="{C3380CC4-5D6E-409C-BE32-E72D297353CC}">
              <c16:uniqueId val="{00000006-B9B1-455B-8742-8E17CB4641C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3.16</c:v>
                </c:pt>
                <c:pt idx="2">
                  <c:v>#N/A</c:v>
                </c:pt>
                <c:pt idx="3">
                  <c:v>4.34</c:v>
                </c:pt>
                <c:pt idx="4">
                  <c:v>#N/A</c:v>
                </c:pt>
                <c:pt idx="5">
                  <c:v>5.63</c:v>
                </c:pt>
                <c:pt idx="6">
                  <c:v>#N/A</c:v>
                </c:pt>
                <c:pt idx="7">
                  <c:v>4.16</c:v>
                </c:pt>
                <c:pt idx="8">
                  <c:v>#N/A</c:v>
                </c:pt>
                <c:pt idx="9">
                  <c:v>4.58</c:v>
                </c:pt>
              </c:numCache>
            </c:numRef>
          </c:val>
          <c:extLst>
            <c:ext xmlns:c16="http://schemas.microsoft.com/office/drawing/2014/chart" uri="{C3380CC4-5D6E-409C-BE32-E72D297353CC}">
              <c16:uniqueId val="{00000007-B9B1-455B-8742-8E17CB4641C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12.58</c:v>
                </c:pt>
                <c:pt idx="2">
                  <c:v>#N/A</c:v>
                </c:pt>
                <c:pt idx="3">
                  <c:v>11.53</c:v>
                </c:pt>
                <c:pt idx="4">
                  <c:v>#N/A</c:v>
                </c:pt>
                <c:pt idx="5">
                  <c:v>12.02</c:v>
                </c:pt>
                <c:pt idx="6">
                  <c:v>#N/A</c:v>
                </c:pt>
                <c:pt idx="7">
                  <c:v>13.67</c:v>
                </c:pt>
                <c:pt idx="8">
                  <c:v>#N/A</c:v>
                </c:pt>
                <c:pt idx="9">
                  <c:v>14.97</c:v>
                </c:pt>
              </c:numCache>
            </c:numRef>
          </c:val>
          <c:extLst>
            <c:ext xmlns:c16="http://schemas.microsoft.com/office/drawing/2014/chart" uri="{C3380CC4-5D6E-409C-BE32-E72D297353CC}">
              <c16:uniqueId val="{00000008-B9B1-455B-8742-8E17CB4641C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31.11</c:v>
                </c:pt>
                <c:pt idx="2">
                  <c:v>#N/A</c:v>
                </c:pt>
                <c:pt idx="3">
                  <c:v>33.619999999999997</c:v>
                </c:pt>
                <c:pt idx="4">
                  <c:v>#N/A</c:v>
                </c:pt>
                <c:pt idx="5">
                  <c:v>37.159999999999997</c:v>
                </c:pt>
                <c:pt idx="6">
                  <c:v>#N/A</c:v>
                </c:pt>
                <c:pt idx="7">
                  <c:v>37.43</c:v>
                </c:pt>
                <c:pt idx="8">
                  <c:v>#N/A</c:v>
                </c:pt>
                <c:pt idx="9">
                  <c:v>36.81</c:v>
                </c:pt>
              </c:numCache>
            </c:numRef>
          </c:val>
          <c:extLst>
            <c:ext xmlns:c16="http://schemas.microsoft.com/office/drawing/2014/chart" uri="{C3380CC4-5D6E-409C-BE32-E72D297353CC}">
              <c16:uniqueId val="{00000009-B9B1-455B-8742-8E17CB4641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3116</c:v>
                </c:pt>
                <c:pt idx="5">
                  <c:v>3154</c:v>
                </c:pt>
                <c:pt idx="8">
                  <c:v>3177</c:v>
                </c:pt>
                <c:pt idx="11">
                  <c:v>3177</c:v>
                </c:pt>
                <c:pt idx="14">
                  <c:v>3137</c:v>
                </c:pt>
              </c:numCache>
            </c:numRef>
          </c:val>
          <c:extLst>
            <c:ext xmlns:c16="http://schemas.microsoft.com/office/drawing/2014/chart" uri="{C3380CC4-5D6E-409C-BE32-E72D297353CC}">
              <c16:uniqueId val="{00000000-29BB-4700-8AFE-EE115E705E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BB-4700-8AFE-EE115E705E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93</c:v>
                </c:pt>
                <c:pt idx="9">
                  <c:v>3</c:v>
                </c:pt>
                <c:pt idx="12">
                  <c:v>0</c:v>
                </c:pt>
              </c:numCache>
            </c:numRef>
          </c:val>
          <c:extLst>
            <c:ext xmlns:c16="http://schemas.microsoft.com/office/drawing/2014/chart" uri="{C3380CC4-5D6E-409C-BE32-E72D297353CC}">
              <c16:uniqueId val="{00000002-29BB-4700-8AFE-EE115E705E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73</c:v>
                </c:pt>
                <c:pt idx="3">
                  <c:v>79</c:v>
                </c:pt>
                <c:pt idx="6">
                  <c:v>66</c:v>
                </c:pt>
                <c:pt idx="9">
                  <c:v>55</c:v>
                </c:pt>
                <c:pt idx="12">
                  <c:v>56</c:v>
                </c:pt>
              </c:numCache>
            </c:numRef>
          </c:val>
          <c:extLst>
            <c:ext xmlns:c16="http://schemas.microsoft.com/office/drawing/2014/chart" uri="{C3380CC4-5D6E-409C-BE32-E72D297353CC}">
              <c16:uniqueId val="{00000003-29BB-4700-8AFE-EE115E705E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805</c:v>
                </c:pt>
                <c:pt idx="3">
                  <c:v>767</c:v>
                </c:pt>
                <c:pt idx="6">
                  <c:v>741</c:v>
                </c:pt>
                <c:pt idx="9">
                  <c:v>692</c:v>
                </c:pt>
                <c:pt idx="12">
                  <c:v>680</c:v>
                </c:pt>
              </c:numCache>
            </c:numRef>
          </c:val>
          <c:extLst>
            <c:ext xmlns:c16="http://schemas.microsoft.com/office/drawing/2014/chart" uri="{C3380CC4-5D6E-409C-BE32-E72D297353CC}">
              <c16:uniqueId val="{00000004-29BB-4700-8AFE-EE115E705E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BB-4700-8AFE-EE115E705E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BB-4700-8AFE-EE115E705E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2473</c:v>
                </c:pt>
                <c:pt idx="3">
                  <c:v>2444</c:v>
                </c:pt>
                <c:pt idx="6">
                  <c:v>2461</c:v>
                </c:pt>
                <c:pt idx="9">
                  <c:v>2466</c:v>
                </c:pt>
                <c:pt idx="12">
                  <c:v>2408</c:v>
                </c:pt>
              </c:numCache>
            </c:numRef>
          </c:val>
          <c:extLst>
            <c:ext xmlns:c16="http://schemas.microsoft.com/office/drawing/2014/chart" uri="{C3380CC4-5D6E-409C-BE32-E72D297353CC}">
              <c16:uniqueId val="{00000007-29BB-4700-8AFE-EE115E705E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235</c:v>
                </c:pt>
                <c:pt idx="2">
                  <c:v>#N/A</c:v>
                </c:pt>
                <c:pt idx="3">
                  <c:v>#N/A</c:v>
                </c:pt>
                <c:pt idx="4">
                  <c:v>136</c:v>
                </c:pt>
                <c:pt idx="5">
                  <c:v>#N/A</c:v>
                </c:pt>
                <c:pt idx="6">
                  <c:v>#N/A</c:v>
                </c:pt>
                <c:pt idx="7">
                  <c:v>184</c:v>
                </c:pt>
                <c:pt idx="8">
                  <c:v>#N/A</c:v>
                </c:pt>
                <c:pt idx="9">
                  <c:v>#N/A</c:v>
                </c:pt>
                <c:pt idx="10">
                  <c:v>39</c:v>
                </c:pt>
                <c:pt idx="11">
                  <c:v>#N/A</c:v>
                </c:pt>
                <c:pt idx="12">
                  <c:v>#N/A</c:v>
                </c:pt>
                <c:pt idx="13">
                  <c:v>7</c:v>
                </c:pt>
                <c:pt idx="14">
                  <c:v>#N/A</c:v>
                </c:pt>
              </c:numCache>
            </c:numRef>
          </c:val>
          <c:smooth val="0"/>
          <c:extLst>
            <c:ext xmlns:c16="http://schemas.microsoft.com/office/drawing/2014/chart" uri="{C3380CC4-5D6E-409C-BE32-E72D297353CC}">
              <c16:uniqueId val="{00000008-29BB-4700-8AFE-EE115E705E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35908</c:v>
                </c:pt>
                <c:pt idx="5">
                  <c:v>35117</c:v>
                </c:pt>
                <c:pt idx="8">
                  <c:v>33725</c:v>
                </c:pt>
                <c:pt idx="11">
                  <c:v>31709</c:v>
                </c:pt>
                <c:pt idx="14">
                  <c:v>29689</c:v>
                </c:pt>
              </c:numCache>
            </c:numRef>
          </c:val>
          <c:extLst>
            <c:ext xmlns:c16="http://schemas.microsoft.com/office/drawing/2014/chart" uri="{C3380CC4-5D6E-409C-BE32-E72D297353CC}">
              <c16:uniqueId val="{00000000-EB4D-4499-BAA5-56371BB913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3125</c:v>
                </c:pt>
                <c:pt idx="5">
                  <c:v>2723</c:v>
                </c:pt>
                <c:pt idx="8">
                  <c:v>2428</c:v>
                </c:pt>
                <c:pt idx="11">
                  <c:v>2187</c:v>
                </c:pt>
                <c:pt idx="14">
                  <c:v>1943</c:v>
                </c:pt>
              </c:numCache>
            </c:numRef>
          </c:val>
          <c:extLst>
            <c:ext xmlns:c16="http://schemas.microsoft.com/office/drawing/2014/chart" uri="{C3380CC4-5D6E-409C-BE32-E72D297353CC}">
              <c16:uniqueId val="{00000001-EB4D-4499-BAA5-56371BB913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19563</c:v>
                </c:pt>
                <c:pt idx="5">
                  <c:v>21133</c:v>
                </c:pt>
                <c:pt idx="8">
                  <c:v>25290</c:v>
                </c:pt>
                <c:pt idx="11">
                  <c:v>28219</c:v>
                </c:pt>
                <c:pt idx="14">
                  <c:v>30317</c:v>
                </c:pt>
              </c:numCache>
            </c:numRef>
          </c:val>
          <c:extLst>
            <c:ext xmlns:c16="http://schemas.microsoft.com/office/drawing/2014/chart" uri="{C3380CC4-5D6E-409C-BE32-E72D297353CC}">
              <c16:uniqueId val="{00000002-EB4D-4499-BAA5-56371BB913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4D-4499-BAA5-56371BB913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4D-4499-BAA5-56371BB913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4D-4499-BAA5-56371BB913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3737</c:v>
                </c:pt>
                <c:pt idx="3">
                  <c:v>3729</c:v>
                </c:pt>
                <c:pt idx="6">
                  <c:v>3722</c:v>
                </c:pt>
                <c:pt idx="9">
                  <c:v>3575</c:v>
                </c:pt>
                <c:pt idx="12">
                  <c:v>3628</c:v>
                </c:pt>
              </c:numCache>
            </c:numRef>
          </c:val>
          <c:extLst>
            <c:ext xmlns:c16="http://schemas.microsoft.com/office/drawing/2014/chart" uri="{C3380CC4-5D6E-409C-BE32-E72D297353CC}">
              <c16:uniqueId val="{00000006-EB4D-4499-BAA5-56371BB913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468</c:v>
                </c:pt>
                <c:pt idx="3">
                  <c:v>416</c:v>
                </c:pt>
                <c:pt idx="6">
                  <c:v>385</c:v>
                </c:pt>
                <c:pt idx="9">
                  <c:v>331</c:v>
                </c:pt>
                <c:pt idx="12">
                  <c:v>278</c:v>
                </c:pt>
              </c:numCache>
            </c:numRef>
          </c:val>
          <c:extLst>
            <c:ext xmlns:c16="http://schemas.microsoft.com/office/drawing/2014/chart" uri="{C3380CC4-5D6E-409C-BE32-E72D297353CC}">
              <c16:uniqueId val="{00000007-EB4D-4499-BAA5-56371BB913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10202</c:v>
                </c:pt>
                <c:pt idx="3">
                  <c:v>8913</c:v>
                </c:pt>
                <c:pt idx="6">
                  <c:v>7336</c:v>
                </c:pt>
                <c:pt idx="9">
                  <c:v>6230</c:v>
                </c:pt>
                <c:pt idx="12">
                  <c:v>5431</c:v>
                </c:pt>
              </c:numCache>
            </c:numRef>
          </c:val>
          <c:extLst>
            <c:ext xmlns:c16="http://schemas.microsoft.com/office/drawing/2014/chart" uri="{C3380CC4-5D6E-409C-BE32-E72D297353CC}">
              <c16:uniqueId val="{00000008-EB4D-4499-BAA5-56371BB913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93</c:v>
                </c:pt>
                <c:pt idx="6">
                  <c:v>3</c:v>
                </c:pt>
                <c:pt idx="9">
                  <c:v>44</c:v>
                </c:pt>
                <c:pt idx="12">
                  <c:v>0</c:v>
                </c:pt>
              </c:numCache>
            </c:numRef>
          </c:val>
          <c:extLst>
            <c:ext xmlns:c16="http://schemas.microsoft.com/office/drawing/2014/chart" uri="{C3380CC4-5D6E-409C-BE32-E72D297353CC}">
              <c16:uniqueId val="{00000009-EB4D-4499-BAA5-56371BB913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26833</c:v>
                </c:pt>
                <c:pt idx="3">
                  <c:v>26075</c:v>
                </c:pt>
                <c:pt idx="6">
                  <c:v>25162</c:v>
                </c:pt>
                <c:pt idx="9">
                  <c:v>22976</c:v>
                </c:pt>
                <c:pt idx="12">
                  <c:v>21077</c:v>
                </c:pt>
              </c:numCache>
            </c:numRef>
          </c:val>
          <c:extLst>
            <c:ext xmlns:c16="http://schemas.microsoft.com/office/drawing/2014/chart" uri="{C3380CC4-5D6E-409C-BE32-E72D297353CC}">
              <c16:uniqueId val="{0000000A-EB4D-4499-BAA5-56371BB913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4D-4499-BAA5-56371BB913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5062</c:v>
                </c:pt>
                <c:pt idx="1">
                  <c:v>5319</c:v>
                </c:pt>
                <c:pt idx="2">
                  <c:v>5426</c:v>
                </c:pt>
              </c:numCache>
            </c:numRef>
          </c:val>
          <c:extLst>
            <c:ext xmlns:c16="http://schemas.microsoft.com/office/drawing/2014/chart" uri="{C3380CC4-5D6E-409C-BE32-E72D297353CC}">
              <c16:uniqueId val="{00000000-214E-4C2C-B17A-FF4BC0E533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3242</c:v>
                </c:pt>
                <c:pt idx="1">
                  <c:v>3544</c:v>
                </c:pt>
                <c:pt idx="2">
                  <c:v>3945</c:v>
                </c:pt>
              </c:numCache>
            </c:numRef>
          </c:val>
          <c:extLst>
            <c:ext xmlns:c16="http://schemas.microsoft.com/office/drawing/2014/chart" uri="{C3380CC4-5D6E-409C-BE32-E72D297353CC}">
              <c16:uniqueId val="{00000001-214E-4C2C-B17A-FF4BC0E533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14757</c:v>
                </c:pt>
                <c:pt idx="1">
                  <c:v>17069</c:v>
                </c:pt>
                <c:pt idx="2">
                  <c:v>18750</c:v>
                </c:pt>
              </c:numCache>
            </c:numRef>
          </c:val>
          <c:extLst>
            <c:ext xmlns:c16="http://schemas.microsoft.com/office/drawing/2014/chart" uri="{C3380CC4-5D6E-409C-BE32-E72D297353CC}">
              <c16:uniqueId val="{00000002-214E-4C2C-B17A-FF4BC0E533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81,875
79,870
177.45
45,409,513
43,981,345
905,751
19,761,515
21,077,227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単年度の財政力指数は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0.640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0.001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しました。基準財政需要額においては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や園児数の減によるその他教育費（幼稚園等）の減少があったものの、各保育所・こども園の障がい児受入人員の増等による社会福祉費の増加や臨時経済対策債償還基金費の皆増により増加しま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基準財政収入額は、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所得環境の改善に伴う個人所得割の増加や消費及び輸入の増による地方消費税交付金の増加により増加しました。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収入額の増を需要額の増が上回ったため、財政力指数は減少しました。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、高齢化等による社会福祉費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の増加や大型施設整備等による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、物価高騰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等により財政力指数の低下が懸念されるため、引き続き歳出の削減や効率的な財政運営に努めます。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132645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73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92428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665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79022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比率は昨年より悪化しましたが、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全国平均、滋賀県平均より低い状態です。歳入では、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普通交付税及び臨時財政対策債を合わせた実質的な交付税が減少となったものの、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税収や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県税交付金の増により増加となりました。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障がい福祉サービス等給付事業等の増に伴う扶助費の増加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賃金の上昇や物価高騰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に伴う物件費の増加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増加しました。歳入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ともに増加となりましたが、歳入の増を歳出の増が上回ったため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少子化対策や社会保障関係経費の増加に加え、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賃金や物価の上昇が継続するなかで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、今後は市庁舎等の大型施設整備による公債費の増加も見込まれるため、市債と基金の活用方法や、借入・返済方法の見直しを進め、公債費抑制に努めます。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131572</xdr:rowOff>
    </xdr:from>
    <xdr:to>
      <xdr:col>23</xdr:col>
      <xdr:colOff>133350</xdr:colOff>
      <xdr:row>61</xdr:row>
      <xdr:rowOff>46990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1857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13462</xdr:rowOff>
    </xdr:from>
    <xdr:to>
      <xdr:col>19</xdr:col>
      <xdr:colOff>133350</xdr:colOff>
      <xdr:row>60</xdr:row>
      <xdr:rowOff>131572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2901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13462</xdr:rowOff>
    </xdr:from>
    <xdr:to>
      <xdr:col>15</xdr:col>
      <xdr:colOff>82550</xdr:colOff>
      <xdr:row>62</xdr:row>
      <xdr:rowOff>68580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29012"/>
          <a:ext cx="889000" cy="5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68580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019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80772</xdr:rowOff>
    </xdr:from>
    <xdr:to>
      <xdr:col>19</xdr:col>
      <xdr:colOff>184150</xdr:colOff>
      <xdr:row>61</xdr:row>
      <xdr:rowOff>10922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21099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134112</xdr:rowOff>
    </xdr:from>
    <xdr:to>
      <xdr:col>15</xdr:col>
      <xdr:colOff>133350</xdr:colOff>
      <xdr:row>59</xdr:row>
      <xdr:rowOff>64262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74439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4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類似団体の中では平均より良好な数値を示しています。内訳としては、人件費は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給与のプラス改定や期末・勤勉手当の増があったものの、定年延長等に伴う退職金の減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となりました。物件費については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ふるさと応援寄附の増加に伴う送料・手数料の増加等があったものの、新型コロナワクチン接種事業等のコロナ感染症対策経費の減により減少しました。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今後は、「公共施設等総合管理計画」や「個別施設計画」に基づき、施設維持に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かかる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費用の見直しや平準化を図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るとともに、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人件費についても、「定員適正化計画」に基づき、事務事業の見直しや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専門職を含めた必要な人員の確保による行政サービスの提供と効率的な行政運営の両立を図ります。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39218</xdr:rowOff>
    </xdr:from>
    <xdr:to>
      <xdr:col>23</xdr:col>
      <xdr:colOff>133350</xdr:colOff>
      <xdr:row>82</xdr:row>
      <xdr:rowOff>40270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98118"/>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147543</xdr:rowOff>
    </xdr:from>
    <xdr:to>
      <xdr:col>19</xdr:col>
      <xdr:colOff>133350</xdr:colOff>
      <xdr:row>82</xdr:row>
      <xdr:rowOff>40270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34993"/>
          <a:ext cx="889000" cy="6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115531</xdr:rowOff>
    </xdr:from>
    <xdr:to>
      <xdr:col>15</xdr:col>
      <xdr:colOff>82550</xdr:colOff>
      <xdr:row>81</xdr:row>
      <xdr:rowOff>147543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02981"/>
          <a:ext cx="889000" cy="3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10669</xdr:rowOff>
    </xdr:from>
    <xdr:to>
      <xdr:col>11</xdr:col>
      <xdr:colOff>31750</xdr:colOff>
      <xdr:row>81</xdr:row>
      <xdr:rowOff>115531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98119"/>
          <a:ext cx="889000" cy="10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159868</xdr:rowOff>
    </xdr:from>
    <xdr:to>
      <xdr:col>23</xdr:col>
      <xdr:colOff>184150</xdr:colOff>
      <xdr:row>82</xdr:row>
      <xdr:rowOff>90018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4945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9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160920</xdr:rowOff>
    </xdr:from>
    <xdr:to>
      <xdr:col>19</xdr:col>
      <xdr:colOff>184150</xdr:colOff>
      <xdr:row>82</xdr:row>
      <xdr:rowOff>91070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4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101247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17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96743</xdr:rowOff>
    </xdr:from>
    <xdr:to>
      <xdr:col>15</xdr:col>
      <xdr:colOff>133350</xdr:colOff>
      <xdr:row>82</xdr:row>
      <xdr:rowOff>26893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8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37070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5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64731</xdr:rowOff>
    </xdr:from>
    <xdr:to>
      <xdr:col>11</xdr:col>
      <xdr:colOff>82550</xdr:colOff>
      <xdr:row>81</xdr:row>
      <xdr:rowOff>166331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5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5058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2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131319</xdr:rowOff>
    </xdr:from>
    <xdr:to>
      <xdr:col>7</xdr:col>
      <xdr:colOff>31750</xdr:colOff>
      <xdr:row>81</xdr:row>
      <xdr:rowOff>61469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71646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1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ラスパイレス指数は、前年度から０．４の増加となりました。職員給与については、人事委員会勧告に基づき給与改定を行うことで、地域民間給与との均衡を図り、常に適正化に努めています。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102507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497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87</xdr:row>
      <xdr:rowOff>33564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635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87</xdr:row>
      <xdr:rowOff>16329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635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16329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32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cap="small" baseline="0">
              <a:effectLst/>
              <a:latin typeface="ＭＳ Ｐゴシック" panose="020B0600070205080204" pitchFamily="50" charset="-128"/>
              <a:ea typeface="ＭＳ Ｐゴシック" panose="020B0600070205080204" pitchFamily="50" charset="-128"/>
            </a:rPr>
            <a:t>　本市では継続して、行政組織の効率化・合理化に取り組んでいます。今回の指数は、前年度から０．０６人の増加となりました。</a:t>
          </a:r>
        </a:p>
        <a:p>
          <a:r>
            <a:rPr lang="ja-JP" altLang="en-US" sz="1100" cap="small" baseline="0">
              <a:effectLst/>
              <a:latin typeface="ＭＳ Ｐゴシック" panose="020B0600070205080204" pitchFamily="50" charset="-128"/>
              <a:ea typeface="ＭＳ Ｐゴシック" panose="020B0600070205080204" pitchFamily="50" charset="-128"/>
            </a:rPr>
            <a:t>　今後も定員の進捗管理を実施しつつ持続的な行政運営と市民サービスの質及び量の維持・向上に努めます。</a:t>
          </a:r>
        </a:p>
        <a:p>
          <a:endParaRPr lang="ja-JP" altLang="ja-JP" sz="1400" cap="small" baseline="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95250</xdr:rowOff>
    </xdr:from>
    <xdr:to>
      <xdr:col>81</xdr:col>
      <xdr:colOff>44450</xdr:colOff>
      <xdr:row>61</xdr:row>
      <xdr:rowOff>107315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5370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79163</xdr:rowOff>
    </xdr:from>
    <xdr:to>
      <xdr:col>77</xdr:col>
      <xdr:colOff>44450</xdr:colOff>
      <xdr:row>61</xdr:row>
      <xdr:rowOff>95250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376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75142</xdr:rowOff>
    </xdr:from>
    <xdr:to>
      <xdr:col>72</xdr:col>
      <xdr:colOff>203200</xdr:colOff>
      <xdr:row>61</xdr:row>
      <xdr:rowOff>79163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3359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51012</xdr:rowOff>
    </xdr:from>
    <xdr:to>
      <xdr:col>68</xdr:col>
      <xdr:colOff>152400</xdr:colOff>
      <xdr:row>61</xdr:row>
      <xdr:rowOff>75142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094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73042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44450</xdr:rowOff>
    </xdr:from>
    <xdr:to>
      <xdr:col>77</xdr:col>
      <xdr:colOff>95250</xdr:colOff>
      <xdr:row>61</xdr:row>
      <xdr:rowOff>146050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156227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28363</xdr:rowOff>
    </xdr:from>
    <xdr:to>
      <xdr:col>73</xdr:col>
      <xdr:colOff>44450</xdr:colOff>
      <xdr:row>61</xdr:row>
      <xdr:rowOff>129963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24342</xdr:rowOff>
    </xdr:from>
    <xdr:to>
      <xdr:col>68</xdr:col>
      <xdr:colOff>203200</xdr:colOff>
      <xdr:row>61</xdr:row>
      <xdr:rowOff>125942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136119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212</xdr:rowOff>
    </xdr:from>
    <xdr:to>
      <xdr:col>64</xdr:col>
      <xdr:colOff>152400</xdr:colOff>
      <xdr:row>61</xdr:row>
      <xdr:rowOff>101812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111989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比率については類似団体と比較しても良好な数値となっています。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これまで地方交付税措置割合の低い市債の発行を見送ってきたことや前年度に繰上償還を実施したこと、償還終了に伴う元利償還金の減等により分子となる数値が減少したことに加え、税収の増に伴う標準税収入等の増により分母となる数値が増加した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は良化し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ています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大型施設整備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や施設の老朽化に伴う更新等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が見込まれることから、比率は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する見込みです。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健全な財政運営を図るため、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地方交付税措置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割合の低い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市債の発行見送りや繰上償還の実施により、公債費の抑制に取り組むとともに、特定財源の確保や事業内容の検討など、合理的かつ経済的な事業実施に努めます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127508</xdr:rowOff>
    </xdr:from>
    <xdr:to>
      <xdr:col>81</xdr:col>
      <xdr:colOff>44450</xdr:colOff>
      <xdr:row>36</xdr:row>
      <xdr:rowOff>156464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29970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156464</xdr:rowOff>
    </xdr:from>
    <xdr:to>
      <xdr:col>77</xdr:col>
      <xdr:colOff>44450</xdr:colOff>
      <xdr:row>37</xdr:row>
      <xdr:rowOff>23622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3286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23622</xdr:rowOff>
    </xdr:from>
    <xdr:to>
      <xdr:col>72</xdr:col>
      <xdr:colOff>203200</xdr:colOff>
      <xdr:row>37</xdr:row>
      <xdr:rowOff>62230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3672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139446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4058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76708</xdr:rowOff>
    </xdr:from>
    <xdr:to>
      <xdr:col>81</xdr:col>
      <xdr:colOff>95250</xdr:colOff>
      <xdr:row>37</xdr:row>
      <xdr:rowOff>6858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169435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105664</xdr:rowOff>
    </xdr:from>
    <xdr:to>
      <xdr:col>77</xdr:col>
      <xdr:colOff>95250</xdr:colOff>
      <xdr:row>37</xdr:row>
      <xdr:rowOff>35814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45991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04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144272</xdr:rowOff>
    </xdr:from>
    <xdr:to>
      <xdr:col>73</xdr:col>
      <xdr:colOff>44450</xdr:colOff>
      <xdr:row>37</xdr:row>
      <xdr:rowOff>74422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84599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123207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88646</xdr:rowOff>
    </xdr:from>
    <xdr:to>
      <xdr:col>64</xdr:col>
      <xdr:colOff>152400</xdr:colOff>
      <xdr:row>38</xdr:row>
      <xdr:rowOff>18796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28973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20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充当可能財源等が将来負担額を上回っていることから、将来負担比率については算定されず、現時点では健全な状況となっています。しかし、今後は大型施設整備事業を予定しており、施設の老朽化に伴う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更新や物価高騰による事業費の増加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等もあ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将来負担の増加が見込まれます。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将来を見据えた財政運営の指針となるべく策定する「中期財政計画」に基づき、地方債現在高比率は標準財政規模の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以下、積立金現在高比率は標準財政規模の半分以上を目標水準とし、地方交付税措置のない市債の発行抑制や繰上償還の実施などによる地方債現在高の縮減と、市有財産の売却やふるさと納税の推進等、歳入確保による積立金現在高の確保に努め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81,875
79,870
177.45
45,409,513
43,981,345
905,751
19,761,515
21,077,227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４年度と比較し、人事院勧告による給料表の引上げ改定、期末・勤勉手当支給月数の引上げによる増加があった一方、定年延長による定年退職者の皆減による退職手当支給額の減少や、税収の増等に伴う経常一般財源の増加が上回っ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今後も人員及び給与の適正化を図るとともに、限られた職員数で柔軟に適正に行政ニーズに対応できる組織体制構築に努めていきます。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79647</xdr:rowOff>
    </xdr:from>
    <xdr:to>
      <xdr:col>24</xdr:col>
      <xdr:colOff>25400</xdr:colOff>
      <xdr:row>35</xdr:row>
      <xdr:rowOff>86178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803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14333</xdr:rowOff>
    </xdr:from>
    <xdr:to>
      <xdr:col>19</xdr:col>
      <xdr:colOff>187325</xdr:colOff>
      <xdr:row>35</xdr:row>
      <xdr:rowOff>86178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01508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14333</xdr:rowOff>
    </xdr:from>
    <xdr:to>
      <xdr:col>15</xdr:col>
      <xdr:colOff>98425</xdr:colOff>
      <xdr:row>35</xdr:row>
      <xdr:rowOff>131899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15083"/>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120469</xdr:rowOff>
    </xdr:from>
    <xdr:to>
      <xdr:col>11</xdr:col>
      <xdr:colOff>9525</xdr:colOff>
      <xdr:row>35</xdr:row>
      <xdr:rowOff>131899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49769"/>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28847</xdr:rowOff>
    </xdr:from>
    <xdr:to>
      <xdr:col>24</xdr:col>
      <xdr:colOff>76200</xdr:colOff>
      <xdr:row>35</xdr:row>
      <xdr:rowOff>130447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45374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7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35378</xdr:rowOff>
    </xdr:from>
    <xdr:to>
      <xdr:col>20</xdr:col>
      <xdr:colOff>38100</xdr:colOff>
      <xdr:row>35</xdr:row>
      <xdr:rowOff>136978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147155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134983</xdr:rowOff>
    </xdr:from>
    <xdr:to>
      <xdr:col>15</xdr:col>
      <xdr:colOff>149225</xdr:colOff>
      <xdr:row>35</xdr:row>
      <xdr:rowOff>65133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75310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3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81099</xdr:rowOff>
    </xdr:from>
    <xdr:to>
      <xdr:col>11</xdr:col>
      <xdr:colOff>60325</xdr:colOff>
      <xdr:row>36</xdr:row>
      <xdr:rowOff>11249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21426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5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69669</xdr:rowOff>
    </xdr:from>
    <xdr:to>
      <xdr:col>6</xdr:col>
      <xdr:colOff>171450</xdr:colOff>
      <xdr:row>34</xdr:row>
      <xdr:rowOff>171269</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9996</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6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環境エネルギーセンター・学校給食センター等の施設における最低賃金の上昇に伴う人件費や物価高騰に伴う運営経費の増による委託料等の増加により、前年度より０．４ポイント増加となりました。</a:t>
          </a:r>
        </a:p>
        <a:p>
          <a:r>
            <a:rPr kumimoji="1" lang="ja-JP" altLang="en-US" sz="1100">
              <a:latin typeface="ＭＳ Ｐゴシック" panose="020B0600070205080204" pitchFamily="50" charset="-128"/>
              <a:ea typeface="ＭＳ Ｐゴシック" panose="020B0600070205080204" pitchFamily="50" charset="-128"/>
            </a:rPr>
            <a:t>　今後も、賃金の上昇や物価高騰に伴う物件費の増加が見込まれることから、市全体として業務の効率化や見直し、経費削減に努めます。また、「公共施設等総合管理計画」や「個別施設計画」に基づき、施設の統廃合も含めた計画的管理による長寿命化や施設総量の縮減を検討し、管理コストの縮減を図り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54610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95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24130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2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24130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2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138430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95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xdr:rowOff>
    </xdr:from>
    <xdr:to>
      <xdr:col>82</xdr:col>
      <xdr:colOff>158750</xdr:colOff>
      <xdr:row>15</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20337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高い状況が続いています。対象児童数の減に伴い児童手当が減少したものの、対象者および医療扶助の増により生活保護事業が増加に転じるとともに、保育関連経費や障がい福祉サービス等給付事業については、前年度に引き続き増加したことで、前年度より０．６ポイント増加しました。</a:t>
          </a:r>
        </a:p>
        <a:p>
          <a:r>
            <a:rPr kumimoji="1" lang="ja-JP" altLang="en-US" sz="1100">
              <a:latin typeface="ＭＳ Ｐゴシック" panose="020B0600070205080204" pitchFamily="50" charset="-128"/>
              <a:ea typeface="ＭＳ Ｐゴシック" panose="020B0600070205080204" pitchFamily="50" charset="-128"/>
            </a:rPr>
            <a:t>　今後も、国における社会保障の充実や高齢化の進展により扶助費の逓増が見込まれますが、必要なサービスを確保するとともに、単独事業費の見直し等を進め、過大な財政負担とならないよう努めます。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59</xdr:row>
      <xdr:rowOff>20865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0384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94343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568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94343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9568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58</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0384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92528</xdr:rowOff>
    </xdr:from>
    <xdr:to>
      <xdr:col>6</xdr:col>
      <xdr:colOff>171450</xdr:colOff>
      <xdr:row>59</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7455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特別会計への繰出金のうち、後期高齢者医療保険事業で増加となり、繰出金は前年度と比べ増加しました。また、公営企業に対する出資金についても、病院事業および下水道事業で増額となり、出資金の額は前年度と比べ増加しました。一方で、維持補修費が減額となったことや税収等の増加により経常一般財源が増加したことで、前年度と同じ数値となっています。</a:t>
          </a:r>
        </a:p>
        <a:p>
          <a:r>
            <a:rPr kumimoji="1" lang="ja-JP" altLang="en-US" sz="1100">
              <a:latin typeface="ＭＳ Ｐゴシック" panose="020B0600070205080204" pitchFamily="50" charset="-128"/>
              <a:ea typeface="ＭＳ Ｐゴシック" panose="020B0600070205080204" pitchFamily="50" charset="-128"/>
            </a:rPr>
            <a:t>　類似団体を上回る数値となっていますが、補助費等と同様、病院事業を有することから類似団体平均より割合が大きくなっています。</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63500</xdr:rowOff>
    </xdr:from>
    <xdr:to>
      <xdr:col>82</xdr:col>
      <xdr:colOff>107950</xdr:colOff>
      <xdr:row>58</xdr:row>
      <xdr:rowOff>63500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0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25400</xdr:rowOff>
    </xdr:from>
    <xdr:to>
      <xdr:col>78</xdr:col>
      <xdr:colOff>69850</xdr:colOff>
      <xdr:row>58</xdr:row>
      <xdr:rowOff>63500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6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25400</xdr:rowOff>
    </xdr:from>
    <xdr:to>
      <xdr:col>73</xdr:col>
      <xdr:colOff>180975</xdr:colOff>
      <xdr:row>58</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69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152400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07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156227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xdr:rowOff>
    </xdr:from>
    <xdr:to>
      <xdr:col>78</xdr:col>
      <xdr:colOff>120650</xdr:colOff>
      <xdr:row>58</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99077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146050</xdr:rowOff>
    </xdr:from>
    <xdr:to>
      <xdr:col>74</xdr:col>
      <xdr:colOff>31750</xdr:colOff>
      <xdr:row>58</xdr:row>
      <xdr:rowOff>76200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病院事業会計繰出金や放課後児童対策事業における各補助金が増加したことで、前年度より０．４ポイント増加しました。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を上回る結果となっていますが、当市は東近江地域における急性期医療の基幹病院を担う市立総合医療センターを有しており、病院事業会計への繰出しが必要となることから、病院事業がない自治体より比率が高くなる傾向にあります。</a:t>
          </a:r>
        </a:p>
        <a:p>
          <a:r>
            <a:rPr kumimoji="1" lang="ja-JP" altLang="en-US" sz="1100">
              <a:latin typeface="ＭＳ Ｐゴシック" panose="020B0600070205080204" pitchFamily="50" charset="-128"/>
              <a:ea typeface="ＭＳ Ｐゴシック" panose="020B0600070205080204" pitchFamily="50" charset="-128"/>
            </a:rPr>
            <a:t>　今後も、各補助金の適正化を図るため、行政関与の必要性や経費負担のあり方、効果等について検証を行い、補助金制度の見直しを進めます。</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14986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403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36</xdr:row>
      <xdr:rowOff>168148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37846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35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37846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類似団体の中でも良好な状況にあり、人口一人当たりの決算額でみると類似団体平均が</a:t>
          </a:r>
          <a:r>
            <a:rPr kumimoji="1" lang="en-US" altLang="ja-JP" sz="1100">
              <a:latin typeface="ＭＳ Ｐゴシック" panose="020B0600070205080204" pitchFamily="50" charset="-128"/>
              <a:ea typeface="ＭＳ Ｐゴシック" panose="020B0600070205080204" pitchFamily="50" charset="-128"/>
            </a:rPr>
            <a:t>44,608</a:t>
          </a:r>
          <a:r>
            <a:rPr kumimoji="1" lang="ja-JP" altLang="en-US" sz="1100">
              <a:latin typeface="ＭＳ Ｐゴシック" panose="020B0600070205080204" pitchFamily="50" charset="-128"/>
              <a:ea typeface="ＭＳ Ｐゴシック" panose="020B0600070205080204" pitchFamily="50" charset="-128"/>
            </a:rPr>
            <a:t>円に対して、本市は</a:t>
          </a:r>
          <a:r>
            <a:rPr kumimoji="1" lang="en-US" altLang="ja-JP" sz="1100">
              <a:latin typeface="ＭＳ Ｐゴシック" panose="020B0600070205080204" pitchFamily="50" charset="-128"/>
              <a:ea typeface="ＭＳ Ｐゴシック" panose="020B0600070205080204" pitchFamily="50" charset="-128"/>
            </a:rPr>
            <a:t>29,416</a:t>
          </a:r>
          <a:r>
            <a:rPr kumimoji="1" lang="ja-JP" altLang="en-US" sz="1100">
              <a:latin typeface="ＭＳ Ｐゴシック" panose="020B0600070205080204" pitchFamily="50" charset="-128"/>
              <a:ea typeface="ＭＳ Ｐゴシック" panose="020B0600070205080204" pitchFamily="50" charset="-128"/>
            </a:rPr>
            <a:t>円となっています。</a:t>
          </a:r>
        </a:p>
        <a:p>
          <a:r>
            <a:rPr kumimoji="1" lang="ja-JP" altLang="en-US" sz="1100">
              <a:latin typeface="ＭＳ Ｐゴシック" panose="020B0600070205080204" pitchFamily="50" charset="-128"/>
              <a:ea typeface="ＭＳ Ｐゴシック" panose="020B0600070205080204" pitchFamily="50" charset="-128"/>
            </a:rPr>
            <a:t>　前年度に実施した繰上償還や償還終了に伴い元利償還金が減少したことに加え、税収の増等による経常一般財源が増加したことで、前年度より０．４ポイント減少しました。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市庁舎や安土コミュニティエリア、国スポ・障スポ関連の大型施設整備や、老朽化した施設の更新等で増加が見込まれることから、交付税措置のない市債・交付税措置割合の低い市債の発行見送りや繰上償還の実施により、公債費の抑制および平準化に努め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117856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297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117856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154432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434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76</xdr:row>
      <xdr:rowOff>163576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846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比率は７７．６％で、類似団体を上回っています。これまで施設の民間委託化や経費の見直しを進めてきたことにより、類似団体平均との差を縮めてきている状況にありますが、類似団体に比べ補助費等の比率の増加が大きいことから、前年度と同じ推移となりました。</a:t>
          </a:r>
        </a:p>
        <a:p>
          <a:r>
            <a:rPr kumimoji="1" lang="ja-JP" altLang="en-US" sz="1100">
              <a:latin typeface="ＭＳ Ｐゴシック" panose="020B0600070205080204" pitchFamily="50" charset="-128"/>
              <a:ea typeface="ＭＳ Ｐゴシック" panose="020B0600070205080204" pitchFamily="50" charset="-128"/>
            </a:rPr>
            <a:t>　今後も、市民に必要不可欠なサービスを確保しつつ、経常経費の増大による財政運営の硬直化を招かぬよう、これまで以上に支出削減や行財政運営の合理化、事業の見直しを進めます。</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29845</xdr:rowOff>
    </xdr:from>
    <xdr:to>
      <xdr:col>82</xdr:col>
      <xdr:colOff>107950</xdr:colOff>
      <xdr:row>76</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60045"/>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35560</xdr:rowOff>
    </xdr:from>
    <xdr:to>
      <xdr:col>78</xdr:col>
      <xdr:colOff>69850</xdr:colOff>
      <xdr:row>76</xdr:row>
      <xdr:rowOff>29845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9431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35560</xdr:rowOff>
    </xdr:from>
    <xdr:to>
      <xdr:col>73</xdr:col>
      <xdr:colOff>180975</xdr:colOff>
      <xdr:row>76</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94310"/>
          <a:ext cx="889000" cy="28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11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25416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150495</xdr:rowOff>
    </xdr:from>
    <xdr:to>
      <xdr:col>78</xdr:col>
      <xdr:colOff>120650</xdr:colOff>
      <xdr:row>76</xdr:row>
      <xdr:rowOff>80645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65422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95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156210</xdr:rowOff>
    </xdr:from>
    <xdr:to>
      <xdr:col>74</xdr:col>
      <xdr:colOff>31750</xdr:colOff>
      <xdr:row>75</xdr:row>
      <xdr:rowOff>86360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71137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15939</xdr:rowOff>
    </xdr:from>
    <xdr:to>
      <xdr:col>29</xdr:col>
      <xdr:colOff>127000</xdr:colOff>
      <xdr:row>16</xdr:row>
      <xdr:rowOff>51314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06764"/>
          <a:ext cx="647700" cy="35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51314</xdr:rowOff>
    </xdr:from>
    <xdr:to>
      <xdr:col>26</xdr:col>
      <xdr:colOff>50800</xdr:colOff>
      <xdr:row>16</xdr:row>
      <xdr:rowOff>61163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42139"/>
          <a:ext cx="698500" cy="9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61163</xdr:rowOff>
    </xdr:from>
    <xdr:to>
      <xdr:col>22</xdr:col>
      <xdr:colOff>114300</xdr:colOff>
      <xdr:row>16</xdr:row>
      <xdr:rowOff>84976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51988"/>
          <a:ext cx="698500" cy="23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84976</xdr:rowOff>
    </xdr:from>
    <xdr:to>
      <xdr:col>18</xdr:col>
      <xdr:colOff>177800</xdr:colOff>
      <xdr:row>16</xdr:row>
      <xdr:rowOff>107226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75801"/>
          <a:ext cx="698500" cy="2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136589</xdr:rowOff>
    </xdr:from>
    <xdr:to>
      <xdr:col>29</xdr:col>
      <xdr:colOff>177800</xdr:colOff>
      <xdr:row>16</xdr:row>
      <xdr:rowOff>66739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55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108666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2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514</xdr:rowOff>
    </xdr:from>
    <xdr:to>
      <xdr:col>26</xdr:col>
      <xdr:colOff>101600</xdr:colOff>
      <xdr:row>16</xdr:row>
      <xdr:rowOff>102114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91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86891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77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10363</xdr:rowOff>
    </xdr:from>
    <xdr:to>
      <xdr:col>22</xdr:col>
      <xdr:colOff>165100</xdr:colOff>
      <xdr:row>16</xdr:row>
      <xdr:rowOff>111963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1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96740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87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34176</xdr:rowOff>
    </xdr:from>
    <xdr:to>
      <xdr:col>19</xdr:col>
      <xdr:colOff>38100</xdr:colOff>
      <xdr:row>16</xdr:row>
      <xdr:rowOff>135776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25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120553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1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56426</xdr:rowOff>
    </xdr:from>
    <xdr:to>
      <xdr:col>15</xdr:col>
      <xdr:colOff>101600</xdr:colOff>
      <xdr:row>16</xdr:row>
      <xdr:rowOff>158026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4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142803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3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144080</xdr:rowOff>
    </xdr:from>
    <xdr:to>
      <xdr:col>29</xdr:col>
      <xdr:colOff>127000</xdr:colOff>
      <xdr:row>37</xdr:row>
      <xdr:rowOff>156555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268780"/>
          <a:ext cx="647700" cy="12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86733</xdr:rowOff>
    </xdr:from>
    <xdr:to>
      <xdr:col>26</xdr:col>
      <xdr:colOff>50800</xdr:colOff>
      <xdr:row>37</xdr:row>
      <xdr:rowOff>144080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211433"/>
          <a:ext cx="698500" cy="57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86733</xdr:rowOff>
    </xdr:from>
    <xdr:to>
      <xdr:col>22</xdr:col>
      <xdr:colOff>114300</xdr:colOff>
      <xdr:row>37</xdr:row>
      <xdr:rowOff>105642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211433"/>
          <a:ext cx="698500" cy="18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65997</xdr:rowOff>
    </xdr:from>
    <xdr:to>
      <xdr:col>18</xdr:col>
      <xdr:colOff>177800</xdr:colOff>
      <xdr:row>37</xdr:row>
      <xdr:rowOff>105642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90697"/>
          <a:ext cx="698500" cy="39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105755</xdr:rowOff>
    </xdr:from>
    <xdr:to>
      <xdr:col>29</xdr:col>
      <xdr:colOff>177800</xdr:colOff>
      <xdr:row>37</xdr:row>
      <xdr:rowOff>207355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30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14332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3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93280</xdr:rowOff>
    </xdr:from>
    <xdr:to>
      <xdr:col>26</xdr:col>
      <xdr:colOff>101600</xdr:colOff>
      <xdr:row>37</xdr:row>
      <xdr:rowOff>194880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17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179657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0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35933</xdr:rowOff>
    </xdr:from>
    <xdr:to>
      <xdr:col>22</xdr:col>
      <xdr:colOff>165100</xdr:colOff>
      <xdr:row>37</xdr:row>
      <xdr:rowOff>137533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6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122310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4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54842</xdr:rowOff>
    </xdr:from>
    <xdr:to>
      <xdr:col>19</xdr:col>
      <xdr:colOff>38100</xdr:colOff>
      <xdr:row>37</xdr:row>
      <xdr:rowOff>156442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7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141219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6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15197</xdr:rowOff>
    </xdr:from>
    <xdr:to>
      <xdr:col>15</xdr:col>
      <xdr:colOff>101600</xdr:colOff>
      <xdr:row>37</xdr:row>
      <xdr:rowOff>116797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39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101574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2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81,875
79,870
177.45
45,409,513
43,981,345
905,751
19,761,515
21,077,227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86246</xdr:rowOff>
    </xdr:from>
    <xdr:to>
      <xdr:col>24</xdr:col>
      <xdr:colOff>63500</xdr:colOff>
      <xdr:row>36</xdr:row>
      <xdr:rowOff>132975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58446"/>
          <a:ext cx="838200" cy="4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86246</xdr:rowOff>
    </xdr:from>
    <xdr:to>
      <xdr:col>19</xdr:col>
      <xdr:colOff>177800</xdr:colOff>
      <xdr:row>36</xdr:row>
      <xdr:rowOff>119050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58446"/>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119050</xdr:rowOff>
    </xdr:from>
    <xdr:to>
      <xdr:col>15</xdr:col>
      <xdr:colOff>50800</xdr:colOff>
      <xdr:row>36</xdr:row>
      <xdr:rowOff>150044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1250"/>
          <a:ext cx="889000" cy="3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150044</xdr:rowOff>
    </xdr:from>
    <xdr:to>
      <xdr:col>10</xdr:col>
      <xdr:colOff>114300</xdr:colOff>
      <xdr:row>37</xdr:row>
      <xdr:rowOff>129851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2244"/>
          <a:ext cx="889000" cy="1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82175</xdr:rowOff>
    </xdr:from>
    <xdr:to>
      <xdr:col>24</xdr:col>
      <xdr:colOff>114300</xdr:colOff>
      <xdr:row>37</xdr:row>
      <xdr:rowOff>12325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60602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35446</xdr:rowOff>
    </xdr:from>
    <xdr:to>
      <xdr:col>20</xdr:col>
      <xdr:colOff>38100</xdr:colOff>
      <xdr:row>36</xdr:row>
      <xdr:rowOff>137046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128173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0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68250</xdr:rowOff>
    </xdr:from>
    <xdr:to>
      <xdr:col>15</xdr:col>
      <xdr:colOff>101600</xdr:colOff>
      <xdr:row>36</xdr:row>
      <xdr:rowOff>169850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160977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99244</xdr:rowOff>
    </xdr:from>
    <xdr:to>
      <xdr:col>10</xdr:col>
      <xdr:colOff>165100</xdr:colOff>
      <xdr:row>37</xdr:row>
      <xdr:rowOff>29394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20521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6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79051</xdr:rowOff>
    </xdr:from>
    <xdr:to>
      <xdr:col>6</xdr:col>
      <xdr:colOff>38100</xdr:colOff>
      <xdr:row>38</xdr:row>
      <xdr:rowOff>9201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125168</xdr:rowOff>
    </xdr:from>
    <xdr:to>
      <xdr:col>24</xdr:col>
      <xdr:colOff>63500</xdr:colOff>
      <xdr:row>56</xdr:row>
      <xdr:rowOff>134900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26368"/>
          <a:ext cx="8382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125168</xdr:rowOff>
    </xdr:from>
    <xdr:to>
      <xdr:col>19</xdr:col>
      <xdr:colOff>177800</xdr:colOff>
      <xdr:row>57</xdr:row>
      <xdr:rowOff>27893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26368"/>
          <a:ext cx="889000" cy="7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3831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27893</xdr:rowOff>
    </xdr:from>
    <xdr:to>
      <xdr:col>15</xdr:col>
      <xdr:colOff>50800</xdr:colOff>
      <xdr:row>57</xdr:row>
      <xdr:rowOff>64687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00543"/>
          <a:ext cx="889000" cy="3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64687</xdr:rowOff>
    </xdr:from>
    <xdr:to>
      <xdr:col>10</xdr:col>
      <xdr:colOff>114300</xdr:colOff>
      <xdr:row>57</xdr:row>
      <xdr:rowOff>114848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37337"/>
          <a:ext cx="889000" cy="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84100</xdr:rowOff>
    </xdr:from>
    <xdr:to>
      <xdr:col>24</xdr:col>
      <xdr:colOff>114300</xdr:colOff>
      <xdr:row>57</xdr:row>
      <xdr:rowOff>14250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106977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74368</xdr:rowOff>
    </xdr:from>
    <xdr:to>
      <xdr:col>20</xdr:col>
      <xdr:colOff>38100</xdr:colOff>
      <xdr:row>57</xdr:row>
      <xdr:rowOff>4518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7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21045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148543</xdr:rowOff>
    </xdr:from>
    <xdr:to>
      <xdr:col>15</xdr:col>
      <xdr:colOff>101600</xdr:colOff>
      <xdr:row>57</xdr:row>
      <xdr:rowOff>78693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4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69820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4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13887</xdr:rowOff>
    </xdr:from>
    <xdr:to>
      <xdr:col>10</xdr:col>
      <xdr:colOff>165100</xdr:colOff>
      <xdr:row>57</xdr:row>
      <xdr:rowOff>115487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106614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7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64048</xdr:rowOff>
    </xdr:from>
    <xdr:to>
      <xdr:col>6</xdr:col>
      <xdr:colOff>38100</xdr:colOff>
      <xdr:row>57</xdr:row>
      <xdr:rowOff>165648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156775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2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36967</xdr:rowOff>
    </xdr:from>
    <xdr:to>
      <xdr:col>24</xdr:col>
      <xdr:colOff>63500</xdr:colOff>
      <xdr:row>78</xdr:row>
      <xdr:rowOff>40808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10067"/>
          <a:ext cx="8382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36967</xdr:rowOff>
    </xdr:from>
    <xdr:to>
      <xdr:col>19</xdr:col>
      <xdr:colOff>177800</xdr:colOff>
      <xdr:row>78</xdr:row>
      <xdr:rowOff>51414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10067"/>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29789</xdr:rowOff>
    </xdr:from>
    <xdr:to>
      <xdr:col>15</xdr:col>
      <xdr:colOff>50800</xdr:colOff>
      <xdr:row>78</xdr:row>
      <xdr:rowOff>51414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02889"/>
          <a:ext cx="889000" cy="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29789</xdr:rowOff>
    </xdr:from>
    <xdr:to>
      <xdr:col>10</xdr:col>
      <xdr:colOff>114300</xdr:colOff>
      <xdr:row>78</xdr:row>
      <xdr:rowOff>43049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02889"/>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161458</xdr:rowOff>
    </xdr:from>
    <xdr:to>
      <xdr:col>24</xdr:col>
      <xdr:colOff>114300</xdr:colOff>
      <xdr:row>78</xdr:row>
      <xdr:rowOff>91608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76385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157617</xdr:rowOff>
    </xdr:from>
    <xdr:to>
      <xdr:col>20</xdr:col>
      <xdr:colOff>38100</xdr:colOff>
      <xdr:row>78</xdr:row>
      <xdr:rowOff>87767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78894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5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614</xdr:rowOff>
    </xdr:from>
    <xdr:to>
      <xdr:col>15</xdr:col>
      <xdr:colOff>101600</xdr:colOff>
      <xdr:row>78</xdr:row>
      <xdr:rowOff>102214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93341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150439</xdr:rowOff>
    </xdr:from>
    <xdr:to>
      <xdr:col>10</xdr:col>
      <xdr:colOff>165100</xdr:colOff>
      <xdr:row>78</xdr:row>
      <xdr:rowOff>80589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71716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4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163699</xdr:rowOff>
    </xdr:from>
    <xdr:to>
      <xdr:col>6</xdr:col>
      <xdr:colOff>38100</xdr:colOff>
      <xdr:row>78</xdr:row>
      <xdr:rowOff>93849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84976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5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137886</xdr:rowOff>
    </xdr:from>
    <xdr:to>
      <xdr:col>24</xdr:col>
      <xdr:colOff>63500</xdr:colOff>
      <xdr:row>95</xdr:row>
      <xdr:rowOff>101067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54186"/>
          <a:ext cx="838200" cy="13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61748</xdr:rowOff>
    </xdr:from>
    <xdr:to>
      <xdr:col>19</xdr:col>
      <xdr:colOff>177800</xdr:colOff>
      <xdr:row>95</xdr:row>
      <xdr:rowOff>101067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178048"/>
          <a:ext cx="889000" cy="21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61748</xdr:rowOff>
    </xdr:from>
    <xdr:to>
      <xdr:col>15</xdr:col>
      <xdr:colOff>50800</xdr:colOff>
      <xdr:row>96</xdr:row>
      <xdr:rowOff>85092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178048"/>
          <a:ext cx="889000" cy="36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85092</xdr:rowOff>
    </xdr:from>
    <xdr:to>
      <xdr:col>10</xdr:col>
      <xdr:colOff>114300</xdr:colOff>
      <xdr:row>96</xdr:row>
      <xdr:rowOff>127684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44292"/>
          <a:ext cx="889000" cy="4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87086</xdr:rowOff>
    </xdr:from>
    <xdr:to>
      <xdr:col>24</xdr:col>
      <xdr:colOff>114300</xdr:colOff>
      <xdr:row>95</xdr:row>
      <xdr:rowOff>17236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0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109963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50267</xdr:rowOff>
    </xdr:from>
    <xdr:to>
      <xdr:col>20</xdr:col>
      <xdr:colOff>38100</xdr:colOff>
      <xdr:row>95</xdr:row>
      <xdr:rowOff>151867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168394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11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10948</xdr:rowOff>
    </xdr:from>
    <xdr:to>
      <xdr:col>15</xdr:col>
      <xdr:colOff>101600</xdr:colOff>
      <xdr:row>94</xdr:row>
      <xdr:rowOff>112548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2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129075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0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34292</xdr:rowOff>
    </xdr:from>
    <xdr:to>
      <xdr:col>10</xdr:col>
      <xdr:colOff>165100</xdr:colOff>
      <xdr:row>96</xdr:row>
      <xdr:rowOff>135892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152419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76884</xdr:rowOff>
    </xdr:from>
    <xdr:to>
      <xdr:col>6</xdr:col>
      <xdr:colOff>38100</xdr:colOff>
      <xdr:row>97</xdr:row>
      <xdr:rowOff>7034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3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23561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61159</xdr:rowOff>
    </xdr:from>
    <xdr:to>
      <xdr:col>55</xdr:col>
      <xdr:colOff>0</xdr:colOff>
      <xdr:row>36</xdr:row>
      <xdr:rowOff>95243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233359"/>
          <a:ext cx="8382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3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61159</xdr:rowOff>
    </xdr:from>
    <xdr:to>
      <xdr:col>50</xdr:col>
      <xdr:colOff>114300</xdr:colOff>
      <xdr:row>36</xdr:row>
      <xdr:rowOff>156388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233359"/>
          <a:ext cx="889000" cy="9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36264</xdr:rowOff>
    </xdr:from>
    <xdr:to>
      <xdr:col>45</xdr:col>
      <xdr:colOff>177800</xdr:colOff>
      <xdr:row>36</xdr:row>
      <xdr:rowOff>156388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179764"/>
          <a:ext cx="889000" cy="114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36264</xdr:rowOff>
    </xdr:from>
    <xdr:to>
      <xdr:col>41</xdr:col>
      <xdr:colOff>50800</xdr:colOff>
      <xdr:row>38</xdr:row>
      <xdr:rowOff>27066</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179764"/>
          <a:ext cx="889000" cy="136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44443</xdr:rowOff>
    </xdr:from>
    <xdr:to>
      <xdr:col>55</xdr:col>
      <xdr:colOff>50800</xdr:colOff>
      <xdr:row>36</xdr:row>
      <xdr:rowOff>146043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2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67320</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06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10359</xdr:rowOff>
    </xdr:from>
    <xdr:to>
      <xdr:col>50</xdr:col>
      <xdr:colOff>165100</xdr:colOff>
      <xdr:row>36</xdr:row>
      <xdr:rowOff>111959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1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128486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595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105588</xdr:rowOff>
    </xdr:from>
    <xdr:to>
      <xdr:col>46</xdr:col>
      <xdr:colOff>38100</xdr:colOff>
      <xdr:row>37</xdr:row>
      <xdr:rowOff>35738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2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52265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0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156914</xdr:rowOff>
    </xdr:from>
    <xdr:to>
      <xdr:col>41</xdr:col>
      <xdr:colOff>101600</xdr:colOff>
      <xdr:row>30</xdr:row>
      <xdr:rowOff>87064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12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103591</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490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147715</xdr:rowOff>
    </xdr:from>
    <xdr:to>
      <xdr:col>36</xdr:col>
      <xdr:colOff>165100</xdr:colOff>
      <xdr:row>38</xdr:row>
      <xdr:rowOff>77865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9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94392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6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25454</xdr:rowOff>
    </xdr:from>
    <xdr:to>
      <xdr:col>55</xdr:col>
      <xdr:colOff>0</xdr:colOff>
      <xdr:row>57</xdr:row>
      <xdr:rowOff>113378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798104"/>
          <a:ext cx="838200" cy="8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106455</xdr:rowOff>
    </xdr:from>
    <xdr:to>
      <xdr:col>50</xdr:col>
      <xdr:colOff>114300</xdr:colOff>
      <xdr:row>57</xdr:row>
      <xdr:rowOff>113378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879105"/>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35795</xdr:rowOff>
    </xdr:from>
    <xdr:to>
      <xdr:col>45</xdr:col>
      <xdr:colOff>177800</xdr:colOff>
      <xdr:row>57</xdr:row>
      <xdr:rowOff>106455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808445"/>
          <a:ext cx="889000" cy="7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35795</xdr:rowOff>
    </xdr:from>
    <xdr:to>
      <xdr:col>41</xdr:col>
      <xdr:colOff>50800</xdr:colOff>
      <xdr:row>57</xdr:row>
      <xdr:rowOff>110505</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808445"/>
          <a:ext cx="889000" cy="7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146104</xdr:rowOff>
    </xdr:from>
    <xdr:to>
      <xdr:col>55</xdr:col>
      <xdr:colOff>50800</xdr:colOff>
      <xdr:row>57</xdr:row>
      <xdr:rowOff>76254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74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124531</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72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62578</xdr:rowOff>
    </xdr:from>
    <xdr:to>
      <xdr:col>50</xdr:col>
      <xdr:colOff>165100</xdr:colOff>
      <xdr:row>57</xdr:row>
      <xdr:rowOff>164178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8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155305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9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55655</xdr:rowOff>
    </xdr:from>
    <xdr:to>
      <xdr:col>46</xdr:col>
      <xdr:colOff>38100</xdr:colOff>
      <xdr:row>57</xdr:row>
      <xdr:rowOff>157255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82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148382</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92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156445</xdr:rowOff>
    </xdr:from>
    <xdr:to>
      <xdr:col>41</xdr:col>
      <xdr:colOff>101600</xdr:colOff>
      <xdr:row>57</xdr:row>
      <xdr:rowOff>86595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7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77722</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85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59705</xdr:rowOff>
    </xdr:from>
    <xdr:to>
      <xdr:col>36</xdr:col>
      <xdr:colOff>165100</xdr:colOff>
      <xdr:row>57</xdr:row>
      <xdr:rowOff>161305</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8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152432</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9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10522</xdr:rowOff>
    </xdr:from>
    <xdr:to>
      <xdr:col>55</xdr:col>
      <xdr:colOff>0</xdr:colOff>
      <xdr:row>79</xdr:row>
      <xdr:rowOff>23704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555072"/>
          <a:ext cx="8382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141909</xdr:rowOff>
    </xdr:from>
    <xdr:to>
      <xdr:col>50</xdr:col>
      <xdr:colOff>114300</xdr:colOff>
      <xdr:row>79</xdr:row>
      <xdr:rowOff>23704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515009"/>
          <a:ext cx="889000" cy="5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97734</xdr:rowOff>
    </xdr:from>
    <xdr:to>
      <xdr:col>45</xdr:col>
      <xdr:colOff>177800</xdr:colOff>
      <xdr:row>78</xdr:row>
      <xdr:rowOff>141909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470834"/>
          <a:ext cx="889000" cy="4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41726</xdr:rowOff>
    </xdr:from>
    <xdr:to>
      <xdr:col>41</xdr:col>
      <xdr:colOff>50800</xdr:colOff>
      <xdr:row>78</xdr:row>
      <xdr:rowOff>97734</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414826"/>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131172</xdr:rowOff>
    </xdr:from>
    <xdr:to>
      <xdr:col>55</xdr:col>
      <xdr:colOff>50800</xdr:colOff>
      <xdr:row>79</xdr:row>
      <xdr:rowOff>61322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5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46099</xdr:rowOff>
    </xdr:from>
    <xdr:ext cx="469744"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1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144354</xdr:rowOff>
    </xdr:from>
    <xdr:to>
      <xdr:col>50</xdr:col>
      <xdr:colOff>165100</xdr:colOff>
      <xdr:row>79</xdr:row>
      <xdr:rowOff>74504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5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65631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61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91109</xdr:rowOff>
    </xdr:from>
    <xdr:to>
      <xdr:col>46</xdr:col>
      <xdr:colOff>38100</xdr:colOff>
      <xdr:row>79</xdr:row>
      <xdr:rowOff>21259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46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12386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55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46934</xdr:rowOff>
    </xdr:from>
    <xdr:to>
      <xdr:col>41</xdr:col>
      <xdr:colOff>101600</xdr:colOff>
      <xdr:row>78</xdr:row>
      <xdr:rowOff>148534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4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139661</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51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162376</xdr:rowOff>
    </xdr:from>
    <xdr:to>
      <xdr:col>36</xdr:col>
      <xdr:colOff>165100</xdr:colOff>
      <xdr:row>78</xdr:row>
      <xdr:rowOff>92526</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36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83653</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37428" y="1345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1536</xdr:rowOff>
    </xdr:from>
    <xdr:to>
      <xdr:col>55</xdr:col>
      <xdr:colOff>0</xdr:colOff>
      <xdr:row>97</xdr:row>
      <xdr:rowOff>120028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632186"/>
          <a:ext cx="838200" cy="1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85992</xdr:rowOff>
    </xdr:from>
    <xdr:to>
      <xdr:col>50</xdr:col>
      <xdr:colOff>114300</xdr:colOff>
      <xdr:row>97</xdr:row>
      <xdr:rowOff>120028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716642"/>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85992</xdr:rowOff>
    </xdr:from>
    <xdr:to>
      <xdr:col>45</xdr:col>
      <xdr:colOff>177800</xdr:colOff>
      <xdr:row>97</xdr:row>
      <xdr:rowOff>146177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716642"/>
          <a:ext cx="889000" cy="6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146177</xdr:rowOff>
    </xdr:from>
    <xdr:to>
      <xdr:col>41</xdr:col>
      <xdr:colOff>50800</xdr:colOff>
      <xdr:row>98</xdr:row>
      <xdr:rowOff>73673</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776827"/>
          <a:ext cx="889000" cy="9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122186</xdr:rowOff>
    </xdr:from>
    <xdr:to>
      <xdr:col>55</xdr:col>
      <xdr:colOff>50800</xdr:colOff>
      <xdr:row>97</xdr:row>
      <xdr:rowOff>52336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100613</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5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69228</xdr:rowOff>
    </xdr:from>
    <xdr:to>
      <xdr:col>50</xdr:col>
      <xdr:colOff>165100</xdr:colOff>
      <xdr:row>97</xdr:row>
      <xdr:rowOff>170828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6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161955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7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35192</xdr:rowOff>
    </xdr:from>
    <xdr:to>
      <xdr:col>46</xdr:col>
      <xdr:colOff>38100</xdr:colOff>
      <xdr:row>97</xdr:row>
      <xdr:rowOff>136792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6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127919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75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95377</xdr:rowOff>
    </xdr:from>
    <xdr:to>
      <xdr:col>41</xdr:col>
      <xdr:colOff>101600</xdr:colOff>
      <xdr:row>98</xdr:row>
      <xdr:rowOff>25527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72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16654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81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22873</xdr:rowOff>
    </xdr:from>
    <xdr:to>
      <xdr:col>36</xdr:col>
      <xdr:colOff>165100</xdr:colOff>
      <xdr:row>98</xdr:row>
      <xdr:rowOff>124473</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115600</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1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137963</xdr:rowOff>
    </xdr:from>
    <xdr:to>
      <xdr:col>85</xdr:col>
      <xdr:colOff>127000</xdr:colOff>
      <xdr:row>38</xdr:row>
      <xdr:rowOff>138946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53063"/>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136911</xdr:rowOff>
    </xdr:from>
    <xdr:to>
      <xdr:col>81</xdr:col>
      <xdr:colOff>50800</xdr:colOff>
      <xdr:row>38</xdr:row>
      <xdr:rowOff>137963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52011"/>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136911</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52011"/>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107879</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22979"/>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88146</xdr:rowOff>
    </xdr:from>
    <xdr:to>
      <xdr:col>85</xdr:col>
      <xdr:colOff>177800</xdr:colOff>
      <xdr:row>39</xdr:row>
      <xdr:rowOff>18296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13932"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87163</xdr:rowOff>
    </xdr:from>
    <xdr:to>
      <xdr:col>81</xdr:col>
      <xdr:colOff>101600</xdr:colOff>
      <xdr:row>39</xdr:row>
      <xdr:rowOff>17313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8440</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24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86111</xdr:rowOff>
    </xdr:from>
    <xdr:to>
      <xdr:col>76</xdr:col>
      <xdr:colOff>165100</xdr:colOff>
      <xdr:row>39</xdr:row>
      <xdr:rowOff>16261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7388</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93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57079</xdr:rowOff>
    </xdr:from>
    <xdr:to>
      <xdr:col>67</xdr:col>
      <xdr:colOff>101600</xdr:colOff>
      <xdr:row>38</xdr:row>
      <xdr:rowOff>158679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7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149806</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66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46676</xdr:rowOff>
    </xdr:from>
    <xdr:to>
      <xdr:col>85</xdr:col>
      <xdr:colOff>127000</xdr:colOff>
      <xdr:row>76</xdr:row>
      <xdr:rowOff>132907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076876"/>
          <a:ext cx="838200" cy="8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46676</xdr:rowOff>
    </xdr:from>
    <xdr:to>
      <xdr:col>81</xdr:col>
      <xdr:colOff>50800</xdr:colOff>
      <xdr:row>76</xdr:row>
      <xdr:rowOff>75871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076876"/>
          <a:ext cx="8890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75871</xdr:rowOff>
    </xdr:from>
    <xdr:to>
      <xdr:col>76</xdr:col>
      <xdr:colOff>114300</xdr:colOff>
      <xdr:row>76</xdr:row>
      <xdr:rowOff>128499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106071"/>
          <a:ext cx="889000" cy="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82795</xdr:rowOff>
    </xdr:from>
    <xdr:to>
      <xdr:col>71</xdr:col>
      <xdr:colOff>177800</xdr:colOff>
      <xdr:row>76</xdr:row>
      <xdr:rowOff>128499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112995"/>
          <a:ext cx="889000" cy="4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82107</xdr:rowOff>
    </xdr:from>
    <xdr:to>
      <xdr:col>85</xdr:col>
      <xdr:colOff>177800</xdr:colOff>
      <xdr:row>77</xdr:row>
      <xdr:rowOff>12257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1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60534</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0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167326</xdr:rowOff>
    </xdr:from>
    <xdr:to>
      <xdr:col>81</xdr:col>
      <xdr:colOff>101600</xdr:colOff>
      <xdr:row>76</xdr:row>
      <xdr:rowOff>97476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0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88603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11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25071</xdr:rowOff>
    </xdr:from>
    <xdr:to>
      <xdr:col>76</xdr:col>
      <xdr:colOff>165100</xdr:colOff>
      <xdr:row>76</xdr:row>
      <xdr:rowOff>126671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5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117798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1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77699</xdr:rowOff>
    </xdr:from>
    <xdr:to>
      <xdr:col>72</xdr:col>
      <xdr:colOff>38100</xdr:colOff>
      <xdr:row>77</xdr:row>
      <xdr:rowOff>7849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170426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20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31995</xdr:rowOff>
    </xdr:from>
    <xdr:to>
      <xdr:col>67</xdr:col>
      <xdr:colOff>101600</xdr:colOff>
      <xdr:row>76</xdr:row>
      <xdr:rowOff>133595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0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124722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15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132110</xdr:rowOff>
    </xdr:from>
    <xdr:to>
      <xdr:col>85</xdr:col>
      <xdr:colOff>127000</xdr:colOff>
      <xdr:row>94</xdr:row>
      <xdr:rowOff>10423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5905510"/>
          <a:ext cx="838200" cy="22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17932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48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132110</xdr:rowOff>
    </xdr:from>
    <xdr:to>
      <xdr:col>81</xdr:col>
      <xdr:colOff>50800</xdr:colOff>
      <xdr:row>94</xdr:row>
      <xdr:rowOff>67308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5905510"/>
          <a:ext cx="889000" cy="27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119978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5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67308</xdr:rowOff>
    </xdr:from>
    <xdr:to>
      <xdr:col>76</xdr:col>
      <xdr:colOff>114300</xdr:colOff>
      <xdr:row>96</xdr:row>
      <xdr:rowOff>17537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183608"/>
          <a:ext cx="889000" cy="29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17537</xdr:rowOff>
    </xdr:from>
    <xdr:to>
      <xdr:col>71</xdr:col>
      <xdr:colOff>177800</xdr:colOff>
      <xdr:row>96</xdr:row>
      <xdr:rowOff>79020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476737"/>
          <a:ext cx="889000" cy="6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56427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131073</xdr:rowOff>
    </xdr:from>
    <xdr:to>
      <xdr:col>85</xdr:col>
      <xdr:colOff>177800</xdr:colOff>
      <xdr:row>94</xdr:row>
      <xdr:rowOff>61223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07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153950</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592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81310</xdr:rowOff>
    </xdr:from>
    <xdr:to>
      <xdr:col>81</xdr:col>
      <xdr:colOff>101600</xdr:colOff>
      <xdr:row>93</xdr:row>
      <xdr:rowOff>11460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58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27987</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562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16508</xdr:rowOff>
    </xdr:from>
    <xdr:to>
      <xdr:col>76</xdr:col>
      <xdr:colOff>165100</xdr:colOff>
      <xdr:row>94</xdr:row>
      <xdr:rowOff>118108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1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134635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59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138187</xdr:rowOff>
    </xdr:from>
    <xdr:to>
      <xdr:col>72</xdr:col>
      <xdr:colOff>38100</xdr:colOff>
      <xdr:row>96</xdr:row>
      <xdr:rowOff>68337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42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84864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20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28220</xdr:rowOff>
    </xdr:from>
    <xdr:to>
      <xdr:col>67</xdr:col>
      <xdr:colOff>101600</xdr:colOff>
      <xdr:row>96</xdr:row>
      <xdr:rowOff>129820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4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146347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26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19045</xdr:rowOff>
    </xdr:from>
    <xdr:to>
      <xdr:col>116</xdr:col>
      <xdr:colOff>63500</xdr:colOff>
      <xdr:row>36</xdr:row>
      <xdr:rowOff>22794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191245"/>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22794</xdr:rowOff>
    </xdr:from>
    <xdr:to>
      <xdr:col>111</xdr:col>
      <xdr:colOff>177800</xdr:colOff>
      <xdr:row>36</xdr:row>
      <xdr:rowOff>26451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19499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26451</xdr:rowOff>
    </xdr:from>
    <xdr:to>
      <xdr:col>107</xdr:col>
      <xdr:colOff>50800</xdr:colOff>
      <xdr:row>36</xdr:row>
      <xdr:rowOff>48168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19865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21377</xdr:rowOff>
    </xdr:from>
    <xdr:to>
      <xdr:col>102</xdr:col>
      <xdr:colOff>114300</xdr:colOff>
      <xdr:row>36</xdr:row>
      <xdr:rowOff>48168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193577"/>
          <a:ext cx="889000" cy="2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57589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139695</xdr:rowOff>
    </xdr:from>
    <xdr:to>
      <xdr:col>116</xdr:col>
      <xdr:colOff>114300</xdr:colOff>
      <xdr:row>36</xdr:row>
      <xdr:rowOff>69845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14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162572</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99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143444</xdr:rowOff>
    </xdr:from>
    <xdr:to>
      <xdr:col>112</xdr:col>
      <xdr:colOff>38100</xdr:colOff>
      <xdr:row>36</xdr:row>
      <xdr:rowOff>73594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14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90121</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9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147101</xdr:rowOff>
    </xdr:from>
    <xdr:to>
      <xdr:col>107</xdr:col>
      <xdr:colOff>101600</xdr:colOff>
      <xdr:row>36</xdr:row>
      <xdr:rowOff>77251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14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93778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9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168818</xdr:rowOff>
    </xdr:from>
    <xdr:to>
      <xdr:col>102</xdr:col>
      <xdr:colOff>165100</xdr:colOff>
      <xdr:row>36</xdr:row>
      <xdr:rowOff>98968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16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115495</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594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142027</xdr:rowOff>
    </xdr:from>
    <xdr:to>
      <xdr:col>98</xdr:col>
      <xdr:colOff>38100</xdr:colOff>
      <xdr:row>36</xdr:row>
      <xdr:rowOff>72177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14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88704</xdr:rowOff>
    </xdr:from>
    <xdr:ext cx="534377"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389111" y="591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40716</xdr:rowOff>
    </xdr:from>
    <xdr:to>
      <xdr:col>116</xdr:col>
      <xdr:colOff>63500</xdr:colOff>
      <xdr:row>59</xdr:row>
      <xdr:rowOff>42583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6266"/>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40716</xdr:rowOff>
    </xdr:from>
    <xdr:to>
      <xdr:col>111</xdr:col>
      <xdr:colOff>177800</xdr:colOff>
      <xdr:row>59</xdr:row>
      <xdr:rowOff>40754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5626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40754</xdr:rowOff>
    </xdr:from>
    <xdr:to>
      <xdr:col>107</xdr:col>
      <xdr:colOff>50800</xdr:colOff>
      <xdr:row>59</xdr:row>
      <xdr:rowOff>40754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6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40754</xdr:rowOff>
    </xdr:from>
    <xdr:to>
      <xdr:col>102</xdr:col>
      <xdr:colOff>114300</xdr:colOff>
      <xdr:row>59</xdr:row>
      <xdr:rowOff>40754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6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163233</xdr:rowOff>
    </xdr:from>
    <xdr:to>
      <xdr:col>116</xdr:col>
      <xdr:colOff>114300</xdr:colOff>
      <xdr:row>59</xdr:row>
      <xdr:rowOff>93383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78160</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2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161366</xdr:rowOff>
    </xdr:from>
    <xdr:to>
      <xdr:col>112</xdr:col>
      <xdr:colOff>38100</xdr:colOff>
      <xdr:row>59</xdr:row>
      <xdr:rowOff>91516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82643</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198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161404</xdr:rowOff>
    </xdr:from>
    <xdr:to>
      <xdr:col>107</xdr:col>
      <xdr:colOff>101600</xdr:colOff>
      <xdr:row>59</xdr:row>
      <xdr:rowOff>91554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82681</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161404</xdr:rowOff>
    </xdr:from>
    <xdr:to>
      <xdr:col>102</xdr:col>
      <xdr:colOff>165100</xdr:colOff>
      <xdr:row>59</xdr:row>
      <xdr:rowOff>91554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82681</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161404</xdr:rowOff>
    </xdr:from>
    <xdr:to>
      <xdr:col>98</xdr:col>
      <xdr:colOff>38100</xdr:colOff>
      <xdr:row>59</xdr:row>
      <xdr:rowOff>91554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82681</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162789</xdr:rowOff>
    </xdr:from>
    <xdr:to>
      <xdr:col>116</xdr:col>
      <xdr:colOff>63500</xdr:colOff>
      <xdr:row>77</xdr:row>
      <xdr:rowOff>20143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192989"/>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20143</xdr:rowOff>
    </xdr:from>
    <xdr:to>
      <xdr:col>111</xdr:col>
      <xdr:colOff>177800</xdr:colOff>
      <xdr:row>77</xdr:row>
      <xdr:rowOff>29561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21793"/>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29561</xdr:rowOff>
    </xdr:from>
    <xdr:to>
      <xdr:col>107</xdr:col>
      <xdr:colOff>50800</xdr:colOff>
      <xdr:row>77</xdr:row>
      <xdr:rowOff>42521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231211"/>
          <a:ext cx="889000" cy="1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42521</xdr:rowOff>
    </xdr:from>
    <xdr:to>
      <xdr:col>102</xdr:col>
      <xdr:colOff>114300</xdr:colOff>
      <xdr:row>77</xdr:row>
      <xdr:rowOff>46934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244171"/>
          <a:ext cx="889000" cy="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111989</xdr:rowOff>
    </xdr:from>
    <xdr:to>
      <xdr:col>116</xdr:col>
      <xdr:colOff>114300</xdr:colOff>
      <xdr:row>77</xdr:row>
      <xdr:rowOff>42139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90416</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140793</xdr:rowOff>
    </xdr:from>
    <xdr:to>
      <xdr:col>112</xdr:col>
      <xdr:colOff>38100</xdr:colOff>
      <xdr:row>77</xdr:row>
      <xdr:rowOff>70943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1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62070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2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150211</xdr:rowOff>
    </xdr:from>
    <xdr:to>
      <xdr:col>107</xdr:col>
      <xdr:colOff>101600</xdr:colOff>
      <xdr:row>77</xdr:row>
      <xdr:rowOff>80361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8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71488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7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163171</xdr:rowOff>
    </xdr:from>
    <xdr:to>
      <xdr:col>102</xdr:col>
      <xdr:colOff>165100</xdr:colOff>
      <xdr:row>77</xdr:row>
      <xdr:rowOff>93321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84448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8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167584</xdr:rowOff>
    </xdr:from>
    <xdr:to>
      <xdr:col>98</xdr:col>
      <xdr:colOff>38100</xdr:colOff>
      <xdr:row>77</xdr:row>
      <xdr:rowOff>97734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88861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9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歳出決算総額は、住民一人当たり対前年比</a:t>
          </a:r>
          <a:r>
            <a:rPr kumimoji="1" lang="en-US" altLang="ja-JP" sz="1100">
              <a:latin typeface="ＭＳ Ｐゴシック" panose="020B0600070205080204" pitchFamily="50" charset="-128"/>
              <a:ea typeface="ＭＳ Ｐゴシック" panose="020B0600070205080204" pitchFamily="50" charset="-128"/>
            </a:rPr>
            <a:t>17,285</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537,177</a:t>
          </a:r>
          <a:r>
            <a:rPr kumimoji="1" lang="ja-JP" altLang="en-US" sz="1100">
              <a:latin typeface="ＭＳ Ｐゴシック" panose="020B0600070205080204" pitchFamily="50" charset="-128"/>
              <a:ea typeface="ＭＳ Ｐゴシック" panose="020B0600070205080204" pitchFamily="50" charset="-128"/>
            </a:rPr>
            <a:t>円となっています。主な構成項目については下記のとおりです。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件費は、人事院勧告による給料表の引上げ改定、期末・勤勉手当支給月数の引上げによる増加があった一方、定年延長に伴う定年退職者の減に加えて早期退職者が減少したことによる退職金の減により、、対前年度比</a:t>
          </a:r>
          <a:r>
            <a:rPr kumimoji="1" lang="en-US" altLang="ja-JP" sz="1100">
              <a:latin typeface="ＭＳ Ｐゴシック" panose="020B0600070205080204" pitchFamily="50" charset="-128"/>
              <a:ea typeface="ＭＳ Ｐゴシック" panose="020B0600070205080204" pitchFamily="50" charset="-128"/>
            </a:rPr>
            <a:t>2,453</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62,353</a:t>
          </a:r>
          <a:r>
            <a:rPr kumimoji="1" lang="ja-JP" altLang="en-US" sz="1100">
              <a:latin typeface="ＭＳ Ｐゴシック" panose="020B0600070205080204" pitchFamily="50" charset="-128"/>
              <a:ea typeface="ＭＳ Ｐゴシック" panose="020B0600070205080204" pitchFamily="50" charset="-128"/>
            </a:rPr>
            <a:t>円となり、類似団体平均を</a:t>
          </a:r>
          <a:r>
            <a:rPr kumimoji="1" lang="en-US" altLang="ja-JP" sz="1100">
              <a:latin typeface="ＭＳ Ｐゴシック" panose="020B0600070205080204" pitchFamily="50" charset="-128"/>
              <a:ea typeface="ＭＳ Ｐゴシック" panose="020B0600070205080204" pitchFamily="50" charset="-128"/>
            </a:rPr>
            <a:t>11,471</a:t>
          </a:r>
          <a:r>
            <a:rPr kumimoji="1" lang="ja-JP" altLang="en-US" sz="1100">
              <a:latin typeface="ＭＳ Ｐゴシック" panose="020B0600070205080204" pitchFamily="50" charset="-128"/>
              <a:ea typeface="ＭＳ Ｐゴシック" panose="020B0600070205080204" pitchFamily="50" charset="-128"/>
            </a:rPr>
            <a:t>円下回りました。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扶助費は、物価高騰対策等に伴う低所得世帯への給付や子ども医療費助成の高校生世代までの対象拡大等により、対前年度比</a:t>
          </a:r>
          <a:r>
            <a:rPr kumimoji="1" lang="en-US" altLang="ja-JP" sz="1100">
              <a:latin typeface="ＭＳ Ｐゴシック" panose="020B0600070205080204" pitchFamily="50" charset="-128"/>
              <a:ea typeface="ＭＳ Ｐゴシック" panose="020B0600070205080204" pitchFamily="50" charset="-128"/>
            </a:rPr>
            <a:t>9,423</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120,127</a:t>
          </a:r>
          <a:r>
            <a:rPr kumimoji="1" lang="ja-JP" altLang="en-US" sz="1100">
              <a:latin typeface="ＭＳ Ｐゴシック" panose="020B0600070205080204" pitchFamily="50" charset="-128"/>
              <a:ea typeface="ＭＳ Ｐゴシック" panose="020B0600070205080204" pitchFamily="50" charset="-128"/>
            </a:rPr>
            <a:t>円となり、類似団体平均を</a:t>
          </a:r>
          <a:r>
            <a:rPr kumimoji="1" lang="en-US" altLang="ja-JP" sz="1100">
              <a:latin typeface="ＭＳ Ｐゴシック" panose="020B0600070205080204" pitchFamily="50" charset="-128"/>
              <a:ea typeface="ＭＳ Ｐゴシック" panose="020B0600070205080204" pitchFamily="50" charset="-128"/>
            </a:rPr>
            <a:t>12,871</a:t>
          </a:r>
          <a:r>
            <a:rPr kumimoji="1" lang="ja-JP" altLang="en-US" sz="1100">
              <a:latin typeface="ＭＳ Ｐゴシック" panose="020B0600070205080204" pitchFamily="50" charset="-128"/>
              <a:ea typeface="ＭＳ Ｐゴシック" panose="020B0600070205080204" pitchFamily="50" charset="-128"/>
            </a:rPr>
            <a:t>円上回りました。補助費等は、コロナ感染症対策対策・物価高騰対策の減により、対前年度比</a:t>
          </a:r>
          <a:r>
            <a:rPr kumimoji="1" lang="en-US" altLang="ja-JP" sz="1100">
              <a:latin typeface="ＭＳ Ｐゴシック" panose="020B0600070205080204" pitchFamily="50" charset="-128"/>
              <a:ea typeface="ＭＳ Ｐゴシック" panose="020B0600070205080204" pitchFamily="50" charset="-128"/>
            </a:rPr>
            <a:t>3,131</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77,584</a:t>
          </a:r>
          <a:r>
            <a:rPr kumimoji="1" lang="ja-JP" altLang="en-US" sz="1100">
              <a:latin typeface="ＭＳ Ｐゴシック" panose="020B0600070205080204" pitchFamily="50" charset="-128"/>
              <a:ea typeface="ＭＳ Ｐゴシック" panose="020B0600070205080204" pitchFamily="50" charset="-128"/>
            </a:rPr>
            <a:t>円となり、類似団体平均を</a:t>
          </a:r>
          <a:r>
            <a:rPr kumimoji="1" lang="en-US" altLang="ja-JP" sz="1100">
              <a:latin typeface="ＭＳ Ｐゴシック" panose="020B0600070205080204" pitchFamily="50" charset="-128"/>
              <a:ea typeface="ＭＳ Ｐゴシック" panose="020B0600070205080204" pitchFamily="50" charset="-128"/>
            </a:rPr>
            <a:t>12,741</a:t>
          </a:r>
          <a:r>
            <a:rPr kumimoji="1" lang="ja-JP" altLang="en-US" sz="1100">
              <a:latin typeface="ＭＳ Ｐゴシック" panose="020B0600070205080204" pitchFamily="50" charset="-128"/>
              <a:ea typeface="ＭＳ Ｐゴシック" panose="020B0600070205080204" pitchFamily="50" charset="-128"/>
            </a:rPr>
            <a:t>円上回ました。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普通建設事業費は、新規整備では北里小学校におけるエレベータ設置等の増加、更新整備では第</a:t>
          </a:r>
          <a:r>
            <a:rPr kumimoji="1" lang="en-US" altLang="ja-JP" sz="1100">
              <a:latin typeface="ＭＳ Ｐゴシック" panose="020B0600070205080204" pitchFamily="50" charset="-128"/>
              <a:ea typeface="ＭＳ Ｐゴシック" panose="020B0600070205080204" pitchFamily="50" charset="-128"/>
            </a:rPr>
            <a:t>79</a:t>
          </a:r>
          <a:r>
            <a:rPr kumimoji="1" lang="ja-JP" altLang="en-US" sz="1100">
              <a:latin typeface="ＭＳ Ｐゴシック" panose="020B0600070205080204" pitchFamily="50" charset="-128"/>
              <a:ea typeface="ＭＳ Ｐゴシック" panose="020B0600070205080204" pitchFamily="50" charset="-128"/>
            </a:rPr>
            <a:t>回国スポ・障スポ大会に向けた施設整備が大きく増加したことで、普通建設事業費全体で対前年度比</a:t>
          </a:r>
          <a:r>
            <a:rPr kumimoji="1" lang="en-US" altLang="ja-JP" sz="1100">
              <a:latin typeface="ＭＳ Ｐゴシック" panose="020B0600070205080204" pitchFamily="50" charset="-128"/>
              <a:ea typeface="ＭＳ Ｐゴシック" panose="020B0600070205080204" pitchFamily="50" charset="-128"/>
            </a:rPr>
            <a:t>8,077</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38,245</a:t>
          </a:r>
          <a:r>
            <a:rPr kumimoji="1" lang="ja-JP" altLang="en-US" sz="1100">
              <a:latin typeface="ＭＳ Ｐゴシック" panose="020B0600070205080204" pitchFamily="50" charset="-128"/>
              <a:ea typeface="ＭＳ Ｐゴシック" panose="020B0600070205080204" pitchFamily="50" charset="-128"/>
            </a:rPr>
            <a:t>円となり、類似団体平均を</a:t>
          </a:r>
          <a:r>
            <a:rPr kumimoji="1" lang="en-US" altLang="ja-JP" sz="1100">
              <a:latin typeface="ＭＳ Ｐゴシック" panose="020B0600070205080204" pitchFamily="50" charset="-128"/>
              <a:ea typeface="ＭＳ Ｐゴシック" panose="020B0600070205080204" pitchFamily="50" charset="-128"/>
            </a:rPr>
            <a:t>14,541</a:t>
          </a:r>
          <a:r>
            <a:rPr kumimoji="1" lang="ja-JP" altLang="en-US" sz="1100">
              <a:latin typeface="ＭＳ Ｐゴシック" panose="020B0600070205080204" pitchFamily="50" charset="-128"/>
              <a:ea typeface="ＭＳ Ｐゴシック" panose="020B0600070205080204" pitchFamily="50" charset="-128"/>
            </a:rPr>
            <a:t>円下回りました。</a:t>
          </a:r>
        </a:p>
        <a:p>
          <a:r>
            <a:rPr kumimoji="1" lang="ja-JP" altLang="en-US" sz="1100">
              <a:latin typeface="ＭＳ Ｐゴシック" panose="020B0600070205080204" pitchFamily="50" charset="-128"/>
              <a:ea typeface="ＭＳ Ｐゴシック" panose="020B0600070205080204" pitchFamily="50" charset="-128"/>
            </a:rPr>
            <a:t>公債費は、前年度に実施した繰上償還や償還終了に伴う元利償還金の減により、対前年度比</a:t>
          </a:r>
          <a:r>
            <a:rPr kumimoji="1" lang="en-US" altLang="ja-JP" sz="1100">
              <a:latin typeface="ＭＳ Ｐゴシック" panose="020B0600070205080204" pitchFamily="50" charset="-128"/>
              <a:ea typeface="ＭＳ Ｐゴシック" panose="020B0600070205080204" pitchFamily="50" charset="-128"/>
            </a:rPr>
            <a:t>5,281</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29,416</a:t>
          </a:r>
          <a:r>
            <a:rPr kumimoji="1" lang="ja-JP" altLang="en-US" sz="1100">
              <a:latin typeface="ＭＳ Ｐゴシック" panose="020B0600070205080204" pitchFamily="50" charset="-128"/>
              <a:ea typeface="ＭＳ Ｐゴシック" panose="020B0600070205080204" pitchFamily="50" charset="-128"/>
            </a:rPr>
            <a:t>円となり、類似団体平均を</a:t>
          </a:r>
          <a:r>
            <a:rPr kumimoji="1" lang="en-US" altLang="ja-JP" sz="1100">
              <a:latin typeface="ＭＳ Ｐゴシック" panose="020B0600070205080204" pitchFamily="50" charset="-128"/>
              <a:ea typeface="ＭＳ Ｐゴシック" panose="020B0600070205080204" pitchFamily="50" charset="-128"/>
            </a:rPr>
            <a:t>15,192</a:t>
          </a:r>
          <a:r>
            <a:rPr kumimoji="1" lang="ja-JP" altLang="en-US" sz="1100">
              <a:latin typeface="ＭＳ Ｐゴシック" panose="020B0600070205080204" pitchFamily="50" charset="-128"/>
              <a:ea typeface="ＭＳ Ｐゴシック" panose="020B0600070205080204" pitchFamily="50" charset="-128"/>
            </a:rPr>
            <a:t>円下回りました。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投資及び出資金については、当市では市立総合医療センターの病院事業会計への出資金が必要となることから、例年、類似団体平均を上回っています。下水道事業会計への出資金は減少したものの、病院事業会計や新たに水道事業会計への出資金が増加したことで、住民一人当たりのコストは増加し、類似団体平均を</a:t>
          </a:r>
          <a:r>
            <a:rPr kumimoji="1" lang="en-US" altLang="ja-JP" sz="1100">
              <a:latin typeface="ＭＳ Ｐゴシック" panose="020B0600070205080204" pitchFamily="50" charset="-128"/>
              <a:ea typeface="ＭＳ Ｐゴシック" panose="020B0600070205080204" pitchFamily="50" charset="-128"/>
            </a:rPr>
            <a:t>6,607</a:t>
          </a:r>
          <a:r>
            <a:rPr kumimoji="1" lang="ja-JP" altLang="en-US" sz="1100">
              <a:latin typeface="ＭＳ Ｐゴシック" panose="020B0600070205080204" pitchFamily="50" charset="-128"/>
              <a:ea typeface="ＭＳ Ｐゴシック" panose="020B0600070205080204" pitchFamily="50" charset="-128"/>
            </a:rPr>
            <a:t>円上回りました。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積立金については、前年度のふるさと応援基金から子ども・子育て支援基金の積替えが減少したことにより、対前年度比</a:t>
          </a:r>
          <a:r>
            <a:rPr kumimoji="1" lang="en-US" altLang="ja-JP" sz="1100">
              <a:latin typeface="ＭＳ Ｐゴシック" panose="020B0600070205080204" pitchFamily="50" charset="-128"/>
              <a:ea typeface="ＭＳ Ｐゴシック" panose="020B0600070205080204" pitchFamily="50" charset="-128"/>
            </a:rPr>
            <a:t>24,192</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89,138</a:t>
          </a:r>
          <a:r>
            <a:rPr kumimoji="1" lang="ja-JP" altLang="en-US" sz="1100">
              <a:latin typeface="ＭＳ Ｐゴシック" panose="020B0600070205080204" pitchFamily="50" charset="-128"/>
              <a:ea typeface="ＭＳ Ｐゴシック" panose="020B0600070205080204" pitchFamily="50" charset="-128"/>
            </a:rPr>
            <a:t>円となりましたが、前年度に引き続きふるさと応援寄附金の積立てにより類似団体平均を</a:t>
          </a:r>
          <a:r>
            <a:rPr kumimoji="1" lang="en-US" altLang="ja-JP" sz="1100">
              <a:latin typeface="ＭＳ Ｐゴシック" panose="020B0600070205080204" pitchFamily="50" charset="-128"/>
              <a:ea typeface="ＭＳ Ｐゴシック" panose="020B0600070205080204" pitchFamily="50" charset="-128"/>
            </a:rPr>
            <a:t>64,986</a:t>
          </a:r>
          <a:r>
            <a:rPr kumimoji="1" lang="ja-JP" altLang="en-US" sz="1100">
              <a:latin typeface="ＭＳ Ｐゴシック" panose="020B0600070205080204" pitchFamily="50" charset="-128"/>
              <a:ea typeface="ＭＳ Ｐゴシック" panose="020B0600070205080204" pitchFamily="50" charset="-128"/>
            </a:rPr>
            <a:t>円上回っています。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81,875
79,870
177.45
45,409,513
43,981,345
905,751
19,761,515
21,077,227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106781</xdr:rowOff>
    </xdr:from>
    <xdr:to>
      <xdr:col>24</xdr:col>
      <xdr:colOff>63500</xdr:colOff>
      <xdr:row>36</xdr:row>
      <xdr:rowOff>147472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78981"/>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106781</xdr:rowOff>
    </xdr:from>
    <xdr:to>
      <xdr:col>19</xdr:col>
      <xdr:colOff>177800</xdr:colOff>
      <xdr:row>36</xdr:row>
      <xdr:rowOff>108153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7898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65634</xdr:rowOff>
    </xdr:from>
    <xdr:to>
      <xdr:col>15</xdr:col>
      <xdr:colOff>50800</xdr:colOff>
      <xdr:row>36</xdr:row>
      <xdr:rowOff>108153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37834"/>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65634</xdr:rowOff>
    </xdr:from>
    <xdr:to>
      <xdr:col>10</xdr:col>
      <xdr:colOff>114300</xdr:colOff>
      <xdr:row>36</xdr:row>
      <xdr:rowOff>77978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37834"/>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96672</xdr:rowOff>
    </xdr:from>
    <xdr:to>
      <xdr:col>24</xdr:col>
      <xdr:colOff>114300</xdr:colOff>
      <xdr:row>37</xdr:row>
      <xdr:rowOff>26822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75099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4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55981</xdr:rowOff>
    </xdr:from>
    <xdr:to>
      <xdr:col>20</xdr:col>
      <xdr:colOff>38100</xdr:colOff>
      <xdr:row>36</xdr:row>
      <xdr:rowOff>157581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148708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2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57353</xdr:rowOff>
    </xdr:from>
    <xdr:to>
      <xdr:col>15</xdr:col>
      <xdr:colOff>101600</xdr:colOff>
      <xdr:row>36</xdr:row>
      <xdr:rowOff>158953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150080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2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14834</xdr:rowOff>
    </xdr:from>
    <xdr:to>
      <xdr:col>10</xdr:col>
      <xdr:colOff>165100</xdr:colOff>
      <xdr:row>36</xdr:row>
      <xdr:rowOff>116434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107561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27178</xdr:rowOff>
    </xdr:from>
    <xdr:to>
      <xdr:col>6</xdr:col>
      <xdr:colOff>38100</xdr:colOff>
      <xdr:row>36</xdr:row>
      <xdr:rowOff>128778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119905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84251</xdr:rowOff>
    </xdr:from>
    <xdr:to>
      <xdr:col>24</xdr:col>
      <xdr:colOff>63500</xdr:colOff>
      <xdr:row>54</xdr:row>
      <xdr:rowOff>112419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342551"/>
          <a:ext cx="838200" cy="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74798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7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112419</xdr:rowOff>
    </xdr:from>
    <xdr:to>
      <xdr:col>19</xdr:col>
      <xdr:colOff>177800</xdr:colOff>
      <xdr:row>54</xdr:row>
      <xdr:rowOff>158710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70719"/>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78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29428</xdr:rowOff>
    </xdr:from>
    <xdr:to>
      <xdr:col>15</xdr:col>
      <xdr:colOff>50800</xdr:colOff>
      <xdr:row>54</xdr:row>
      <xdr:rowOff>158710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116278"/>
          <a:ext cx="889000" cy="30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20204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9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29428</xdr:rowOff>
    </xdr:from>
    <xdr:to>
      <xdr:col>10</xdr:col>
      <xdr:colOff>114300</xdr:colOff>
      <xdr:row>56</xdr:row>
      <xdr:rowOff>66749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116278"/>
          <a:ext cx="889000" cy="55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33451</xdr:rowOff>
    </xdr:from>
    <xdr:to>
      <xdr:col>24</xdr:col>
      <xdr:colOff>114300</xdr:colOff>
      <xdr:row>54</xdr:row>
      <xdr:rowOff>135051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29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56328</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14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61619</xdr:rowOff>
    </xdr:from>
    <xdr:to>
      <xdr:col>20</xdr:col>
      <xdr:colOff>38100</xdr:colOff>
      <xdr:row>54</xdr:row>
      <xdr:rowOff>163219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8296</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09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107910</xdr:rowOff>
    </xdr:from>
    <xdr:to>
      <xdr:col>15</xdr:col>
      <xdr:colOff>101600</xdr:colOff>
      <xdr:row>55</xdr:row>
      <xdr:rowOff>38060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3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54587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14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150078</xdr:rowOff>
    </xdr:from>
    <xdr:to>
      <xdr:col>10</xdr:col>
      <xdr:colOff>165100</xdr:colOff>
      <xdr:row>53</xdr:row>
      <xdr:rowOff>80228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06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96755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88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15949</xdr:rowOff>
    </xdr:from>
    <xdr:to>
      <xdr:col>6</xdr:col>
      <xdr:colOff>38100</xdr:colOff>
      <xdr:row>56</xdr:row>
      <xdr:rowOff>117549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1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134076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39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86044</xdr:rowOff>
    </xdr:from>
    <xdr:to>
      <xdr:col>24</xdr:col>
      <xdr:colOff>63500</xdr:colOff>
      <xdr:row>75</xdr:row>
      <xdr:rowOff>128118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773344"/>
          <a:ext cx="838200" cy="21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86044</xdr:rowOff>
    </xdr:from>
    <xdr:to>
      <xdr:col>19</xdr:col>
      <xdr:colOff>177800</xdr:colOff>
      <xdr:row>75</xdr:row>
      <xdr:rowOff>109993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73344"/>
          <a:ext cx="889000" cy="19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109993</xdr:rowOff>
    </xdr:from>
    <xdr:to>
      <xdr:col>15</xdr:col>
      <xdr:colOff>50800</xdr:colOff>
      <xdr:row>76</xdr:row>
      <xdr:rowOff>154614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68743"/>
          <a:ext cx="889000" cy="2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154614</xdr:rowOff>
    </xdr:from>
    <xdr:to>
      <xdr:col>10</xdr:col>
      <xdr:colOff>114300</xdr:colOff>
      <xdr:row>77</xdr:row>
      <xdr:rowOff>102764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84814"/>
          <a:ext cx="889000" cy="11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40287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1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77318</xdr:rowOff>
    </xdr:from>
    <xdr:to>
      <xdr:col>24</xdr:col>
      <xdr:colOff>114300</xdr:colOff>
      <xdr:row>76</xdr:row>
      <xdr:rowOff>7468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100195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8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35244</xdr:rowOff>
    </xdr:from>
    <xdr:to>
      <xdr:col>20</xdr:col>
      <xdr:colOff>38100</xdr:colOff>
      <xdr:row>74</xdr:row>
      <xdr:rowOff>136844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153371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9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59193</xdr:rowOff>
    </xdr:from>
    <xdr:to>
      <xdr:col>15</xdr:col>
      <xdr:colOff>101600</xdr:colOff>
      <xdr:row>75</xdr:row>
      <xdr:rowOff>160793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1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9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103814</xdr:rowOff>
    </xdr:from>
    <xdr:to>
      <xdr:col>10</xdr:col>
      <xdr:colOff>165100</xdr:colOff>
      <xdr:row>77</xdr:row>
      <xdr:rowOff>33964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50490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0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51964</xdr:rowOff>
    </xdr:from>
    <xdr:to>
      <xdr:col>6</xdr:col>
      <xdr:colOff>38100</xdr:colOff>
      <xdr:row>77</xdr:row>
      <xdr:rowOff>153564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170091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2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64872</xdr:rowOff>
    </xdr:from>
    <xdr:to>
      <xdr:col>24</xdr:col>
      <xdr:colOff>63500</xdr:colOff>
      <xdr:row>96</xdr:row>
      <xdr:rowOff>84741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24072"/>
          <a:ext cx="8382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64815</xdr:rowOff>
    </xdr:from>
    <xdr:to>
      <xdr:col>19</xdr:col>
      <xdr:colOff>177800</xdr:colOff>
      <xdr:row>96</xdr:row>
      <xdr:rowOff>84741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24015"/>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64815</xdr:rowOff>
    </xdr:from>
    <xdr:to>
      <xdr:col>15</xdr:col>
      <xdr:colOff>50800</xdr:colOff>
      <xdr:row>97</xdr:row>
      <xdr:rowOff>32772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24015"/>
          <a:ext cx="889000" cy="13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32772</xdr:rowOff>
    </xdr:from>
    <xdr:to>
      <xdr:col>10</xdr:col>
      <xdr:colOff>114300</xdr:colOff>
      <xdr:row>97</xdr:row>
      <xdr:rowOff>64891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63422"/>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14072</xdr:rowOff>
    </xdr:from>
    <xdr:to>
      <xdr:col>24</xdr:col>
      <xdr:colOff>114300</xdr:colOff>
      <xdr:row>96</xdr:row>
      <xdr:rowOff>115672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36949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2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33941</xdr:rowOff>
    </xdr:from>
    <xdr:to>
      <xdr:col>20</xdr:col>
      <xdr:colOff>38100</xdr:colOff>
      <xdr:row>96</xdr:row>
      <xdr:rowOff>135541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9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126668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5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14015</xdr:rowOff>
    </xdr:from>
    <xdr:to>
      <xdr:col>15</xdr:col>
      <xdr:colOff>101600</xdr:colOff>
      <xdr:row>96</xdr:row>
      <xdr:rowOff>115615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106742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56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153422</xdr:rowOff>
    </xdr:from>
    <xdr:to>
      <xdr:col>10</xdr:col>
      <xdr:colOff>165100</xdr:colOff>
      <xdr:row>97</xdr:row>
      <xdr:rowOff>83572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74699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14091</xdr:rowOff>
    </xdr:from>
    <xdr:to>
      <xdr:col>6</xdr:col>
      <xdr:colOff>38100</xdr:colOff>
      <xdr:row>97</xdr:row>
      <xdr:rowOff>115691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106818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3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99649</xdr:rowOff>
    </xdr:from>
    <xdr:to>
      <xdr:col>55</xdr:col>
      <xdr:colOff>0</xdr:colOff>
      <xdr:row>38</xdr:row>
      <xdr:rowOff>102484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14749"/>
          <a:ext cx="8382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99101</xdr:rowOff>
    </xdr:from>
    <xdr:to>
      <xdr:col>50</xdr:col>
      <xdr:colOff>114300</xdr:colOff>
      <xdr:row>38</xdr:row>
      <xdr:rowOff>102484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14201"/>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98461</xdr:rowOff>
    </xdr:from>
    <xdr:to>
      <xdr:col>45</xdr:col>
      <xdr:colOff>177800</xdr:colOff>
      <xdr:row>38</xdr:row>
      <xdr:rowOff>99101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13561"/>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98461</xdr:rowOff>
    </xdr:from>
    <xdr:to>
      <xdr:col>41</xdr:col>
      <xdr:colOff>50800</xdr:colOff>
      <xdr:row>38</xdr:row>
      <xdr:rowOff>98735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1356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48849</xdr:rowOff>
    </xdr:from>
    <xdr:to>
      <xdr:col>55</xdr:col>
      <xdr:colOff>50800</xdr:colOff>
      <xdr:row>38</xdr:row>
      <xdr:rowOff>150449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135226</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7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51684</xdr:rowOff>
    </xdr:from>
    <xdr:to>
      <xdr:col>50</xdr:col>
      <xdr:colOff>165100</xdr:colOff>
      <xdr:row>38</xdr:row>
      <xdr:rowOff>153284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144411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59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48301</xdr:rowOff>
    </xdr:from>
    <xdr:to>
      <xdr:col>46</xdr:col>
      <xdr:colOff>38100</xdr:colOff>
      <xdr:row>38</xdr:row>
      <xdr:rowOff>149901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6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141028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56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47661</xdr:rowOff>
    </xdr:from>
    <xdr:to>
      <xdr:col>41</xdr:col>
      <xdr:colOff>101600</xdr:colOff>
      <xdr:row>38</xdr:row>
      <xdr:rowOff>149261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6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140388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47935</xdr:rowOff>
    </xdr:from>
    <xdr:to>
      <xdr:col>36</xdr:col>
      <xdr:colOff>165100</xdr:colOff>
      <xdr:row>38</xdr:row>
      <xdr:rowOff>149535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140662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5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46063</xdr:rowOff>
    </xdr:from>
    <xdr:to>
      <xdr:col>55</xdr:col>
      <xdr:colOff>0</xdr:colOff>
      <xdr:row>58</xdr:row>
      <xdr:rowOff>65672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90163"/>
          <a:ext cx="838200"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65672</xdr:rowOff>
    </xdr:from>
    <xdr:to>
      <xdr:col>50</xdr:col>
      <xdr:colOff>114300</xdr:colOff>
      <xdr:row>58</xdr:row>
      <xdr:rowOff>77674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09772"/>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45986</xdr:rowOff>
    </xdr:from>
    <xdr:to>
      <xdr:col>45</xdr:col>
      <xdr:colOff>177800</xdr:colOff>
      <xdr:row>58</xdr:row>
      <xdr:rowOff>77674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990086"/>
          <a:ext cx="8890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45986</xdr:rowOff>
    </xdr:from>
    <xdr:to>
      <xdr:col>41</xdr:col>
      <xdr:colOff>50800</xdr:colOff>
      <xdr:row>58</xdr:row>
      <xdr:rowOff>96850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990086"/>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166713</xdr:rowOff>
    </xdr:from>
    <xdr:to>
      <xdr:col>55</xdr:col>
      <xdr:colOff>50800</xdr:colOff>
      <xdr:row>58</xdr:row>
      <xdr:rowOff>96863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3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145140</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1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14872</xdr:rowOff>
    </xdr:from>
    <xdr:to>
      <xdr:col>50</xdr:col>
      <xdr:colOff>165100</xdr:colOff>
      <xdr:row>58</xdr:row>
      <xdr:rowOff>116472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107599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100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26874</xdr:rowOff>
    </xdr:from>
    <xdr:to>
      <xdr:col>46</xdr:col>
      <xdr:colOff>38100</xdr:colOff>
      <xdr:row>58</xdr:row>
      <xdr:rowOff>128474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119601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100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166636</xdr:rowOff>
    </xdr:from>
    <xdr:to>
      <xdr:col>41</xdr:col>
      <xdr:colOff>101600</xdr:colOff>
      <xdr:row>58</xdr:row>
      <xdr:rowOff>96786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3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113313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1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46050</xdr:rowOff>
    </xdr:from>
    <xdr:to>
      <xdr:col>36</xdr:col>
      <xdr:colOff>165100</xdr:colOff>
      <xdr:row>58</xdr:row>
      <xdr:rowOff>147650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9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138777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0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146272</xdr:rowOff>
    </xdr:from>
    <xdr:to>
      <xdr:col>55</xdr:col>
      <xdr:colOff>0</xdr:colOff>
      <xdr:row>78</xdr:row>
      <xdr:rowOff>144290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47922"/>
          <a:ext cx="838200" cy="1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146272</xdr:rowOff>
    </xdr:from>
    <xdr:to>
      <xdr:col>50</xdr:col>
      <xdr:colOff>114300</xdr:colOff>
      <xdr:row>78</xdr:row>
      <xdr:rowOff>28887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47922"/>
          <a:ext cx="889000" cy="5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162255</xdr:rowOff>
    </xdr:from>
    <xdr:to>
      <xdr:col>45</xdr:col>
      <xdr:colOff>177800</xdr:colOff>
      <xdr:row>78</xdr:row>
      <xdr:rowOff>28887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63905"/>
          <a:ext cx="889000" cy="3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162255</xdr:rowOff>
    </xdr:from>
    <xdr:to>
      <xdr:col>41</xdr:col>
      <xdr:colOff>50800</xdr:colOff>
      <xdr:row>78</xdr:row>
      <xdr:rowOff>150464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63905"/>
          <a:ext cx="889000" cy="15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93490</xdr:rowOff>
    </xdr:from>
    <xdr:to>
      <xdr:col>55</xdr:col>
      <xdr:colOff>50800</xdr:colOff>
      <xdr:row>79</xdr:row>
      <xdr:rowOff>23640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8417</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8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95472</xdr:rowOff>
    </xdr:from>
    <xdr:to>
      <xdr:col>50</xdr:col>
      <xdr:colOff>165100</xdr:colOff>
      <xdr:row>78</xdr:row>
      <xdr:rowOff>25622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16749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8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149537</xdr:rowOff>
    </xdr:from>
    <xdr:to>
      <xdr:col>46</xdr:col>
      <xdr:colOff>38100</xdr:colOff>
      <xdr:row>78</xdr:row>
      <xdr:rowOff>79687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70814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4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111455</xdr:rowOff>
    </xdr:from>
    <xdr:to>
      <xdr:col>41</xdr:col>
      <xdr:colOff>101600</xdr:colOff>
      <xdr:row>78</xdr:row>
      <xdr:rowOff>41605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1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32732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99664</xdr:rowOff>
    </xdr:from>
    <xdr:to>
      <xdr:col>36</xdr:col>
      <xdr:colOff>165100</xdr:colOff>
      <xdr:row>79</xdr:row>
      <xdr:rowOff>29814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7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20941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6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82435</xdr:rowOff>
    </xdr:from>
    <xdr:to>
      <xdr:col>55</xdr:col>
      <xdr:colOff>0</xdr:colOff>
      <xdr:row>98</xdr:row>
      <xdr:rowOff>93670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884535"/>
          <a:ext cx="8382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60768</xdr:rowOff>
    </xdr:from>
    <xdr:to>
      <xdr:col>50</xdr:col>
      <xdr:colOff>114300</xdr:colOff>
      <xdr:row>98</xdr:row>
      <xdr:rowOff>82435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62868"/>
          <a:ext cx="889000" cy="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60768</xdr:rowOff>
    </xdr:from>
    <xdr:to>
      <xdr:col>45</xdr:col>
      <xdr:colOff>177800</xdr:colOff>
      <xdr:row>98</xdr:row>
      <xdr:rowOff>124270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62868"/>
          <a:ext cx="889000" cy="6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150558</xdr:rowOff>
    </xdr:from>
    <xdr:to>
      <xdr:col>41</xdr:col>
      <xdr:colOff>50800</xdr:colOff>
      <xdr:row>98</xdr:row>
      <xdr:rowOff>124270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781208"/>
          <a:ext cx="889000" cy="14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42870</xdr:rowOff>
    </xdr:from>
    <xdr:to>
      <xdr:col>55</xdr:col>
      <xdr:colOff>50800</xdr:colOff>
      <xdr:row>98</xdr:row>
      <xdr:rowOff>144470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21297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31635</xdr:rowOff>
    </xdr:from>
    <xdr:to>
      <xdr:col>50</xdr:col>
      <xdr:colOff>165100</xdr:colOff>
      <xdr:row>98</xdr:row>
      <xdr:rowOff>133235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124362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2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9968</xdr:rowOff>
    </xdr:from>
    <xdr:to>
      <xdr:col>46</xdr:col>
      <xdr:colOff>38100</xdr:colOff>
      <xdr:row>98</xdr:row>
      <xdr:rowOff>111568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1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102695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0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73470</xdr:rowOff>
    </xdr:from>
    <xdr:to>
      <xdr:col>41</xdr:col>
      <xdr:colOff>101600</xdr:colOff>
      <xdr:row>99</xdr:row>
      <xdr:rowOff>3620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7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166197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6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99758</xdr:rowOff>
    </xdr:from>
    <xdr:to>
      <xdr:col>36</xdr:col>
      <xdr:colOff>165100</xdr:colOff>
      <xdr:row>98</xdr:row>
      <xdr:rowOff>29908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21035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2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58958</xdr:rowOff>
    </xdr:from>
    <xdr:to>
      <xdr:col>85</xdr:col>
      <xdr:colOff>127000</xdr:colOff>
      <xdr:row>38</xdr:row>
      <xdr:rowOff>69245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574058"/>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69245</xdr:rowOff>
    </xdr:from>
    <xdr:to>
      <xdr:col>81</xdr:col>
      <xdr:colOff>50800</xdr:colOff>
      <xdr:row>38</xdr:row>
      <xdr:rowOff>83693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584345"/>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83465</xdr:rowOff>
    </xdr:from>
    <xdr:to>
      <xdr:col>76</xdr:col>
      <xdr:colOff>114300</xdr:colOff>
      <xdr:row>38</xdr:row>
      <xdr:rowOff>83693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59856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83465</xdr:rowOff>
    </xdr:from>
    <xdr:to>
      <xdr:col>71</xdr:col>
      <xdr:colOff>177800</xdr:colOff>
      <xdr:row>38</xdr:row>
      <xdr:rowOff>99603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598565"/>
          <a:ext cx="889000" cy="1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8158</xdr:rowOff>
    </xdr:from>
    <xdr:to>
      <xdr:col>85</xdr:col>
      <xdr:colOff>177800</xdr:colOff>
      <xdr:row>38</xdr:row>
      <xdr:rowOff>109758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94535</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18445</xdr:rowOff>
    </xdr:from>
    <xdr:to>
      <xdr:col>81</xdr:col>
      <xdr:colOff>101600</xdr:colOff>
      <xdr:row>38</xdr:row>
      <xdr:rowOff>120045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111172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2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32893</xdr:rowOff>
    </xdr:from>
    <xdr:to>
      <xdr:col>76</xdr:col>
      <xdr:colOff>165100</xdr:colOff>
      <xdr:row>38</xdr:row>
      <xdr:rowOff>134493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125620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32665</xdr:rowOff>
    </xdr:from>
    <xdr:to>
      <xdr:col>72</xdr:col>
      <xdr:colOff>38100</xdr:colOff>
      <xdr:row>38</xdr:row>
      <xdr:rowOff>134265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125392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48803</xdr:rowOff>
    </xdr:from>
    <xdr:to>
      <xdr:col>67</xdr:col>
      <xdr:colOff>101600</xdr:colOff>
      <xdr:row>38</xdr:row>
      <xdr:rowOff>150403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141530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5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51168</xdr:rowOff>
    </xdr:from>
    <xdr:to>
      <xdr:col>85</xdr:col>
      <xdr:colOff>127000</xdr:colOff>
      <xdr:row>57</xdr:row>
      <xdr:rowOff>156858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23818"/>
          <a:ext cx="838200" cy="10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156858</xdr:rowOff>
    </xdr:from>
    <xdr:to>
      <xdr:col>81</xdr:col>
      <xdr:colOff>50800</xdr:colOff>
      <xdr:row>58</xdr:row>
      <xdr:rowOff>27966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29508"/>
          <a:ext cx="889000" cy="4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79540</xdr:rowOff>
    </xdr:from>
    <xdr:to>
      <xdr:col>76</xdr:col>
      <xdr:colOff>114300</xdr:colOff>
      <xdr:row>58</xdr:row>
      <xdr:rowOff>27966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52190"/>
          <a:ext cx="889000" cy="1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79540</xdr:rowOff>
    </xdr:from>
    <xdr:to>
      <xdr:col>71</xdr:col>
      <xdr:colOff>177800</xdr:colOff>
      <xdr:row>58</xdr:row>
      <xdr:rowOff>123393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52190"/>
          <a:ext cx="889000" cy="2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368</xdr:rowOff>
    </xdr:from>
    <xdr:to>
      <xdr:col>85</xdr:col>
      <xdr:colOff>177800</xdr:colOff>
      <xdr:row>57</xdr:row>
      <xdr:rowOff>101968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23245</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106058</xdr:rowOff>
    </xdr:from>
    <xdr:to>
      <xdr:col>81</xdr:col>
      <xdr:colOff>101600</xdr:colOff>
      <xdr:row>58</xdr:row>
      <xdr:rowOff>36208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7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27335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7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148616</xdr:rowOff>
    </xdr:from>
    <xdr:to>
      <xdr:col>76</xdr:col>
      <xdr:colOff>165100</xdr:colOff>
      <xdr:row>58</xdr:row>
      <xdr:rowOff>78766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2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69893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1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28740</xdr:rowOff>
    </xdr:from>
    <xdr:to>
      <xdr:col>72</xdr:col>
      <xdr:colOff>38100</xdr:colOff>
      <xdr:row>57</xdr:row>
      <xdr:rowOff>130340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121467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9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72593</xdr:rowOff>
    </xdr:from>
    <xdr:to>
      <xdr:col>67</xdr:col>
      <xdr:colOff>101600</xdr:colOff>
      <xdr:row>59</xdr:row>
      <xdr:rowOff>2743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100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165320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137962</xdr:rowOff>
    </xdr:from>
    <xdr:to>
      <xdr:col>85</xdr:col>
      <xdr:colOff>127000</xdr:colOff>
      <xdr:row>78</xdr:row>
      <xdr:rowOff>138945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1062"/>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136911</xdr:rowOff>
    </xdr:from>
    <xdr:to>
      <xdr:col>81</xdr:col>
      <xdr:colOff>50800</xdr:colOff>
      <xdr:row>78</xdr:row>
      <xdr:rowOff>137962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0011"/>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136911</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10011"/>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107879</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80979"/>
          <a:ext cx="889000" cy="3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88145</xdr:rowOff>
    </xdr:from>
    <xdr:to>
      <xdr:col>85</xdr:col>
      <xdr:colOff>177800</xdr:colOff>
      <xdr:row>79</xdr:row>
      <xdr:rowOff>18295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9376</xdr:rowOff>
    </xdr:from>
    <xdr:ext cx="313932"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87162</xdr:rowOff>
    </xdr:from>
    <xdr:to>
      <xdr:col>81</xdr:col>
      <xdr:colOff>101600</xdr:colOff>
      <xdr:row>79</xdr:row>
      <xdr:rowOff>17312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8439</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24333" y="1355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86111</xdr:rowOff>
    </xdr:from>
    <xdr:to>
      <xdr:col>76</xdr:col>
      <xdr:colOff>165100</xdr:colOff>
      <xdr:row>79</xdr:row>
      <xdr:rowOff>16261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5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7388</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551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57079</xdr:rowOff>
    </xdr:from>
    <xdr:to>
      <xdr:col>67</xdr:col>
      <xdr:colOff>101600</xdr:colOff>
      <xdr:row>78</xdr:row>
      <xdr:rowOff>158679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149806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2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46676</xdr:rowOff>
    </xdr:from>
    <xdr:to>
      <xdr:col>85</xdr:col>
      <xdr:colOff>127000</xdr:colOff>
      <xdr:row>96</xdr:row>
      <xdr:rowOff>132907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505876"/>
          <a:ext cx="838200" cy="8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46676</xdr:rowOff>
    </xdr:from>
    <xdr:to>
      <xdr:col>81</xdr:col>
      <xdr:colOff>50800</xdr:colOff>
      <xdr:row>96</xdr:row>
      <xdr:rowOff>75871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505876"/>
          <a:ext cx="8890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75871</xdr:rowOff>
    </xdr:from>
    <xdr:to>
      <xdr:col>76</xdr:col>
      <xdr:colOff>114300</xdr:colOff>
      <xdr:row>96</xdr:row>
      <xdr:rowOff>128499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35071"/>
          <a:ext cx="889000" cy="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82795</xdr:rowOff>
    </xdr:from>
    <xdr:to>
      <xdr:col>71</xdr:col>
      <xdr:colOff>177800</xdr:colOff>
      <xdr:row>96</xdr:row>
      <xdr:rowOff>128499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541995"/>
          <a:ext cx="889000" cy="4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82107</xdr:rowOff>
    </xdr:from>
    <xdr:to>
      <xdr:col>85</xdr:col>
      <xdr:colOff>177800</xdr:colOff>
      <xdr:row>97</xdr:row>
      <xdr:rowOff>12257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4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60534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1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167326</xdr:rowOff>
    </xdr:from>
    <xdr:to>
      <xdr:col>81</xdr:col>
      <xdr:colOff>101600</xdr:colOff>
      <xdr:row>96</xdr:row>
      <xdr:rowOff>97476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5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88603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25071</xdr:rowOff>
    </xdr:from>
    <xdr:to>
      <xdr:col>76</xdr:col>
      <xdr:colOff>165100</xdr:colOff>
      <xdr:row>96</xdr:row>
      <xdr:rowOff>126671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8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117798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7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77699</xdr:rowOff>
    </xdr:from>
    <xdr:to>
      <xdr:col>72</xdr:col>
      <xdr:colOff>38100</xdr:colOff>
      <xdr:row>97</xdr:row>
      <xdr:rowOff>7849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170426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31995</xdr:rowOff>
    </xdr:from>
    <xdr:to>
      <xdr:col>67</xdr:col>
      <xdr:colOff>101600</xdr:colOff>
      <xdr:row>96</xdr:row>
      <xdr:rowOff>133595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9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124722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8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議会費は、議員定数の減や議員の退職に伴う議員報酬の減少により、対前年度比</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2,733</a:t>
          </a:r>
          <a:r>
            <a:rPr kumimoji="1" lang="ja-JP" altLang="en-US" sz="1300">
              <a:latin typeface="ＭＳ Ｐゴシック" panose="020B0600070205080204" pitchFamily="50" charset="-128"/>
              <a:ea typeface="ＭＳ Ｐゴシック" panose="020B0600070205080204" pitchFamily="50" charset="-128"/>
            </a:rPr>
            <a:t>円となり、類似団体を</a:t>
          </a:r>
          <a:r>
            <a:rPr kumimoji="1" lang="en-US" altLang="ja-JP" sz="1300">
              <a:latin typeface="ＭＳ Ｐゴシック" panose="020B0600070205080204" pitchFamily="50" charset="-128"/>
              <a:ea typeface="ＭＳ Ｐゴシック" panose="020B0600070205080204" pitchFamily="50" charset="-128"/>
            </a:rPr>
            <a:t>482</a:t>
          </a:r>
          <a:r>
            <a:rPr kumimoji="1" lang="ja-JP" altLang="en-US" sz="1300">
              <a:latin typeface="ＭＳ Ｐゴシック" panose="020B0600070205080204" pitchFamily="50" charset="-128"/>
              <a:ea typeface="ＭＳ Ｐゴシック" panose="020B0600070205080204" pitchFamily="50" charset="-128"/>
            </a:rPr>
            <a:t>円下回りました。総務費は、ふるさと応援寄附の好調等に伴う事業費の増加等により、対前年度比</a:t>
          </a:r>
          <a:r>
            <a:rPr kumimoji="1" lang="en-US" altLang="ja-JP" sz="1300">
              <a:latin typeface="ＭＳ Ｐゴシック" panose="020B0600070205080204" pitchFamily="50" charset="-128"/>
              <a:ea typeface="ＭＳ Ｐゴシック" panose="020B0600070205080204" pitchFamily="50" charset="-128"/>
            </a:rPr>
            <a:t>6,161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162,128</a:t>
          </a:r>
          <a:r>
            <a:rPr kumimoji="1" lang="ja-JP" altLang="en-US" sz="1300">
              <a:latin typeface="ＭＳ Ｐゴシック" panose="020B0600070205080204" pitchFamily="50" charset="-128"/>
              <a:ea typeface="ＭＳ Ｐゴシック" panose="020B0600070205080204" pitchFamily="50" charset="-128"/>
            </a:rPr>
            <a:t>円となり、類似団体を</a:t>
          </a:r>
          <a:r>
            <a:rPr kumimoji="1" lang="en-US" altLang="ja-JP" sz="1300">
              <a:latin typeface="ＭＳ Ｐゴシック" panose="020B0600070205080204" pitchFamily="50" charset="-128"/>
              <a:ea typeface="ＭＳ Ｐゴシック" panose="020B0600070205080204" pitchFamily="50" charset="-128"/>
            </a:rPr>
            <a:t>88,762</a:t>
          </a:r>
          <a:r>
            <a:rPr kumimoji="1" lang="ja-JP" altLang="en-US" sz="1300">
              <a:latin typeface="ＭＳ Ｐゴシック" panose="020B0600070205080204" pitchFamily="50" charset="-128"/>
              <a:ea typeface="ＭＳ Ｐゴシック" panose="020B0600070205080204" pitchFamily="50" charset="-128"/>
            </a:rPr>
            <a:t>円上回りました。</a:t>
          </a:r>
        </a:p>
        <a:p>
          <a:r>
            <a:rPr kumimoji="1" lang="ja-JP" altLang="en-US" sz="1300">
              <a:latin typeface="ＭＳ Ｐゴシック" panose="020B0600070205080204" pitchFamily="50" charset="-128"/>
              <a:ea typeface="ＭＳ Ｐゴシック" panose="020B0600070205080204" pitchFamily="50" charset="-128"/>
            </a:rPr>
            <a:t>民生費は、物価高騰対策等に伴う低所得世帯への給付事業や障がい福祉サービス等給付事業の増加があったものの、前年度のふるさと応援基金から子ども・子育て基金への積替えが減少したことにより、対前年度比</a:t>
          </a:r>
          <a:r>
            <a:rPr kumimoji="1" lang="en-US" altLang="ja-JP" sz="1300">
              <a:latin typeface="ＭＳ Ｐゴシック" panose="020B0600070205080204" pitchFamily="50" charset="-128"/>
              <a:ea typeface="ＭＳ Ｐゴシック" panose="020B0600070205080204" pitchFamily="50" charset="-128"/>
            </a:rPr>
            <a:t>19,615</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180,314</a:t>
          </a:r>
          <a:r>
            <a:rPr kumimoji="1" lang="ja-JP" altLang="en-US" sz="1300">
              <a:latin typeface="ＭＳ Ｐゴシック" panose="020B0600070205080204" pitchFamily="50" charset="-128"/>
              <a:ea typeface="ＭＳ Ｐゴシック" panose="020B0600070205080204" pitchFamily="50" charset="-128"/>
            </a:rPr>
            <a:t>円となりましたが、類似団体を</a:t>
          </a:r>
          <a:r>
            <a:rPr kumimoji="1" lang="en-US" altLang="ja-JP" sz="1300">
              <a:latin typeface="ＭＳ Ｐゴシック" panose="020B0600070205080204" pitchFamily="50" charset="-128"/>
              <a:ea typeface="ＭＳ Ｐゴシック" panose="020B0600070205080204" pitchFamily="50" charset="-128"/>
            </a:rPr>
            <a:t>2,468</a:t>
          </a:r>
          <a:r>
            <a:rPr kumimoji="1" lang="ja-JP" altLang="en-US" sz="1300">
              <a:latin typeface="ＭＳ Ｐゴシック" panose="020B0600070205080204" pitchFamily="50" charset="-128"/>
              <a:ea typeface="ＭＳ Ｐゴシック" panose="020B0600070205080204" pitchFamily="50" charset="-128"/>
            </a:rPr>
            <a:t>円上回りました。</a:t>
          </a: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衛生費は、新型コロナウイルスワクチン接種事業の減等があったものの、第一クリーンセンター整備事業や市立総合医療センターへの繰出金の増等により、対前年度比</a:t>
          </a:r>
          <a:r>
            <a:rPr kumimoji="1" lang="en-US" altLang="ja-JP" sz="1300">
              <a:latin typeface="ＭＳ Ｐゴシック" panose="020B0600070205080204" pitchFamily="50" charset="-128"/>
              <a:ea typeface="ＭＳ Ｐゴシック" panose="020B0600070205080204" pitchFamily="50" charset="-128"/>
            </a:rPr>
            <a:t>1,043</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45,928</a:t>
          </a:r>
          <a:r>
            <a:rPr kumimoji="1" lang="ja-JP" altLang="en-US" sz="1300">
              <a:latin typeface="ＭＳ Ｐゴシック" panose="020B0600070205080204" pitchFamily="50" charset="-128"/>
              <a:ea typeface="ＭＳ Ｐゴシック" panose="020B0600070205080204" pitchFamily="50" charset="-128"/>
            </a:rPr>
            <a:t>円となり、類似団体を</a:t>
          </a:r>
          <a:r>
            <a:rPr kumimoji="1" lang="en-US" altLang="ja-JP" sz="1300">
              <a:latin typeface="ＭＳ Ｐゴシック" panose="020B0600070205080204" pitchFamily="50" charset="-128"/>
              <a:ea typeface="ＭＳ Ｐゴシック" panose="020B0600070205080204" pitchFamily="50" charset="-128"/>
            </a:rPr>
            <a:t>1,648</a:t>
          </a:r>
          <a:r>
            <a:rPr kumimoji="1" lang="ja-JP" altLang="en-US" sz="1300">
              <a:latin typeface="ＭＳ Ｐゴシック" panose="020B0600070205080204" pitchFamily="50" charset="-128"/>
              <a:ea typeface="ＭＳ Ｐゴシック" panose="020B0600070205080204" pitchFamily="50" charset="-128"/>
            </a:rPr>
            <a:t>円上回りました。</a:t>
          </a:r>
        </a:p>
        <a:p>
          <a:r>
            <a:rPr kumimoji="1" lang="ja-JP" altLang="en-US" sz="1300">
              <a:latin typeface="ＭＳ Ｐゴシック" panose="020B0600070205080204" pitchFamily="50" charset="-128"/>
              <a:ea typeface="ＭＳ Ｐゴシック" panose="020B0600070205080204" pitchFamily="50" charset="-128"/>
            </a:rPr>
            <a:t>農林水産業費は、桐原馬淵</a:t>
          </a:r>
          <a:r>
            <a:rPr kumimoji="1" lang="en-US" altLang="ja-JP" sz="1300">
              <a:latin typeface="ＭＳ Ｐゴシック" panose="020B0600070205080204" pitchFamily="50" charset="-128"/>
              <a:ea typeface="ＭＳ Ｐゴシック" panose="020B0600070205080204" pitchFamily="50" charset="-128"/>
            </a:rPr>
            <a:t>Ⅰ</a:t>
          </a:r>
          <a:r>
            <a:rPr kumimoji="1" lang="ja-JP" altLang="en-US" sz="1300">
              <a:latin typeface="ＭＳ Ｐゴシック" panose="020B0600070205080204" pitchFamily="50" charset="-128"/>
              <a:ea typeface="ＭＳ Ｐゴシック" panose="020B0600070205080204" pitchFamily="50" charset="-128"/>
            </a:rPr>
            <a:t>期地区農道整備に伴う市営土地改良事業の増等により、前年度比</a:t>
          </a:r>
          <a:r>
            <a:rPr kumimoji="1" lang="en-US" altLang="ja-JP" sz="1300">
              <a:latin typeface="ＭＳ Ｐゴシック" panose="020B0600070205080204" pitchFamily="50" charset="-128"/>
              <a:ea typeface="ＭＳ Ｐゴシック" panose="020B0600070205080204" pitchFamily="50" charset="-128"/>
            </a:rPr>
            <a:t>1,544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13,373</a:t>
          </a:r>
          <a:r>
            <a:rPr kumimoji="1" lang="ja-JP" altLang="en-US" sz="1300">
              <a:latin typeface="ＭＳ Ｐゴシック" panose="020B0600070205080204" pitchFamily="50" charset="-128"/>
              <a:ea typeface="ＭＳ Ｐゴシック" panose="020B0600070205080204" pitchFamily="50" charset="-128"/>
            </a:rPr>
            <a:t>円となりましたが、類似団体を</a:t>
          </a:r>
          <a:r>
            <a:rPr kumimoji="1" lang="en-US" altLang="ja-JP" sz="1300">
              <a:latin typeface="ＭＳ Ｐゴシック" panose="020B0600070205080204" pitchFamily="50" charset="-128"/>
              <a:ea typeface="ＭＳ Ｐゴシック" panose="020B0600070205080204" pitchFamily="50" charset="-128"/>
            </a:rPr>
            <a:t>818</a:t>
          </a:r>
          <a:r>
            <a:rPr kumimoji="1" lang="ja-JP" altLang="en-US" sz="1300">
              <a:latin typeface="ＭＳ Ｐゴシック" panose="020B0600070205080204" pitchFamily="50" charset="-128"/>
              <a:ea typeface="ＭＳ Ｐゴシック" panose="020B0600070205080204" pitchFamily="50" charset="-128"/>
            </a:rPr>
            <a:t>円下回りました。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商工費は、前年度に実施したじもと応援クーポン事業やふるさと観光券事業等のコロナ対策・物価高騰対策経費の減により、前年度比</a:t>
          </a:r>
          <a:r>
            <a:rPr kumimoji="1" lang="en-US" altLang="ja-JP" sz="1300">
              <a:latin typeface="ＭＳ Ｐゴシック" panose="020B0600070205080204" pitchFamily="50" charset="-128"/>
              <a:ea typeface="ＭＳ Ｐゴシック" panose="020B0600070205080204" pitchFamily="50" charset="-128"/>
            </a:rPr>
            <a:t>8,896</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3,759</a:t>
          </a:r>
          <a:r>
            <a:rPr kumimoji="1" lang="ja-JP" altLang="en-US" sz="1300">
              <a:latin typeface="ＭＳ Ｐゴシック" panose="020B0600070205080204" pitchFamily="50" charset="-128"/>
              <a:ea typeface="ＭＳ Ｐゴシック" panose="020B0600070205080204" pitchFamily="50" charset="-128"/>
            </a:rPr>
            <a:t>円となり、類似団体を</a:t>
          </a:r>
          <a:r>
            <a:rPr kumimoji="1" lang="en-US" altLang="ja-JP" sz="1300">
              <a:latin typeface="ＭＳ Ｐゴシック" panose="020B0600070205080204" pitchFamily="50" charset="-128"/>
              <a:ea typeface="ＭＳ Ｐゴシック" panose="020B0600070205080204" pitchFamily="50" charset="-128"/>
            </a:rPr>
            <a:t>11,155</a:t>
          </a:r>
          <a:r>
            <a:rPr kumimoji="1" lang="ja-JP" altLang="en-US" sz="1300">
              <a:latin typeface="ＭＳ Ｐゴシック" panose="020B0600070205080204" pitchFamily="50" charset="-128"/>
              <a:ea typeface="ＭＳ Ｐゴシック" panose="020B0600070205080204" pitchFamily="50" charset="-128"/>
            </a:rPr>
            <a:t>円下回りました。</a:t>
          </a:r>
        </a:p>
        <a:p>
          <a:r>
            <a:rPr kumimoji="1" lang="ja-JP" altLang="en-US" sz="1300">
              <a:latin typeface="ＭＳ Ｐゴシック" panose="020B0600070205080204" pitchFamily="50" charset="-128"/>
              <a:ea typeface="ＭＳ Ｐゴシック" panose="020B0600070205080204" pitchFamily="50" charset="-128"/>
            </a:rPr>
            <a:t>教育費は、第</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回国スポ・障スポ大会に向けた施設整備や文化会館整備事業の増等により、前年度比</a:t>
          </a:r>
          <a:r>
            <a:rPr kumimoji="1" lang="en-US" altLang="ja-JP" sz="1300">
              <a:latin typeface="ＭＳ Ｐゴシック" panose="020B0600070205080204" pitchFamily="50" charset="-128"/>
              <a:ea typeface="ＭＳ Ｐゴシック" panose="020B0600070205080204" pitchFamily="50" charset="-128"/>
            </a:rPr>
            <a:t>8,322</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56,471</a:t>
          </a:r>
          <a:r>
            <a:rPr kumimoji="1" lang="ja-JP" altLang="en-US" sz="1300">
              <a:latin typeface="ＭＳ Ｐゴシック" panose="020B0600070205080204" pitchFamily="50" charset="-128"/>
              <a:ea typeface="ＭＳ Ｐゴシック" panose="020B0600070205080204" pitchFamily="50" charset="-128"/>
            </a:rPr>
            <a:t>円となったことで、前年度から転じて類似団体を</a:t>
          </a:r>
          <a:r>
            <a:rPr kumimoji="1" lang="en-US" altLang="ja-JP" sz="1300">
              <a:latin typeface="ＭＳ Ｐゴシック" panose="020B0600070205080204" pitchFamily="50" charset="-128"/>
              <a:ea typeface="ＭＳ Ｐゴシック" panose="020B0600070205080204" pitchFamily="50" charset="-128"/>
            </a:rPr>
            <a:t>1,486</a:t>
          </a:r>
          <a:r>
            <a:rPr kumimoji="1" lang="ja-JP" altLang="en-US" sz="1300">
              <a:latin typeface="ＭＳ Ｐゴシック" panose="020B0600070205080204" pitchFamily="50" charset="-128"/>
              <a:ea typeface="ＭＳ Ｐゴシック" panose="020B0600070205080204" pitchFamily="50" charset="-128"/>
            </a:rPr>
            <a:t>円上回る結果となりました。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の実質収支額は引き続き黒字となっており、健全な財政状況と言えます。歳入歳出ともに昨年度より減少したものの、市税や普通交付税の増により一般財源が増加したことで、実質収支は前年より増加しました。</a:t>
          </a:r>
        </a:p>
        <a:p>
          <a:r>
            <a:rPr kumimoji="1" lang="ja-JP" altLang="en-US" sz="1100">
              <a:latin typeface="ＭＳ ゴシック" pitchFamily="49" charset="-128"/>
              <a:ea typeface="ＭＳ ゴシック" pitchFamily="49" charset="-128"/>
            </a:rPr>
            <a:t>　財政調整基金残高は、積立額が取崩額を上回り、</a:t>
          </a:r>
          <a:r>
            <a:rPr kumimoji="1" lang="en-US" altLang="ja-JP" sz="1100">
              <a:latin typeface="ＭＳ ゴシック" pitchFamily="49" charset="-128"/>
              <a:ea typeface="ＭＳ ゴシック" pitchFamily="49" charset="-128"/>
            </a:rPr>
            <a:t>1.1</a:t>
          </a:r>
          <a:r>
            <a:rPr kumimoji="1" lang="ja-JP" altLang="en-US" sz="1100">
              <a:latin typeface="ＭＳ ゴシック" pitchFamily="49" charset="-128"/>
              <a:ea typeface="ＭＳ ゴシック" pitchFamily="49" charset="-128"/>
            </a:rPr>
            <a:t>億円増の</a:t>
          </a:r>
          <a:r>
            <a:rPr kumimoji="1" lang="en-US" altLang="ja-JP" sz="1100">
              <a:latin typeface="ＭＳ ゴシック" pitchFamily="49" charset="-128"/>
              <a:ea typeface="ＭＳ ゴシック" pitchFamily="49" charset="-128"/>
            </a:rPr>
            <a:t>54.3</a:t>
          </a:r>
          <a:r>
            <a:rPr kumimoji="1" lang="ja-JP" altLang="en-US" sz="1100">
              <a:latin typeface="ＭＳ ゴシック" pitchFamily="49" charset="-128"/>
              <a:ea typeface="ＭＳ ゴシック" pitchFamily="49" charset="-128"/>
            </a:rPr>
            <a:t>億円となり、標準財政規模は、標準税収入額等の増により</a:t>
          </a:r>
          <a:r>
            <a:rPr kumimoji="1" lang="en-US" altLang="ja-JP" sz="1100">
              <a:latin typeface="ＭＳ ゴシック" pitchFamily="49" charset="-128"/>
              <a:ea typeface="ＭＳ ゴシック" pitchFamily="49" charset="-128"/>
            </a:rPr>
            <a:t>3.6</a:t>
          </a:r>
          <a:r>
            <a:rPr kumimoji="1" lang="ja-JP" altLang="en-US" sz="1100">
              <a:latin typeface="ＭＳ ゴシック" pitchFamily="49" charset="-128"/>
              <a:ea typeface="ＭＳ ゴシック" pitchFamily="49" charset="-128"/>
            </a:rPr>
            <a:t>億円増となったことで、分母の増が上回り、比率は若干の増加となりました。</a:t>
          </a:r>
        </a:p>
        <a:p>
          <a:r>
            <a:rPr kumimoji="1" lang="ja-JP" altLang="en-US" sz="1100">
              <a:latin typeface="ＭＳ ゴシック" pitchFamily="49" charset="-128"/>
              <a:ea typeface="ＭＳ ゴシック" pitchFamily="49" charset="-128"/>
            </a:rPr>
            <a:t>　実質収支額の標準財政規模に対する比率は、対前年度比</a:t>
          </a:r>
          <a:r>
            <a:rPr kumimoji="1" lang="en-US" altLang="ja-JP" sz="1100">
              <a:latin typeface="ＭＳ ゴシック" pitchFamily="49" charset="-128"/>
              <a:ea typeface="ＭＳ ゴシック" pitchFamily="49" charset="-128"/>
            </a:rPr>
            <a:t>0.41</a:t>
          </a:r>
          <a:r>
            <a:rPr kumimoji="1" lang="ja-JP" altLang="en-US" sz="1100">
              <a:latin typeface="ＭＳ ゴシック" pitchFamily="49" charset="-128"/>
              <a:ea typeface="ＭＳ ゴシック" pitchFamily="49" charset="-128"/>
            </a:rPr>
            <a:t>ポイント増の</a:t>
          </a:r>
          <a:r>
            <a:rPr kumimoji="1" lang="en-US" altLang="ja-JP" sz="1100">
              <a:latin typeface="ＭＳ ゴシック" pitchFamily="49" charset="-128"/>
              <a:ea typeface="ＭＳ ゴシック" pitchFamily="49" charset="-128"/>
            </a:rPr>
            <a:t>4.58</a:t>
          </a:r>
          <a:r>
            <a:rPr kumimoji="1" lang="ja-JP" altLang="en-US" sz="1100">
              <a:latin typeface="ＭＳ ゴシック" pitchFamily="49" charset="-128"/>
              <a:ea typeface="ＭＳ ゴシック" pitchFamily="49" charset="-128"/>
            </a:rPr>
            <a:t>％となり、実質単年度収支は、前年度の繰上償還の減等により、対前年度比</a:t>
          </a:r>
          <a:r>
            <a:rPr kumimoji="1" lang="en-US" altLang="ja-JP" sz="1100">
              <a:latin typeface="ＭＳ ゴシック" pitchFamily="49" charset="-128"/>
              <a:ea typeface="ＭＳ ゴシック" pitchFamily="49" charset="-128"/>
            </a:rPr>
            <a:t>0.69</a:t>
          </a:r>
          <a:r>
            <a:rPr kumimoji="1" lang="ja-JP" altLang="en-US" sz="1100">
              <a:latin typeface="ＭＳ ゴシック" pitchFamily="49" charset="-128"/>
              <a:ea typeface="ＭＳ ゴシック" pitchFamily="49" charset="-128"/>
            </a:rPr>
            <a:t>ポイント減の</a:t>
          </a:r>
          <a:r>
            <a:rPr kumimoji="1" lang="en-US" altLang="ja-JP" sz="1100">
              <a:latin typeface="ＭＳ ゴシック" pitchFamily="49" charset="-128"/>
              <a:ea typeface="ＭＳ ゴシック" pitchFamily="49" charset="-128"/>
            </a:rPr>
            <a:t>1.03</a:t>
          </a:r>
          <a:r>
            <a:rPr kumimoji="1" lang="ja-JP" altLang="en-US" sz="1100">
              <a:latin typeface="ＭＳ ゴシック" pitchFamily="49" charset="-128"/>
              <a:ea typeface="ＭＳ ゴシック" pitchFamily="49" charset="-128"/>
            </a:rPr>
            <a:t>％となりました。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今後も引き続き健全な財政運営に努めます。</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連結対象の会計においても連結実質赤字比率に係る赤字はないことから、すべての会計の収支等を足し合わせた結果、歳入及び流動資産等総額が歳出及び流動負債等総額を上回っており、連結収支は黒字で健全な状況です。</a:t>
          </a:r>
        </a:p>
        <a:p>
          <a:r>
            <a:rPr kumimoji="1" lang="ja-JP" altLang="en-US" sz="1100">
              <a:latin typeface="ＭＳ Ｐゴシック" panose="020B0600070205080204" pitchFamily="50" charset="-128"/>
              <a:ea typeface="ＭＳ Ｐゴシック" panose="020B0600070205080204" pitchFamily="50" charset="-128"/>
            </a:rPr>
            <a:t>＜主な増減要因＞</a:t>
          </a:r>
        </a:p>
        <a:p>
          <a:r>
            <a:rPr kumimoji="1" lang="ja-JP" altLang="en-US" sz="1100">
              <a:latin typeface="ＭＳ Ｐゴシック" panose="020B0600070205080204" pitchFamily="50" charset="-128"/>
              <a:ea typeface="ＭＳ Ｐゴシック" panose="020B0600070205080204" pitchFamily="50" charset="-128"/>
            </a:rPr>
            <a:t>　国民健康保険特別会計では、市保険料率の引上げ緩和のための財政調整基金の繰入れ等により歳入が増加したことで、実質収支は</a:t>
          </a:r>
          <a:r>
            <a:rPr kumimoji="1" lang="en-US" altLang="ja-JP" sz="1100">
              <a:latin typeface="ＭＳ Ｐゴシック" panose="020B0600070205080204" pitchFamily="50" charset="-128"/>
              <a:ea typeface="ＭＳ Ｐゴシック" panose="020B0600070205080204" pitchFamily="50" charset="-128"/>
            </a:rPr>
            <a:t>22,212</a:t>
          </a:r>
          <a:r>
            <a:rPr kumimoji="1" lang="ja-JP" altLang="en-US" sz="1100">
              <a:latin typeface="ＭＳ Ｐゴシック" panose="020B0600070205080204" pitchFamily="50" charset="-128"/>
              <a:ea typeface="ＭＳ Ｐゴシック" panose="020B0600070205080204" pitchFamily="50" charset="-128"/>
            </a:rPr>
            <a:t>千円増加しました。介護保険事業特別会計では、前年度精算金の増等により歳出が増加したことで、実質収支は</a:t>
          </a:r>
          <a:r>
            <a:rPr kumimoji="1" lang="en-US" altLang="ja-JP" sz="1100">
              <a:latin typeface="ＭＳ Ｐゴシック" panose="020B0600070205080204" pitchFamily="50" charset="-128"/>
              <a:ea typeface="ＭＳ Ｐゴシック" panose="020B0600070205080204" pitchFamily="50" charset="-128"/>
            </a:rPr>
            <a:t>10,227</a:t>
          </a:r>
          <a:r>
            <a:rPr kumimoji="1" lang="ja-JP" altLang="en-US" sz="1100">
              <a:latin typeface="ＭＳ Ｐゴシック" panose="020B0600070205080204" pitchFamily="50" charset="-128"/>
              <a:ea typeface="ＭＳ Ｐゴシック" panose="020B0600070205080204" pitchFamily="50" charset="-128"/>
            </a:rPr>
            <a:t>千円減少しました。</a:t>
          </a:r>
        </a:p>
        <a:p>
          <a:r>
            <a:rPr kumimoji="1" lang="ja-JP" altLang="en-US" sz="1100">
              <a:latin typeface="ＭＳ Ｐゴシック" panose="020B0600070205080204" pitchFamily="50" charset="-128"/>
              <a:ea typeface="ＭＳ Ｐゴシック" panose="020B0600070205080204" pitchFamily="50" charset="-128"/>
            </a:rPr>
            <a:t>　水道事業会計では、純利益の計上や建設改良費の支払いの減により現金預金が増加したことで流動資産が増加するとともに、建設改良費の減に伴う未払金の減より流動負債が減少したため、資金剰余金は</a:t>
          </a:r>
          <a:r>
            <a:rPr kumimoji="1" lang="en-US" altLang="ja-JP" sz="1100">
              <a:latin typeface="ＭＳ Ｐゴシック" panose="020B0600070205080204" pitchFamily="50" charset="-128"/>
              <a:ea typeface="ＭＳ Ｐゴシック" panose="020B0600070205080204" pitchFamily="50" charset="-128"/>
            </a:rPr>
            <a:t>306,434</a:t>
          </a:r>
          <a:r>
            <a:rPr kumimoji="1" lang="ja-JP" altLang="en-US" sz="1100">
              <a:latin typeface="ＭＳ Ｐゴシック" panose="020B0600070205080204" pitchFamily="50" charset="-128"/>
              <a:ea typeface="ＭＳ Ｐゴシック" panose="020B0600070205080204" pitchFamily="50" charset="-128"/>
            </a:rPr>
            <a:t>千円増加しました。病院事業会計では、医業収益の増等に伴う現金預金の増等により流動資産が増加したことで、資金剰余金は</a:t>
          </a:r>
          <a:r>
            <a:rPr kumimoji="1" lang="en-US" altLang="ja-JP" sz="1100">
              <a:latin typeface="ＭＳ Ｐゴシック" panose="020B0600070205080204" pitchFamily="50" charset="-128"/>
              <a:ea typeface="ＭＳ Ｐゴシック" panose="020B0600070205080204" pitchFamily="50" charset="-128"/>
            </a:rPr>
            <a:t>15,255</a:t>
          </a:r>
          <a:r>
            <a:rPr kumimoji="1" lang="ja-JP" altLang="en-US" sz="1100">
              <a:latin typeface="ＭＳ Ｐゴシック" panose="020B0600070205080204" pitchFamily="50" charset="-128"/>
              <a:ea typeface="ＭＳ Ｐゴシック" panose="020B0600070205080204" pitchFamily="50" charset="-128"/>
            </a:rPr>
            <a:t>千円増加しました。</a:t>
          </a:r>
        </a:p>
        <a:p>
          <a:r>
            <a:rPr kumimoji="1" lang="ja-JP" altLang="en-US" sz="1100">
              <a:latin typeface="ＭＳ Ｐゴシック" panose="020B0600070205080204" pitchFamily="50" charset="-128"/>
              <a:ea typeface="ＭＳ Ｐゴシック" panose="020B0600070205080204" pitchFamily="50" charset="-128"/>
            </a:rPr>
            <a:t>　一般会計についても市税や普通交付税の一般財源の増等により実質収支が増加したことにより、連結会計ベースでの実質収支は</a:t>
          </a:r>
          <a:r>
            <a:rPr kumimoji="1" lang="en-US" altLang="ja-JP" sz="1100">
              <a:latin typeface="ＭＳ Ｐゴシック" panose="020B0600070205080204" pitchFamily="50" charset="-128"/>
              <a:ea typeface="ＭＳ Ｐゴシック" panose="020B0600070205080204" pitchFamily="50" charset="-128"/>
            </a:rPr>
            <a:t>443,954</a:t>
          </a:r>
          <a:r>
            <a:rPr kumimoji="1" lang="ja-JP" altLang="en-US" sz="1100">
              <a:latin typeface="ＭＳ Ｐゴシック" panose="020B0600070205080204" pitchFamily="50" charset="-128"/>
              <a:ea typeface="ＭＳ Ｐゴシック" panose="020B0600070205080204" pitchFamily="50" charset="-128"/>
            </a:rPr>
            <a:t>千円増加しました。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＜今後の見通し・課題・改善方策＞</a:t>
          </a:r>
        </a:p>
        <a:p>
          <a:r>
            <a:rPr kumimoji="1" lang="ja-JP" altLang="en-US" sz="1100">
              <a:latin typeface="ＭＳ Ｐゴシック" panose="020B0600070205080204" pitchFamily="50" charset="-128"/>
              <a:ea typeface="ＭＳ Ｐゴシック" panose="020B0600070205080204" pitchFamily="50" charset="-128"/>
            </a:rPr>
            <a:t>　人口減少社会と少子高齢化が進行している状況であり、増嵩する社会保障関連経費に歯止めが効かず、加えて、既存施設などの老朽化対策が本格化してくるなど、会計全体の収支を悪化させる要因・課題があります。公営企業においても、水道事業・下水道事業会計については、管の更新等に多くの経費が必要となります。今後も、公共施設等総合管理計画等に基づき、長寿命化を図り、各会計において費用対効果を十分考慮し、経費の削減を推し進めつつ持続可能な財政運営の実現に努め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これまでの市債の新規発行抑制や繰上償還により、実質公債費比率は低位で推移し、健全な状況です。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＜主な増減要因＞</a:t>
          </a:r>
        </a:p>
        <a:p>
          <a:r>
            <a:rPr kumimoji="1" lang="ja-JP" altLang="en-US" sz="1100">
              <a:latin typeface="ＭＳ Ｐゴシック" panose="020B0600070205080204" pitchFamily="50" charset="-128"/>
              <a:ea typeface="ＭＳ Ｐゴシック" panose="020B0600070205080204" pitchFamily="50" charset="-128"/>
            </a:rPr>
            <a:t>　一般会計については分母である標準財政規模が</a:t>
          </a:r>
          <a:r>
            <a:rPr kumimoji="1" lang="en-US" altLang="ja-JP" sz="1100">
              <a:latin typeface="ＭＳ Ｐゴシック" panose="020B0600070205080204" pitchFamily="50" charset="-128"/>
              <a:ea typeface="ＭＳ Ｐゴシック" panose="020B0600070205080204" pitchFamily="50" charset="-128"/>
            </a:rPr>
            <a:t>364,725</a:t>
          </a:r>
          <a:r>
            <a:rPr kumimoji="1" lang="ja-JP" altLang="en-US" sz="1100">
              <a:latin typeface="ＭＳ Ｐゴシック" panose="020B0600070205080204" pitchFamily="50" charset="-128"/>
              <a:ea typeface="ＭＳ Ｐゴシック" panose="020B0600070205080204" pitchFamily="50" charset="-128"/>
            </a:rPr>
            <a:t>千円増加したことに加え、償還終了により分子である元利償還金等が減少したことにより、単年度比率で前年度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％となりました。</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としては、公営企業の元利償還金に対する繰出しが年々減少するとともに、交付税措置の有利な市債を活用していることから、分子となる数値は年々減少しています。また、標準財政規模についても単年では増減があるものの増加傾向にあるため、実質公債費比率は良化しています。</a:t>
          </a:r>
        </a:p>
        <a:p>
          <a:r>
            <a:rPr kumimoji="1" lang="ja-JP" altLang="en-US" sz="1100">
              <a:latin typeface="ＭＳ Ｐゴシック" panose="020B0600070205080204" pitchFamily="50" charset="-128"/>
              <a:ea typeface="ＭＳ Ｐゴシック" panose="020B0600070205080204" pitchFamily="50" charset="-128"/>
            </a:rPr>
            <a:t>＜今後の見通し・課題・改善方策＞</a:t>
          </a:r>
        </a:p>
        <a:p>
          <a:r>
            <a:rPr kumimoji="1" lang="ja-JP" altLang="en-US" sz="1100">
              <a:latin typeface="ＭＳ Ｐゴシック" panose="020B0600070205080204" pitchFamily="50" charset="-128"/>
              <a:ea typeface="ＭＳ Ｐゴシック" panose="020B0600070205080204" pitchFamily="50" charset="-128"/>
            </a:rPr>
            <a:t>　地方交付税措置割合の低い市債の発行見送りや繰上償還の実施等により公債費の抑制に努めるとともに、あらゆる面から合理的かつ経済的な事業実施に取り組みます。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満期一括償還地方債を発行していません。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充当可能財源等が将来負担額を上回っており、将来負担率は引き続き算定されませんでした。特に悪化を示す状況もなく健全な状態といえます。</a:t>
          </a:r>
        </a:p>
        <a:p>
          <a:r>
            <a:rPr kumimoji="1" lang="ja-JP" altLang="en-US" sz="1100">
              <a:latin typeface="ＭＳ Ｐゴシック" panose="020B0600070205080204" pitchFamily="50" charset="-128"/>
              <a:ea typeface="ＭＳ Ｐゴシック" panose="020B0600070205080204" pitchFamily="50" charset="-128"/>
            </a:rPr>
            <a:t>＜主な増減要因＞</a:t>
          </a:r>
        </a:p>
        <a:p>
          <a:r>
            <a:rPr kumimoji="1" lang="ja-JP" altLang="en-US" sz="1100">
              <a:latin typeface="ＭＳ Ｐゴシック" panose="020B0600070205080204" pitchFamily="50" charset="-128"/>
              <a:ea typeface="ＭＳ Ｐゴシック" panose="020B0600070205080204" pitchFamily="50" charset="-128"/>
            </a:rPr>
            <a:t>　将来負担額のうち、地方債現在高は、元金償還額が前年度の繰上償還の減により減少したものの、新規発行額が臨時財政対策債発行可能額の大幅な減等により減少したため、約</a:t>
          </a:r>
          <a:r>
            <a:rPr kumimoji="1" lang="en-US" altLang="ja-JP" sz="1100">
              <a:latin typeface="ＭＳ Ｐゴシック" panose="020B0600070205080204" pitchFamily="50" charset="-128"/>
              <a:ea typeface="ＭＳ Ｐゴシック" panose="020B0600070205080204" pitchFamily="50" charset="-128"/>
            </a:rPr>
            <a:t>19.0</a:t>
          </a:r>
          <a:r>
            <a:rPr kumimoji="1" lang="ja-JP" altLang="en-US" sz="1100">
              <a:latin typeface="ＭＳ Ｐゴシック" panose="020B0600070205080204" pitchFamily="50" charset="-128"/>
              <a:ea typeface="ＭＳ Ｐゴシック" panose="020B0600070205080204" pitchFamily="50" charset="-128"/>
            </a:rPr>
            <a:t>億円減少しました。また、企業会計等繰入見込額についても、企業債残高の減少等により、約</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億円減少したことで、将来負担額は約</a:t>
          </a:r>
          <a:r>
            <a:rPr kumimoji="1" lang="en-US" altLang="ja-JP" sz="1100">
              <a:latin typeface="ＭＳ Ｐゴシック" panose="020B0600070205080204" pitchFamily="50" charset="-128"/>
              <a:ea typeface="ＭＳ Ｐゴシック" panose="020B0600070205080204" pitchFamily="50" charset="-128"/>
            </a:rPr>
            <a:t>27.4</a:t>
          </a:r>
          <a:r>
            <a:rPr kumimoji="1" lang="ja-JP" altLang="en-US" sz="1100">
              <a:latin typeface="ＭＳ Ｐゴシック" panose="020B0600070205080204" pitchFamily="50" charset="-128"/>
              <a:ea typeface="ＭＳ Ｐゴシック" panose="020B0600070205080204" pitchFamily="50" charset="-128"/>
            </a:rPr>
            <a:t>億円減少しました。</a:t>
          </a:r>
        </a:p>
        <a:p>
          <a:r>
            <a:rPr kumimoji="1" lang="ja-JP" altLang="en-US" sz="1100">
              <a:latin typeface="ＭＳ Ｐゴシック" panose="020B0600070205080204" pitchFamily="50" charset="-128"/>
              <a:ea typeface="ＭＳ Ｐゴシック" panose="020B0600070205080204" pitchFamily="50" charset="-128"/>
            </a:rPr>
            <a:t>　充当可能財源等のうち、充当可能基金は、ふるさと応援基金や公共施設等整備基金等に積立てを行ったことにより、約</a:t>
          </a:r>
          <a:r>
            <a:rPr kumimoji="1" lang="en-US" altLang="ja-JP" sz="1100">
              <a:latin typeface="ＭＳ Ｐゴシック" panose="020B0600070205080204" pitchFamily="50" charset="-128"/>
              <a:ea typeface="ＭＳ Ｐゴシック" panose="020B0600070205080204" pitchFamily="50" charset="-128"/>
            </a:rPr>
            <a:t>21.0</a:t>
          </a:r>
          <a:r>
            <a:rPr kumimoji="1" lang="ja-JP" altLang="en-US" sz="1100">
              <a:latin typeface="ＭＳ Ｐゴシック" panose="020B0600070205080204" pitchFamily="50" charset="-128"/>
              <a:ea typeface="ＭＳ Ｐゴシック" panose="020B0600070205080204" pitchFamily="50" charset="-128"/>
            </a:rPr>
            <a:t>億円増加しました。一方で基準財政需要額算入見込額および充当可能特定歳入については、約</a:t>
          </a:r>
          <a:r>
            <a:rPr kumimoji="1" lang="en-US" altLang="ja-JP" sz="1100">
              <a:latin typeface="ＭＳ Ｐゴシック" panose="020B0600070205080204" pitchFamily="50" charset="-128"/>
              <a:ea typeface="ＭＳ Ｐゴシック" panose="020B0600070205080204" pitchFamily="50" charset="-128"/>
            </a:rPr>
            <a:t>22.6</a:t>
          </a:r>
          <a:r>
            <a:rPr kumimoji="1" lang="ja-JP" altLang="en-US" sz="1100">
              <a:latin typeface="ＭＳ Ｐゴシック" panose="020B0600070205080204" pitchFamily="50" charset="-128"/>
              <a:ea typeface="ＭＳ Ｐゴシック" panose="020B0600070205080204" pitchFamily="50" charset="-128"/>
            </a:rPr>
            <a:t>億円の減少となったため、充当可能財源等は約</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億円減少しました。</a:t>
          </a:r>
        </a:p>
        <a:p>
          <a:r>
            <a:rPr kumimoji="1" lang="ja-JP" altLang="en-US" sz="1100">
              <a:latin typeface="ＭＳ Ｐゴシック" panose="020B0600070205080204" pitchFamily="50" charset="-128"/>
              <a:ea typeface="ＭＳ Ｐゴシック" panose="020B0600070205080204" pitchFamily="50" charset="-128"/>
            </a:rPr>
            <a:t>＜今後の見通し・課題・改善方策＞</a:t>
          </a:r>
        </a:p>
        <a:p>
          <a:r>
            <a:rPr kumimoji="1" lang="ja-JP" altLang="en-US" sz="1100">
              <a:latin typeface="ＭＳ Ｐゴシック" panose="020B0600070205080204" pitchFamily="50" charset="-128"/>
              <a:ea typeface="ＭＳ Ｐゴシック" panose="020B0600070205080204" pitchFamily="50" charset="-128"/>
            </a:rPr>
            <a:t>　今後も大型施設整備事業の需要があり地方債の発行が予想されるため、地方交付税措置割合の低い市債の発行見送りや、繰上償還の実施等により地方債現在高の抑制を図るとともに、より一層の行政改革により収支改善に取り組み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滋賀県近江八幡市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ふるさと応援寄附金の好調や、新市庁舎整備や今後の大型施設整備に備えた公共施設等整備基金への積立て等により約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億円の現在高となりました。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財政調整基金については、災害等の有事の際の備えとして、また、市民ニーズに沿った臨時的な政策課題に対応するため、残高を維持します。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減債基金については、大型施設整備事業が控え、今後償還額が増加するため、公債費の償還や繰上償還に充当していきます。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目的用途に見合う事業に積極的に取崩しを行うこととし、特に、公共施設等整備基金については、今後の市庁舎整備等の大型施設整備や長寿命化対策への財源として積み立てつつ、他の財源とバランスを図りながら必要な施設整備に活用し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基金については、基金現在高比率を基準指標とし、その比率の水準については中期財政計画に定められた標準財政規模の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％以上を目標とします。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ふるさと応援基金：本市を応援しようとする個人、法人及び団体等からの寄附金を財源とし、まちづくり事業や地域活力社会の形成等に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資することを目的とします。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公共施設等整備基金：義務教育施設、公益施設、清掃施設その他公共施設の整備に資することを目的とします。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子ども・子育て支援基金：子ども・子育て支援の推進に資することを目的とします。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ふるさと応援基金は、ふるさと応援寄附金等を約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億円積立て、各事業に対する繰入れにより約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公共施設等整備基金は、普通財産売払収入及び寄附金の積立て、前年度事業用資産減価償却費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％分の積立て、補正予算編成過程での歳入上振分等の積立てを行ったことにより、約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子ども・子育て支援基金は、子ども医療費助成および給食費多子世帯減免に対する繰入れを行ったことで、約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今後、市庁舎整備事業を控えていることや、老朽化した既存施設の更新が見込まれるため、これらの財源として活用していきます。また、ふるさと応援寄附金による収入について、目的用途に見合う事業に積極的に活用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前年度からの純繰越金の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億円を積立て、減債基金への積替えとして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億円を取り崩したことから、基金残高は対前年度比約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積立金現在高比率を基準指標とし、その比率の水準については中期財政計画に定められた標準財政規模の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％以上を目標とします。うち、財政調整基金と減債基金の合計については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国の補正予算（第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号）により普通交付税において財政措置された臨時財政対策債償還基金費の積立てや後年度の公債費増加に備えた財政調整基金からの積替えにより約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億円を積立て、取崩しを行わなかったことから基金残高は対前年度比約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大型施設整備事業が控え、特に、市庁舎整備に伴う市債の償還が見込まれるため、増加する公債費の償還や繰上償還に充当します。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45409513</v>
      </c>
      <c r="BO4" s="449"/>
      <c r="BP4" s="449"/>
      <c r="BQ4" s="449"/>
      <c r="BR4" s="449"/>
      <c r="BS4" s="449"/>
      <c r="BT4" s="449"/>
      <c r="BU4" s="450"/>
      <c r="BV4" s="448">
        <v>46630599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4.5999999999999996</v>
      </c>
      <c r="CU4" s="589"/>
      <c r="CV4" s="589"/>
      <c r="CW4" s="589"/>
      <c r="CX4" s="589"/>
      <c r="CY4" s="589"/>
      <c r="CZ4" s="589"/>
      <c r="DA4" s="590"/>
      <c r="DB4" s="588">
        <v>4.2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43981345</v>
      </c>
      <c r="BO5" s="420"/>
      <c r="BP5" s="420"/>
      <c r="BQ5" s="420"/>
      <c r="BR5" s="420"/>
      <c r="BS5" s="420"/>
      <c r="BT5" s="420"/>
      <c r="BU5" s="421"/>
      <c r="BV5" s="419">
        <v>45479767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89.5</v>
      </c>
      <c r="CU5" s="417"/>
      <c r="CV5" s="417"/>
      <c r="CW5" s="417"/>
      <c r="CX5" s="417"/>
      <c r="CY5" s="417"/>
      <c r="CZ5" s="417"/>
      <c r="DA5" s="418"/>
      <c r="DB5" s="416">
        <v>88.6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1428168</v>
      </c>
      <c r="BO6" s="420"/>
      <c r="BP6" s="420"/>
      <c r="BQ6" s="420"/>
      <c r="BR6" s="420"/>
      <c r="BS6" s="420"/>
      <c r="BT6" s="420"/>
      <c r="BU6" s="421"/>
      <c r="BV6" s="419">
        <v>1150832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90.3</v>
      </c>
      <c r="CU6" s="563"/>
      <c r="CV6" s="563"/>
      <c r="CW6" s="563"/>
      <c r="CX6" s="563"/>
      <c r="CY6" s="563"/>
      <c r="CZ6" s="563"/>
      <c r="DA6" s="564"/>
      <c r="DB6" s="562">
        <v>90.5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522417</v>
      </c>
      <c r="BO7" s="420"/>
      <c r="BP7" s="420"/>
      <c r="BQ7" s="420"/>
      <c r="BR7" s="420"/>
      <c r="BS7" s="420"/>
      <c r="BT7" s="420"/>
      <c r="BU7" s="421"/>
      <c r="BV7" s="419">
        <v>342159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19761515</v>
      </c>
      <c r="CU7" s="420"/>
      <c r="CV7" s="420"/>
      <c r="CW7" s="420"/>
      <c r="CX7" s="420"/>
      <c r="CY7" s="420"/>
      <c r="CZ7" s="420"/>
      <c r="DA7" s="421"/>
      <c r="DB7" s="419">
        <v>19396790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905751</v>
      </c>
      <c r="BO8" s="420"/>
      <c r="BP8" s="420"/>
      <c r="BQ8" s="420"/>
      <c r="BR8" s="420"/>
      <c r="BS8" s="420"/>
      <c r="BT8" s="420"/>
      <c r="BU8" s="421"/>
      <c r="BV8" s="419">
        <v>808673</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0.64</v>
      </c>
      <c r="CU8" s="523"/>
      <c r="CV8" s="523"/>
      <c r="CW8" s="523"/>
      <c r="CX8" s="523"/>
      <c r="CY8" s="523"/>
      <c r="CZ8" s="523"/>
      <c r="DA8" s="524"/>
      <c r="DB8" s="522">
        <v>0.66</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81122</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97078</v>
      </c>
      <c r="BO9" s="420"/>
      <c r="BP9" s="420"/>
      <c r="BQ9" s="420"/>
      <c r="BR9" s="420"/>
      <c r="BS9" s="420"/>
      <c r="BT9" s="420"/>
      <c r="BU9" s="421"/>
      <c r="BV9" s="419">
        <v>-302355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9.9</v>
      </c>
      <c r="CU9" s="417"/>
      <c r="CV9" s="417"/>
      <c r="CW9" s="417"/>
      <c r="CX9" s="417"/>
      <c r="CY9" s="417"/>
      <c r="CZ9" s="417"/>
      <c r="DA9" s="418"/>
      <c r="DB9" s="416">
        <v>11.7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81312</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406789</v>
      </c>
      <c r="BO10" s="420"/>
      <c r="BP10" s="420"/>
      <c r="BQ10" s="420"/>
      <c r="BR10" s="420"/>
      <c r="BS10" s="420"/>
      <c r="BT10" s="420"/>
      <c r="BU10" s="421"/>
      <c r="BV10" s="419">
        <v>556696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380060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81875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300000</v>
      </c>
      <c r="BO12" s="420"/>
      <c r="BP12" s="420"/>
      <c r="BQ12" s="420"/>
      <c r="BR12" s="420"/>
      <c r="BS12" s="420"/>
      <c r="BT12" s="420"/>
      <c r="BU12" s="421"/>
      <c r="BV12" s="419">
        <v>300000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79870</v>
      </c>
      <c r="S13" s="507"/>
      <c r="T13" s="507"/>
      <c r="U13" s="507"/>
      <c r="V13" s="508"/>
      <c r="W13" s="509" t="s">
        <v>131</v>
      </c>
      <c r="X13" s="405"/>
      <c r="Y13" s="405"/>
      <c r="Z13" s="405"/>
      <c r="AA13" s="405"/>
      <c r="AB13" s="406"/>
      <c r="AC13" s="372">
        <v>1331</v>
      </c>
      <c r="AD13" s="373"/>
      <c r="AE13" s="373"/>
      <c r="AF13" s="373"/>
      <c r="AG13" s="374"/>
      <c r="AH13" s="372">
        <v>1462</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203867</v>
      </c>
      <c r="BO13" s="420"/>
      <c r="BP13" s="420"/>
      <c r="BQ13" s="420"/>
      <c r="BR13" s="420"/>
      <c r="BS13" s="420"/>
      <c r="BT13" s="420"/>
      <c r="BU13" s="421"/>
      <c r="BV13" s="419">
        <v>334401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0.4</v>
      </c>
      <c r="CU13" s="417"/>
      <c r="CV13" s="417"/>
      <c r="CW13" s="417"/>
      <c r="CX13" s="417"/>
      <c r="CY13" s="417"/>
      <c r="CZ13" s="417"/>
      <c r="DA13" s="418"/>
      <c r="DB13" s="416">
        <v>0.7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82025</v>
      </c>
      <c r="S14" s="507"/>
      <c r="T14" s="507"/>
      <c r="U14" s="507"/>
      <c r="V14" s="508"/>
      <c r="W14" s="510"/>
      <c r="X14" s="408"/>
      <c r="Y14" s="408"/>
      <c r="Z14" s="408"/>
      <c r="AA14" s="408"/>
      <c r="AB14" s="409"/>
      <c r="AC14" s="499">
        <v>3.5</v>
      </c>
      <c r="AD14" s="500"/>
      <c r="AE14" s="500"/>
      <c r="AF14" s="500"/>
      <c r="AG14" s="501"/>
      <c r="AH14" s="499">
        <v>3.9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80213</v>
      </c>
      <c r="S15" s="507"/>
      <c r="T15" s="507"/>
      <c r="U15" s="507"/>
      <c r="V15" s="508"/>
      <c r="W15" s="509" t="s">
        <v>137</v>
      </c>
      <c r="X15" s="405"/>
      <c r="Y15" s="405"/>
      <c r="Z15" s="405"/>
      <c r="AA15" s="405"/>
      <c r="AB15" s="406"/>
      <c r="AC15" s="372">
        <v>13168</v>
      </c>
      <c r="AD15" s="373"/>
      <c r="AE15" s="373"/>
      <c r="AF15" s="373"/>
      <c r="AG15" s="374"/>
      <c r="AH15" s="372">
        <v>13446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10708290</v>
      </c>
      <c r="BO15" s="449"/>
      <c r="BP15" s="449"/>
      <c r="BQ15" s="449"/>
      <c r="BR15" s="449"/>
      <c r="BS15" s="449"/>
      <c r="BT15" s="449"/>
      <c r="BU15" s="450"/>
      <c r="BV15" s="448">
        <v>10374835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118</v>
      </c>
      <c r="S16" s="497"/>
      <c r="T16" s="497"/>
      <c r="U16" s="497"/>
      <c r="V16" s="498"/>
      <c r="W16" s="510"/>
      <c r="X16" s="408"/>
      <c r="Y16" s="408"/>
      <c r="Z16" s="408"/>
      <c r="AA16" s="408"/>
      <c r="AB16" s="409"/>
      <c r="AC16" s="499">
        <v>34.4</v>
      </c>
      <c r="AD16" s="500"/>
      <c r="AE16" s="500"/>
      <c r="AF16" s="500"/>
      <c r="AG16" s="501"/>
      <c r="AH16" s="499">
        <v>35.5</v>
      </c>
      <c r="AI16" s="500"/>
      <c r="AJ16" s="500"/>
      <c r="AK16" s="500"/>
      <c r="AL16" s="502"/>
      <c r="AM16" s="476"/>
      <c r="AN16" s="376"/>
      <c r="AO16" s="376"/>
      <c r="AP16" s="376"/>
      <c r="AQ16" s="376"/>
      <c r="AR16" s="376"/>
      <c r="AS16" s="376"/>
      <c r="AT16" s="377"/>
      <c r="AU16" s="477"/>
      <c r="AV16" s="478"/>
      <c r="AW16" s="478"/>
      <c r="AX16" s="478"/>
      <c r="AY16" s="433" t="s">
        <v>141</v>
      </c>
      <c r="AZ16" s="434"/>
      <c r="BA16" s="434"/>
      <c r="BB16" s="434"/>
      <c r="BC16" s="434"/>
      <c r="BD16" s="434"/>
      <c r="BE16" s="434"/>
      <c r="BF16" s="434"/>
      <c r="BG16" s="434"/>
      <c r="BH16" s="434"/>
      <c r="BI16" s="434"/>
      <c r="BJ16" s="434"/>
      <c r="BK16" s="434"/>
      <c r="BL16" s="434"/>
      <c r="BM16" s="435"/>
      <c r="BN16" s="419">
        <v>16733843</v>
      </c>
      <c r="BO16" s="420"/>
      <c r="BP16" s="420"/>
      <c r="BQ16" s="420"/>
      <c r="BR16" s="420"/>
      <c r="BS16" s="420"/>
      <c r="BT16" s="420"/>
      <c r="BU16" s="421"/>
      <c r="BV16" s="419">
        <v>16248277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142</v>
      </c>
      <c r="N17" s="513"/>
      <c r="O17" s="513"/>
      <c r="P17" s="513"/>
      <c r="Q17" s="514"/>
      <c r="R17" s="496" t="s">
        <v>143</v>
      </c>
      <c r="S17" s="497"/>
      <c r="T17" s="497"/>
      <c r="U17" s="497"/>
      <c r="V17" s="498"/>
      <c r="W17" s="509" t="s">
        <v>144</v>
      </c>
      <c r="X17" s="405"/>
      <c r="Y17" s="405"/>
      <c r="Z17" s="405"/>
      <c r="AA17" s="405"/>
      <c r="AB17" s="406"/>
      <c r="AC17" s="372">
        <v>23729</v>
      </c>
      <c r="AD17" s="373"/>
      <c r="AE17" s="373"/>
      <c r="AF17" s="373"/>
      <c r="AG17" s="374"/>
      <c r="AH17" s="372">
        <v>22977</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13553202</v>
      </c>
      <c r="BO17" s="420"/>
      <c r="BP17" s="420"/>
      <c r="BQ17" s="420"/>
      <c r="BR17" s="420"/>
      <c r="BS17" s="420"/>
      <c r="BT17" s="420"/>
      <c r="BU17" s="421"/>
      <c r="BV17" s="419">
        <v>13123480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177.45</v>
      </c>
      <c r="M18" s="472"/>
      <c r="N18" s="472"/>
      <c r="O18" s="472"/>
      <c r="P18" s="472"/>
      <c r="Q18" s="472"/>
      <c r="R18" s="473"/>
      <c r="S18" s="473"/>
      <c r="T18" s="473"/>
      <c r="U18" s="473"/>
      <c r="V18" s="474"/>
      <c r="W18" s="490"/>
      <c r="X18" s="491"/>
      <c r="Y18" s="491"/>
      <c r="Z18" s="491"/>
      <c r="AA18" s="491"/>
      <c r="AB18" s="515"/>
      <c r="AC18" s="389">
        <v>62.1</v>
      </c>
      <c r="AD18" s="390"/>
      <c r="AE18" s="390"/>
      <c r="AF18" s="390"/>
      <c r="AG18" s="475"/>
      <c r="AH18" s="389">
        <v>60.6</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18057361</v>
      </c>
      <c r="BO18" s="420"/>
      <c r="BP18" s="420"/>
      <c r="BQ18" s="420"/>
      <c r="BR18" s="420"/>
      <c r="BS18" s="420"/>
      <c r="BT18" s="420"/>
      <c r="BU18" s="421"/>
      <c r="BV18" s="419">
        <v>17710751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457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24377958</v>
      </c>
      <c r="BO19" s="420"/>
      <c r="BP19" s="420"/>
      <c r="BQ19" s="420"/>
      <c r="BR19" s="420"/>
      <c r="BS19" s="420"/>
      <c r="BT19" s="420"/>
      <c r="BU19" s="421"/>
      <c r="BV19" s="419">
        <v>24352517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31403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21077227</v>
      </c>
      <c r="BO22" s="449"/>
      <c r="BP22" s="449"/>
      <c r="BQ22" s="449"/>
      <c r="BR22" s="449"/>
      <c r="BS22" s="449"/>
      <c r="BT22" s="449"/>
      <c r="BU22" s="450"/>
      <c r="BV22" s="448">
        <v>22975591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18338960</v>
      </c>
      <c r="BO23" s="420"/>
      <c r="BP23" s="420"/>
      <c r="BQ23" s="420"/>
      <c r="BR23" s="420"/>
      <c r="BS23" s="420"/>
      <c r="BT23" s="420"/>
      <c r="BU23" s="421"/>
      <c r="BV23" s="419">
        <v>20210989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8800</v>
      </c>
      <c r="R24" s="373"/>
      <c r="S24" s="373"/>
      <c r="T24" s="373"/>
      <c r="U24" s="373"/>
      <c r="V24" s="374"/>
      <c r="W24" s="462"/>
      <c r="X24" s="399"/>
      <c r="Y24" s="400"/>
      <c r="Z24" s="375" t="s">
        <v>161</v>
      </c>
      <c r="AA24" s="376"/>
      <c r="AB24" s="376"/>
      <c r="AC24" s="376"/>
      <c r="AD24" s="376"/>
      <c r="AE24" s="376"/>
      <c r="AF24" s="376"/>
      <c r="AG24" s="377"/>
      <c r="AH24" s="372">
        <v>510</v>
      </c>
      <c r="AI24" s="373"/>
      <c r="AJ24" s="373"/>
      <c r="AK24" s="373"/>
      <c r="AL24" s="374"/>
      <c r="AM24" s="372">
        <v>1534590</v>
      </c>
      <c r="AN24" s="373"/>
      <c r="AO24" s="373"/>
      <c r="AP24" s="373"/>
      <c r="AQ24" s="373"/>
      <c r="AR24" s="374"/>
      <c r="AS24" s="372">
        <v>3009</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9268111</v>
      </c>
      <c r="BO24" s="420"/>
      <c r="BP24" s="420"/>
      <c r="BQ24" s="420"/>
      <c r="BR24" s="420"/>
      <c r="BS24" s="420"/>
      <c r="BT24" s="420"/>
      <c r="BU24" s="421"/>
      <c r="BV24" s="419">
        <v>10048114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7300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20018542</v>
      </c>
      <c r="BO25" s="449"/>
      <c r="BP25" s="449"/>
      <c r="BQ25" s="449"/>
      <c r="BR25" s="449"/>
      <c r="BS25" s="449"/>
      <c r="BT25" s="449"/>
      <c r="BU25" s="450"/>
      <c r="BV25" s="448">
        <v>11298897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6850</v>
      </c>
      <c r="R26" s="373"/>
      <c r="S26" s="373"/>
      <c r="T26" s="373"/>
      <c r="U26" s="373"/>
      <c r="V26" s="374"/>
      <c r="W26" s="462"/>
      <c r="X26" s="399"/>
      <c r="Y26" s="400"/>
      <c r="Z26" s="375" t="s">
        <v>167</v>
      </c>
      <c r="AA26" s="430"/>
      <c r="AB26" s="430"/>
      <c r="AC26" s="430"/>
      <c r="AD26" s="430"/>
      <c r="AE26" s="430"/>
      <c r="AF26" s="430"/>
      <c r="AG26" s="431"/>
      <c r="AH26" s="372">
        <v>7</v>
      </c>
      <c r="AI26" s="373"/>
      <c r="AJ26" s="373"/>
      <c r="AK26" s="373"/>
      <c r="AL26" s="374"/>
      <c r="AM26" s="372">
        <v>19824</v>
      </c>
      <c r="AN26" s="373"/>
      <c r="AO26" s="373"/>
      <c r="AP26" s="373"/>
      <c r="AQ26" s="373"/>
      <c r="AR26" s="374"/>
      <c r="AS26" s="372">
        <v>2832</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4550</v>
      </c>
      <c r="R27" s="373"/>
      <c r="S27" s="373"/>
      <c r="T27" s="373"/>
      <c r="U27" s="373"/>
      <c r="V27" s="374"/>
      <c r="W27" s="462"/>
      <c r="X27" s="399"/>
      <c r="Y27" s="400"/>
      <c r="Z27" s="375" t="s">
        <v>170</v>
      </c>
      <c r="AA27" s="376"/>
      <c r="AB27" s="376"/>
      <c r="AC27" s="376"/>
      <c r="AD27" s="376"/>
      <c r="AE27" s="376"/>
      <c r="AF27" s="376"/>
      <c r="AG27" s="377"/>
      <c r="AH27" s="372">
        <v>52</v>
      </c>
      <c r="AI27" s="373"/>
      <c r="AJ27" s="373"/>
      <c r="AK27" s="373"/>
      <c r="AL27" s="374"/>
      <c r="AM27" s="372">
        <v>172371</v>
      </c>
      <c r="AN27" s="373"/>
      <c r="AO27" s="373"/>
      <c r="AP27" s="373"/>
      <c r="AQ27" s="373"/>
      <c r="AR27" s="374"/>
      <c r="AS27" s="372">
        <v>3315</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1159228</v>
      </c>
      <c r="BO27" s="454"/>
      <c r="BP27" s="454"/>
      <c r="BQ27" s="454"/>
      <c r="BR27" s="454"/>
      <c r="BS27" s="454"/>
      <c r="BT27" s="454"/>
      <c r="BU27" s="455"/>
      <c r="BV27" s="453">
        <v>1158047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4000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5425637</v>
      </c>
      <c r="BO28" s="449"/>
      <c r="BP28" s="449"/>
      <c r="BQ28" s="449"/>
      <c r="BR28" s="449"/>
      <c r="BS28" s="449"/>
      <c r="BT28" s="449"/>
      <c r="BU28" s="450"/>
      <c r="BV28" s="448">
        <v>5318848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20</v>
      </c>
      <c r="M29" s="373"/>
      <c r="N29" s="373"/>
      <c r="O29" s="373"/>
      <c r="P29" s="374"/>
      <c r="Q29" s="372">
        <v>3600</v>
      </c>
      <c r="R29" s="373"/>
      <c r="S29" s="373"/>
      <c r="T29" s="373"/>
      <c r="U29" s="373"/>
      <c r="V29" s="374"/>
      <c r="W29" s="463"/>
      <c r="X29" s="464"/>
      <c r="Y29" s="465"/>
      <c r="Z29" s="375" t="s">
        <v>176</v>
      </c>
      <c r="AA29" s="376"/>
      <c r="AB29" s="376"/>
      <c r="AC29" s="376"/>
      <c r="AD29" s="376"/>
      <c r="AE29" s="376"/>
      <c r="AF29" s="376"/>
      <c r="AG29" s="377"/>
      <c r="AH29" s="372">
        <v>562</v>
      </c>
      <c r="AI29" s="373"/>
      <c r="AJ29" s="373"/>
      <c r="AK29" s="373"/>
      <c r="AL29" s="374"/>
      <c r="AM29" s="372">
        <v>1706961</v>
      </c>
      <c r="AN29" s="373"/>
      <c r="AO29" s="373"/>
      <c r="AP29" s="373"/>
      <c r="AQ29" s="373"/>
      <c r="AR29" s="374"/>
      <c r="AS29" s="372">
        <v>3037</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3945339</v>
      </c>
      <c r="BO29" s="420"/>
      <c r="BP29" s="420"/>
      <c r="BQ29" s="420"/>
      <c r="BR29" s="420"/>
      <c r="BS29" s="420"/>
      <c r="BT29" s="420"/>
      <c r="BU29" s="421"/>
      <c r="BV29" s="419">
        <v>3543633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99.4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18749663</v>
      </c>
      <c r="BO30" s="454"/>
      <c r="BP30" s="454"/>
      <c r="BQ30" s="454"/>
      <c r="BR30" s="454"/>
      <c r="BS30" s="454"/>
      <c r="BT30" s="454"/>
      <c r="BU30" s="455"/>
      <c r="BV30" s="453">
        <v>17068674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東近江行政組合(一般会計)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近江八幡市国際協会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文化会館事業特別会計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IF('各会計、関係団体の財政状況及び健全化判断比率'!B34="","",'各会計、関係団体の財政状況及び健全化判断比率'!B34)</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東近江行政組合(救急医療特別会計)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安土町文芸の郷振興事業団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介護認定審査会共同設置事業特別会計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IF('各会計、関係団体の財政状況及び健全化判断比率'!B35="","",'各会計、関係団体の財政状況及び健全化判断比率'!B35)</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滋賀県市町村職員研修センター</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近江八幡市勤労者福祉サービスセンター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介護保険事業（保険事業勘定）特別会計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滋賀県後期高齢者医療広域連合(一般会計)</v>
      </c>
      <c r="BZ37" s="368"/>
      <c r="CA37" s="368"/>
      <c r="CB37" s="368"/>
      <c r="CC37" s="368"/>
      <c r="CD37" s="368"/>
      <c r="CE37" s="368"/>
      <c r="CF37" s="368"/>
      <c r="CG37" s="368"/>
      <c r="CH37" s="368"/>
      <c r="CI37" s="368"/>
      <c r="CJ37" s="368"/>
      <c r="CK37" s="368"/>
      <c r="CL37" s="368"/>
      <c r="CM37" s="368"/>
      <c r="CN37" s="181"/>
      <c r="CO37" s="367">
        <f t="shared" si="3"/>
        <v>19</v>
      </c>
      <c r="CP37" s="367"/>
      <c r="CQ37" s="368" t="str">
        <f>IF('各会計、関係団体の財政状況及び健全化判断比率'!BS10="","",'各会計、関係団体の財政状況及び健全化判断比率'!BS10)</f>
        <v>ハートランド推進財団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介護保険事業（サービス事業勘定）特別会計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滋賀県後期高齢者医療広域連合(後期高齢者医療特別会計)</v>
      </c>
      <c r="BZ38" s="368"/>
      <c r="CA38" s="368"/>
      <c r="CB38" s="368"/>
      <c r="CC38" s="368"/>
      <c r="CD38" s="368"/>
      <c r="CE38" s="368"/>
      <c r="CF38" s="368"/>
      <c r="CG38" s="368"/>
      <c r="CH38" s="368"/>
      <c r="CI38" s="368"/>
      <c r="CJ38" s="368"/>
      <c r="CK38" s="368"/>
      <c r="CL38" s="368"/>
      <c r="CM38" s="368"/>
      <c r="CN38" s="181"/>
      <c r="CO38" s="367">
        <f t="shared" si="3"/>
        <v>20</v>
      </c>
      <c r="CP38" s="367"/>
      <c r="CQ38" s="368" t="str">
        <f>IF('各会計、関係団体の財政状況及び健全化判断比率'!BS11="","",'各会計、関係団体の財政状況及び健全化判断比率'!BS11)</f>
        <v>まっせ</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5T7ZerEA9iAyzAJaJYqSLIp/gdS98xGTlA9hKNvNhLV2NpACJw5xtmSlnSiR1eOBAJUyw3yQBE+35NW2/iKFkQ==" saltValue="ODs28i0vOEeg6L2c0SPsP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214</v>
      </c>
      <c r="C5" s="680"/>
      <c r="D5" s="680"/>
      <c r="E5" s="680"/>
      <c r="F5" s="680"/>
      <c r="G5" s="680"/>
      <c r="H5" s="680"/>
      <c r="I5" s="680"/>
      <c r="J5" s="680"/>
      <c r="K5" s="680"/>
      <c r="L5" s="680"/>
      <c r="M5" s="680"/>
      <c r="N5" s="680"/>
      <c r="O5" s="680"/>
      <c r="P5" s="680"/>
      <c r="Q5" s="681"/>
      <c r="R5" s="676">
        <v>11942532</v>
      </c>
      <c r="S5" s="677"/>
      <c r="T5" s="677"/>
      <c r="U5" s="677"/>
      <c r="V5" s="677"/>
      <c r="W5" s="677"/>
      <c r="X5" s="677"/>
      <c r="Y5" s="702"/>
      <c r="Z5" s="715">
        <v>26.3</v>
      </c>
      <c r="AA5" s="715"/>
      <c r="AB5" s="715"/>
      <c r="AC5" s="715"/>
      <c r="AD5" s="716">
        <v>11276472</v>
      </c>
      <c r="AE5" s="716"/>
      <c r="AF5" s="716"/>
      <c r="AG5" s="716"/>
      <c r="AH5" s="716"/>
      <c r="AI5" s="716"/>
      <c r="AJ5" s="716"/>
      <c r="AK5" s="716"/>
      <c r="AL5" s="703">
        <v>56.4</v>
      </c>
      <c r="AM5" s="685"/>
      <c r="AN5" s="685"/>
      <c r="AO5" s="704"/>
      <c r="AP5" s="679" t="s">
        <v>215</v>
      </c>
      <c r="AQ5" s="680"/>
      <c r="AR5" s="680"/>
      <c r="AS5" s="680"/>
      <c r="AT5" s="680"/>
      <c r="AU5" s="680"/>
      <c r="AV5" s="680"/>
      <c r="AW5" s="680"/>
      <c r="AX5" s="680"/>
      <c r="AY5" s="680"/>
      <c r="AZ5" s="680"/>
      <c r="BA5" s="680"/>
      <c r="BB5" s="680"/>
      <c r="BC5" s="680"/>
      <c r="BD5" s="680"/>
      <c r="BE5" s="680"/>
      <c r="BF5" s="681"/>
      <c r="BG5" s="621">
        <v>11262016</v>
      </c>
      <c r="BH5" s="622"/>
      <c r="BI5" s="622"/>
      <c r="BJ5" s="622"/>
      <c r="BK5" s="622"/>
      <c r="BL5" s="622"/>
      <c r="BM5" s="622"/>
      <c r="BN5" s="623"/>
      <c r="BO5" s="659">
        <v>94.3</v>
      </c>
      <c r="BP5" s="659"/>
      <c r="BQ5" s="659"/>
      <c r="BR5" s="659"/>
      <c r="BS5" s="660">
        <v>132809</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15">
      <c r="B6" s="618" t="s">
        <v>219</v>
      </c>
      <c r="C6" s="619"/>
      <c r="D6" s="619"/>
      <c r="E6" s="619"/>
      <c r="F6" s="619"/>
      <c r="G6" s="619"/>
      <c r="H6" s="619"/>
      <c r="I6" s="619"/>
      <c r="J6" s="619"/>
      <c r="K6" s="619"/>
      <c r="L6" s="619"/>
      <c r="M6" s="619"/>
      <c r="N6" s="619"/>
      <c r="O6" s="619"/>
      <c r="P6" s="619"/>
      <c r="Q6" s="620"/>
      <c r="R6" s="621">
        <v>236674</v>
      </c>
      <c r="S6" s="622"/>
      <c r="T6" s="622"/>
      <c r="U6" s="622"/>
      <c r="V6" s="622"/>
      <c r="W6" s="622"/>
      <c r="X6" s="622"/>
      <c r="Y6" s="623"/>
      <c r="Z6" s="659">
        <v>0.5</v>
      </c>
      <c r="AA6" s="659"/>
      <c r="AB6" s="659"/>
      <c r="AC6" s="659"/>
      <c r="AD6" s="660">
        <v>236674</v>
      </c>
      <c r="AE6" s="660"/>
      <c r="AF6" s="660"/>
      <c r="AG6" s="660"/>
      <c r="AH6" s="660"/>
      <c r="AI6" s="660"/>
      <c r="AJ6" s="660"/>
      <c r="AK6" s="660"/>
      <c r="AL6" s="624">
        <v>1.2</v>
      </c>
      <c r="AM6" s="625"/>
      <c r="AN6" s="625"/>
      <c r="AO6" s="661"/>
      <c r="AP6" s="618" t="s">
        <v>220</v>
      </c>
      <c r="AQ6" s="619"/>
      <c r="AR6" s="619"/>
      <c r="AS6" s="619"/>
      <c r="AT6" s="619"/>
      <c r="AU6" s="619"/>
      <c r="AV6" s="619"/>
      <c r="AW6" s="619"/>
      <c r="AX6" s="619"/>
      <c r="AY6" s="619"/>
      <c r="AZ6" s="619"/>
      <c r="BA6" s="619"/>
      <c r="BB6" s="619"/>
      <c r="BC6" s="619"/>
      <c r="BD6" s="619"/>
      <c r="BE6" s="619"/>
      <c r="BF6" s="620"/>
      <c r="BG6" s="621">
        <v>11262016</v>
      </c>
      <c r="BH6" s="622"/>
      <c r="BI6" s="622"/>
      <c r="BJ6" s="622"/>
      <c r="BK6" s="622"/>
      <c r="BL6" s="622"/>
      <c r="BM6" s="622"/>
      <c r="BN6" s="623"/>
      <c r="BO6" s="659">
        <v>94.3</v>
      </c>
      <c r="BP6" s="659"/>
      <c r="BQ6" s="659"/>
      <c r="BR6" s="659"/>
      <c r="BS6" s="660">
        <v>132809</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223784</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223584</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5303</v>
      </c>
      <c r="S7" s="622"/>
      <c r="T7" s="622"/>
      <c r="U7" s="622"/>
      <c r="V7" s="622"/>
      <c r="W7" s="622"/>
      <c r="X7" s="622"/>
      <c r="Y7" s="623"/>
      <c r="Z7" s="659">
        <v>0</v>
      </c>
      <c r="AA7" s="659"/>
      <c r="AB7" s="659"/>
      <c r="AC7" s="659"/>
      <c r="AD7" s="660">
        <v>5303</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5155085</v>
      </c>
      <c r="BH7" s="622"/>
      <c r="BI7" s="622"/>
      <c r="BJ7" s="622"/>
      <c r="BK7" s="622"/>
      <c r="BL7" s="622"/>
      <c r="BM7" s="622"/>
      <c r="BN7" s="623"/>
      <c r="BO7" s="659">
        <v>43.2</v>
      </c>
      <c r="BP7" s="659"/>
      <c r="BQ7" s="659"/>
      <c r="BR7" s="659"/>
      <c r="BS7" s="660">
        <v>132809</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13274194</v>
      </c>
      <c r="CS7" s="622"/>
      <c r="CT7" s="622"/>
      <c r="CU7" s="622"/>
      <c r="CV7" s="622"/>
      <c r="CW7" s="622"/>
      <c r="CX7" s="622"/>
      <c r="CY7" s="623"/>
      <c r="CZ7" s="659">
        <v>30.2</v>
      </c>
      <c r="DA7" s="659"/>
      <c r="DB7" s="659"/>
      <c r="DC7" s="659"/>
      <c r="DD7" s="627">
        <v>133999</v>
      </c>
      <c r="DE7" s="622"/>
      <c r="DF7" s="622"/>
      <c r="DG7" s="622"/>
      <c r="DH7" s="622"/>
      <c r="DI7" s="622"/>
      <c r="DJ7" s="622"/>
      <c r="DK7" s="622"/>
      <c r="DL7" s="622"/>
      <c r="DM7" s="622"/>
      <c r="DN7" s="622"/>
      <c r="DO7" s="622"/>
      <c r="DP7" s="623"/>
      <c r="DQ7" s="627">
        <v>4235568</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75916</v>
      </c>
      <c r="S8" s="622"/>
      <c r="T8" s="622"/>
      <c r="U8" s="622"/>
      <c r="V8" s="622"/>
      <c r="W8" s="622"/>
      <c r="X8" s="622"/>
      <c r="Y8" s="623"/>
      <c r="Z8" s="659">
        <v>0.2</v>
      </c>
      <c r="AA8" s="659"/>
      <c r="AB8" s="659"/>
      <c r="AC8" s="659"/>
      <c r="AD8" s="660">
        <v>75916</v>
      </c>
      <c r="AE8" s="660"/>
      <c r="AF8" s="660"/>
      <c r="AG8" s="660"/>
      <c r="AH8" s="660"/>
      <c r="AI8" s="660"/>
      <c r="AJ8" s="660"/>
      <c r="AK8" s="660"/>
      <c r="AL8" s="624">
        <v>0.4</v>
      </c>
      <c r="AM8" s="625"/>
      <c r="AN8" s="625"/>
      <c r="AO8" s="661"/>
      <c r="AP8" s="618" t="s">
        <v>226</v>
      </c>
      <c r="AQ8" s="619"/>
      <c r="AR8" s="619"/>
      <c r="AS8" s="619"/>
      <c r="AT8" s="619"/>
      <c r="AU8" s="619"/>
      <c r="AV8" s="619"/>
      <c r="AW8" s="619"/>
      <c r="AX8" s="619"/>
      <c r="AY8" s="619"/>
      <c r="AZ8" s="619"/>
      <c r="BA8" s="619"/>
      <c r="BB8" s="619"/>
      <c r="BC8" s="619"/>
      <c r="BD8" s="619"/>
      <c r="BE8" s="619"/>
      <c r="BF8" s="620"/>
      <c r="BG8" s="621">
        <v>150713</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14763188</v>
      </c>
      <c r="CS8" s="622"/>
      <c r="CT8" s="622"/>
      <c r="CU8" s="622"/>
      <c r="CV8" s="622"/>
      <c r="CW8" s="622"/>
      <c r="CX8" s="622"/>
      <c r="CY8" s="623"/>
      <c r="CZ8" s="659">
        <v>33.6</v>
      </c>
      <c r="DA8" s="659"/>
      <c r="DB8" s="659"/>
      <c r="DC8" s="659"/>
      <c r="DD8" s="627">
        <v>171071</v>
      </c>
      <c r="DE8" s="622"/>
      <c r="DF8" s="622"/>
      <c r="DG8" s="622"/>
      <c r="DH8" s="622"/>
      <c r="DI8" s="622"/>
      <c r="DJ8" s="622"/>
      <c r="DK8" s="622"/>
      <c r="DL8" s="622"/>
      <c r="DM8" s="622"/>
      <c r="DN8" s="622"/>
      <c r="DO8" s="622"/>
      <c r="DP8" s="623"/>
      <c r="DQ8" s="627">
        <v>7204656</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83488</v>
      </c>
      <c r="S9" s="622"/>
      <c r="T9" s="622"/>
      <c r="U9" s="622"/>
      <c r="V9" s="622"/>
      <c r="W9" s="622"/>
      <c r="X9" s="622"/>
      <c r="Y9" s="623"/>
      <c r="Z9" s="659">
        <v>0.2</v>
      </c>
      <c r="AA9" s="659"/>
      <c r="AB9" s="659"/>
      <c r="AC9" s="659"/>
      <c r="AD9" s="660">
        <v>83488</v>
      </c>
      <c r="AE9" s="660"/>
      <c r="AF9" s="660"/>
      <c r="AG9" s="660"/>
      <c r="AH9" s="660"/>
      <c r="AI9" s="660"/>
      <c r="AJ9" s="660"/>
      <c r="AK9" s="660"/>
      <c r="AL9" s="624">
        <v>0.4</v>
      </c>
      <c r="AM9" s="625"/>
      <c r="AN9" s="625"/>
      <c r="AO9" s="661"/>
      <c r="AP9" s="618" t="s">
        <v>229</v>
      </c>
      <c r="AQ9" s="619"/>
      <c r="AR9" s="619"/>
      <c r="AS9" s="619"/>
      <c r="AT9" s="619"/>
      <c r="AU9" s="619"/>
      <c r="AV9" s="619"/>
      <c r="AW9" s="619"/>
      <c r="AX9" s="619"/>
      <c r="AY9" s="619"/>
      <c r="AZ9" s="619"/>
      <c r="BA9" s="619"/>
      <c r="BB9" s="619"/>
      <c r="BC9" s="619"/>
      <c r="BD9" s="619"/>
      <c r="BE9" s="619"/>
      <c r="BF9" s="620"/>
      <c r="BG9" s="621">
        <v>4311315</v>
      </c>
      <c r="BH9" s="622"/>
      <c r="BI9" s="622"/>
      <c r="BJ9" s="622"/>
      <c r="BK9" s="622"/>
      <c r="BL9" s="622"/>
      <c r="BM9" s="622"/>
      <c r="BN9" s="623"/>
      <c r="BO9" s="659">
        <v>36.1</v>
      </c>
      <c r="BP9" s="659"/>
      <c r="BQ9" s="659"/>
      <c r="BR9" s="659"/>
      <c r="BS9" s="660" t="s">
        <v>122</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3760321</v>
      </c>
      <c r="CS9" s="622"/>
      <c r="CT9" s="622"/>
      <c r="CU9" s="622"/>
      <c r="CV9" s="622"/>
      <c r="CW9" s="622"/>
      <c r="CX9" s="622"/>
      <c r="CY9" s="623"/>
      <c r="CZ9" s="659">
        <v>8.5</v>
      </c>
      <c r="DA9" s="659"/>
      <c r="DB9" s="659"/>
      <c r="DC9" s="659"/>
      <c r="DD9" s="627">
        <v>165767</v>
      </c>
      <c r="DE9" s="622"/>
      <c r="DF9" s="622"/>
      <c r="DG9" s="622"/>
      <c r="DH9" s="622"/>
      <c r="DI9" s="622"/>
      <c r="DJ9" s="622"/>
      <c r="DK9" s="622"/>
      <c r="DL9" s="622"/>
      <c r="DM9" s="622"/>
      <c r="DN9" s="622"/>
      <c r="DO9" s="622"/>
      <c r="DP9" s="623"/>
      <c r="DQ9" s="627">
        <v>3043375</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218397</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v>35853</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35815</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1859194</v>
      </c>
      <c r="S11" s="622"/>
      <c r="T11" s="622"/>
      <c r="U11" s="622"/>
      <c r="V11" s="622"/>
      <c r="W11" s="622"/>
      <c r="X11" s="622"/>
      <c r="Y11" s="623"/>
      <c r="Z11" s="624">
        <v>4.0999999999999996</v>
      </c>
      <c r="AA11" s="625"/>
      <c r="AB11" s="625"/>
      <c r="AC11" s="626"/>
      <c r="AD11" s="627">
        <v>1859194</v>
      </c>
      <c r="AE11" s="622"/>
      <c r="AF11" s="622"/>
      <c r="AG11" s="622"/>
      <c r="AH11" s="622"/>
      <c r="AI11" s="622"/>
      <c r="AJ11" s="622"/>
      <c r="AK11" s="623"/>
      <c r="AL11" s="624">
        <v>9.3000000000000007</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474660</v>
      </c>
      <c r="BH11" s="622"/>
      <c r="BI11" s="622"/>
      <c r="BJ11" s="622"/>
      <c r="BK11" s="622"/>
      <c r="BL11" s="622"/>
      <c r="BM11" s="622"/>
      <c r="BN11" s="623"/>
      <c r="BO11" s="659">
        <v>4</v>
      </c>
      <c r="BP11" s="659"/>
      <c r="BQ11" s="659"/>
      <c r="BR11" s="659"/>
      <c r="BS11" s="660">
        <v>132809</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1094922</v>
      </c>
      <c r="CS11" s="622"/>
      <c r="CT11" s="622"/>
      <c r="CU11" s="622"/>
      <c r="CV11" s="622"/>
      <c r="CW11" s="622"/>
      <c r="CX11" s="622"/>
      <c r="CY11" s="623"/>
      <c r="CZ11" s="659">
        <v>2.5</v>
      </c>
      <c r="DA11" s="659"/>
      <c r="DB11" s="659"/>
      <c r="DC11" s="659"/>
      <c r="DD11" s="627">
        <v>399415</v>
      </c>
      <c r="DE11" s="622"/>
      <c r="DF11" s="622"/>
      <c r="DG11" s="622"/>
      <c r="DH11" s="622"/>
      <c r="DI11" s="622"/>
      <c r="DJ11" s="622"/>
      <c r="DK11" s="622"/>
      <c r="DL11" s="622"/>
      <c r="DM11" s="622"/>
      <c r="DN11" s="622"/>
      <c r="DO11" s="622"/>
      <c r="DP11" s="623"/>
      <c r="DQ11" s="627">
        <v>445701</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5322247</v>
      </c>
      <c r="BH12" s="622"/>
      <c r="BI12" s="622"/>
      <c r="BJ12" s="622"/>
      <c r="BK12" s="622"/>
      <c r="BL12" s="622"/>
      <c r="BM12" s="622"/>
      <c r="BN12" s="623"/>
      <c r="BO12" s="659">
        <v>44.6</v>
      </c>
      <c r="BP12" s="659"/>
      <c r="BQ12" s="659"/>
      <c r="BR12" s="659"/>
      <c r="BS12" s="660" t="s">
        <v>122</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307785</v>
      </c>
      <c r="CS12" s="622"/>
      <c r="CT12" s="622"/>
      <c r="CU12" s="622"/>
      <c r="CV12" s="622"/>
      <c r="CW12" s="622"/>
      <c r="CX12" s="622"/>
      <c r="CY12" s="623"/>
      <c r="CZ12" s="659">
        <v>0.7</v>
      </c>
      <c r="DA12" s="659"/>
      <c r="DB12" s="659"/>
      <c r="DC12" s="659"/>
      <c r="DD12" s="627">
        <v>97985</v>
      </c>
      <c r="DE12" s="622"/>
      <c r="DF12" s="622"/>
      <c r="DG12" s="622"/>
      <c r="DH12" s="622"/>
      <c r="DI12" s="622"/>
      <c r="DJ12" s="622"/>
      <c r="DK12" s="622"/>
      <c r="DL12" s="622"/>
      <c r="DM12" s="622"/>
      <c r="DN12" s="622"/>
      <c r="DO12" s="622"/>
      <c r="DP12" s="623"/>
      <c r="DQ12" s="627">
        <v>173882</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5311453</v>
      </c>
      <c r="BH13" s="622"/>
      <c r="BI13" s="622"/>
      <c r="BJ13" s="622"/>
      <c r="BK13" s="622"/>
      <c r="BL13" s="622"/>
      <c r="BM13" s="622"/>
      <c r="BN13" s="623"/>
      <c r="BO13" s="659">
        <v>44.5</v>
      </c>
      <c r="BP13" s="659"/>
      <c r="BQ13" s="659"/>
      <c r="BR13" s="659"/>
      <c r="BS13" s="660" t="s">
        <v>122</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2523292</v>
      </c>
      <c r="CS13" s="622"/>
      <c r="CT13" s="622"/>
      <c r="CU13" s="622"/>
      <c r="CV13" s="622"/>
      <c r="CW13" s="622"/>
      <c r="CX13" s="622"/>
      <c r="CY13" s="623"/>
      <c r="CZ13" s="659">
        <v>5.7</v>
      </c>
      <c r="DA13" s="659"/>
      <c r="DB13" s="659"/>
      <c r="DC13" s="659"/>
      <c r="DD13" s="627">
        <v>684068</v>
      </c>
      <c r="DE13" s="622"/>
      <c r="DF13" s="622"/>
      <c r="DG13" s="622"/>
      <c r="DH13" s="622"/>
      <c r="DI13" s="622"/>
      <c r="DJ13" s="622"/>
      <c r="DK13" s="622"/>
      <c r="DL13" s="622"/>
      <c r="DM13" s="622"/>
      <c r="DN13" s="622"/>
      <c r="DO13" s="622"/>
      <c r="DP13" s="623"/>
      <c r="DQ13" s="627">
        <v>1921159</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3558</v>
      </c>
      <c r="S14" s="622"/>
      <c r="T14" s="622"/>
      <c r="U14" s="622"/>
      <c r="V14" s="622"/>
      <c r="W14" s="622"/>
      <c r="X14" s="622"/>
      <c r="Y14" s="623"/>
      <c r="Z14" s="659">
        <v>0</v>
      </c>
      <c r="AA14" s="659"/>
      <c r="AB14" s="659"/>
      <c r="AC14" s="659"/>
      <c r="AD14" s="660">
        <v>3558</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294929</v>
      </c>
      <c r="BH14" s="622"/>
      <c r="BI14" s="622"/>
      <c r="BJ14" s="622"/>
      <c r="BK14" s="622"/>
      <c r="BL14" s="622"/>
      <c r="BM14" s="622"/>
      <c r="BN14" s="623"/>
      <c r="BO14" s="659">
        <v>2.5</v>
      </c>
      <c r="BP14" s="659"/>
      <c r="BQ14" s="659"/>
      <c r="BR14" s="659"/>
      <c r="BS14" s="660" t="s">
        <v>122</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963318</v>
      </c>
      <c r="CS14" s="622"/>
      <c r="CT14" s="622"/>
      <c r="CU14" s="622"/>
      <c r="CV14" s="622"/>
      <c r="CW14" s="622"/>
      <c r="CX14" s="622"/>
      <c r="CY14" s="623"/>
      <c r="CZ14" s="659">
        <v>2.2000000000000002</v>
      </c>
      <c r="DA14" s="659"/>
      <c r="DB14" s="659"/>
      <c r="DC14" s="659"/>
      <c r="DD14" s="627">
        <v>62190</v>
      </c>
      <c r="DE14" s="622"/>
      <c r="DF14" s="622"/>
      <c r="DG14" s="622"/>
      <c r="DH14" s="622"/>
      <c r="DI14" s="622"/>
      <c r="DJ14" s="622"/>
      <c r="DK14" s="622"/>
      <c r="DL14" s="622"/>
      <c r="DM14" s="622"/>
      <c r="DN14" s="622"/>
      <c r="DO14" s="622"/>
      <c r="DP14" s="623"/>
      <c r="DQ14" s="627">
        <v>915118</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489755</v>
      </c>
      <c r="BH15" s="622"/>
      <c r="BI15" s="622"/>
      <c r="BJ15" s="622"/>
      <c r="BK15" s="622"/>
      <c r="BL15" s="622"/>
      <c r="BM15" s="622"/>
      <c r="BN15" s="623"/>
      <c r="BO15" s="659">
        <v>4.0999999999999996</v>
      </c>
      <c r="BP15" s="659"/>
      <c r="BQ15" s="659"/>
      <c r="BR15" s="659"/>
      <c r="BS15" s="660" t="s">
        <v>122</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4623593</v>
      </c>
      <c r="CS15" s="622"/>
      <c r="CT15" s="622"/>
      <c r="CU15" s="622"/>
      <c r="CV15" s="622"/>
      <c r="CW15" s="622"/>
      <c r="CX15" s="622"/>
      <c r="CY15" s="623"/>
      <c r="CZ15" s="659">
        <v>10.5</v>
      </c>
      <c r="DA15" s="659"/>
      <c r="DB15" s="659"/>
      <c r="DC15" s="659"/>
      <c r="DD15" s="627">
        <v>1416776</v>
      </c>
      <c r="DE15" s="622"/>
      <c r="DF15" s="622"/>
      <c r="DG15" s="622"/>
      <c r="DH15" s="622"/>
      <c r="DI15" s="622"/>
      <c r="DJ15" s="622"/>
      <c r="DK15" s="622"/>
      <c r="DL15" s="622"/>
      <c r="DM15" s="622"/>
      <c r="DN15" s="622"/>
      <c r="DO15" s="622"/>
      <c r="DP15" s="623"/>
      <c r="DQ15" s="627">
        <v>2744350</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42493</v>
      </c>
      <c r="S16" s="622"/>
      <c r="T16" s="622"/>
      <c r="U16" s="622"/>
      <c r="V16" s="622"/>
      <c r="W16" s="622"/>
      <c r="X16" s="622"/>
      <c r="Y16" s="623"/>
      <c r="Z16" s="659">
        <v>0.1</v>
      </c>
      <c r="AA16" s="659"/>
      <c r="AB16" s="659"/>
      <c r="AC16" s="659"/>
      <c r="AD16" s="660">
        <v>42493</v>
      </c>
      <c r="AE16" s="660"/>
      <c r="AF16" s="660"/>
      <c r="AG16" s="660"/>
      <c r="AH16" s="660"/>
      <c r="AI16" s="660"/>
      <c r="AJ16" s="660"/>
      <c r="AK16" s="660"/>
      <c r="AL16" s="624">
        <v>0.2</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v>2694</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2694</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204521</v>
      </c>
      <c r="S17" s="622"/>
      <c r="T17" s="622"/>
      <c r="U17" s="622"/>
      <c r="V17" s="622"/>
      <c r="W17" s="622"/>
      <c r="X17" s="622"/>
      <c r="Y17" s="623"/>
      <c r="Z17" s="659">
        <v>0.5</v>
      </c>
      <c r="AA17" s="659"/>
      <c r="AB17" s="659"/>
      <c r="AC17" s="659"/>
      <c r="AD17" s="660">
        <v>204521</v>
      </c>
      <c r="AE17" s="660"/>
      <c r="AF17" s="660"/>
      <c r="AG17" s="660"/>
      <c r="AH17" s="660"/>
      <c r="AI17" s="660"/>
      <c r="AJ17" s="660"/>
      <c r="AK17" s="660"/>
      <c r="AL17" s="624">
        <v>1</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2408401</v>
      </c>
      <c r="CS17" s="622"/>
      <c r="CT17" s="622"/>
      <c r="CU17" s="622"/>
      <c r="CV17" s="622"/>
      <c r="CW17" s="622"/>
      <c r="CX17" s="622"/>
      <c r="CY17" s="623"/>
      <c r="CZ17" s="659">
        <v>5.5</v>
      </c>
      <c r="DA17" s="659"/>
      <c r="DB17" s="659"/>
      <c r="DC17" s="659"/>
      <c r="DD17" s="627" t="s">
        <v>122</v>
      </c>
      <c r="DE17" s="622"/>
      <c r="DF17" s="622"/>
      <c r="DG17" s="622"/>
      <c r="DH17" s="622"/>
      <c r="DI17" s="622"/>
      <c r="DJ17" s="622"/>
      <c r="DK17" s="622"/>
      <c r="DL17" s="622"/>
      <c r="DM17" s="622"/>
      <c r="DN17" s="622"/>
      <c r="DO17" s="622"/>
      <c r="DP17" s="623"/>
      <c r="DQ17" s="627">
        <v>2408401</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115366</v>
      </c>
      <c r="S18" s="622"/>
      <c r="T18" s="622"/>
      <c r="U18" s="622"/>
      <c r="V18" s="622"/>
      <c r="W18" s="622"/>
      <c r="X18" s="622"/>
      <c r="Y18" s="623"/>
      <c r="Z18" s="659">
        <v>0.3</v>
      </c>
      <c r="AA18" s="659"/>
      <c r="AB18" s="659"/>
      <c r="AC18" s="659"/>
      <c r="AD18" s="660">
        <v>115366</v>
      </c>
      <c r="AE18" s="660"/>
      <c r="AF18" s="660"/>
      <c r="AG18" s="660"/>
      <c r="AH18" s="660"/>
      <c r="AI18" s="660"/>
      <c r="AJ18" s="660"/>
      <c r="AK18" s="660"/>
      <c r="AL18" s="624">
        <v>0.6</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108577</v>
      </c>
      <c r="S19" s="622"/>
      <c r="T19" s="622"/>
      <c r="U19" s="622"/>
      <c r="V19" s="622"/>
      <c r="W19" s="622"/>
      <c r="X19" s="622"/>
      <c r="Y19" s="623"/>
      <c r="Z19" s="659">
        <v>0.2</v>
      </c>
      <c r="AA19" s="659"/>
      <c r="AB19" s="659"/>
      <c r="AC19" s="659"/>
      <c r="AD19" s="660">
        <v>108577</v>
      </c>
      <c r="AE19" s="660"/>
      <c r="AF19" s="660"/>
      <c r="AG19" s="660"/>
      <c r="AH19" s="660"/>
      <c r="AI19" s="660"/>
      <c r="AJ19" s="660"/>
      <c r="AK19" s="660"/>
      <c r="AL19" s="624">
        <v>0.5</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v>680516</v>
      </c>
      <c r="BH19" s="622"/>
      <c r="BI19" s="622"/>
      <c r="BJ19" s="622"/>
      <c r="BK19" s="622"/>
      <c r="BL19" s="622"/>
      <c r="BM19" s="622"/>
      <c r="BN19" s="623"/>
      <c r="BO19" s="659">
        <v>5.7</v>
      </c>
      <c r="BP19" s="659"/>
      <c r="BQ19" s="659"/>
      <c r="BR19" s="659"/>
      <c r="BS19" s="660" t="s">
        <v>122</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261</v>
      </c>
      <c r="C20" s="689"/>
      <c r="D20" s="689"/>
      <c r="E20" s="689"/>
      <c r="F20" s="689"/>
      <c r="G20" s="689"/>
      <c r="H20" s="689"/>
      <c r="I20" s="689"/>
      <c r="J20" s="689"/>
      <c r="K20" s="689"/>
      <c r="L20" s="689"/>
      <c r="M20" s="689"/>
      <c r="N20" s="689"/>
      <c r="O20" s="689"/>
      <c r="P20" s="689"/>
      <c r="Q20" s="690"/>
      <c r="R20" s="621">
        <v>6789</v>
      </c>
      <c r="S20" s="622"/>
      <c r="T20" s="622"/>
      <c r="U20" s="622"/>
      <c r="V20" s="622"/>
      <c r="W20" s="622"/>
      <c r="X20" s="622"/>
      <c r="Y20" s="623"/>
      <c r="Z20" s="659">
        <v>0</v>
      </c>
      <c r="AA20" s="659"/>
      <c r="AB20" s="659"/>
      <c r="AC20" s="659"/>
      <c r="AD20" s="660">
        <v>6789</v>
      </c>
      <c r="AE20" s="660"/>
      <c r="AF20" s="660"/>
      <c r="AG20" s="660"/>
      <c r="AH20" s="660"/>
      <c r="AI20" s="660"/>
      <c r="AJ20" s="660"/>
      <c r="AK20" s="660"/>
      <c r="AL20" s="624">
        <v>0</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v>680516</v>
      </c>
      <c r="BH20" s="622"/>
      <c r="BI20" s="622"/>
      <c r="BJ20" s="622"/>
      <c r="BK20" s="622"/>
      <c r="BL20" s="622"/>
      <c r="BM20" s="622"/>
      <c r="BN20" s="623"/>
      <c r="BO20" s="659">
        <v>5.7</v>
      </c>
      <c r="BP20" s="659"/>
      <c r="BQ20" s="659"/>
      <c r="BR20" s="659"/>
      <c r="BS20" s="660" t="s">
        <v>122</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43981345</v>
      </c>
      <c r="CS20" s="622"/>
      <c r="CT20" s="622"/>
      <c r="CU20" s="622"/>
      <c r="CV20" s="622"/>
      <c r="CW20" s="622"/>
      <c r="CX20" s="622"/>
      <c r="CY20" s="623"/>
      <c r="CZ20" s="659">
        <v>100</v>
      </c>
      <c r="DA20" s="659"/>
      <c r="DB20" s="659"/>
      <c r="DC20" s="659"/>
      <c r="DD20" s="627">
        <v>3131271</v>
      </c>
      <c r="DE20" s="622"/>
      <c r="DF20" s="622"/>
      <c r="DG20" s="622"/>
      <c r="DH20" s="622"/>
      <c r="DI20" s="622"/>
      <c r="DJ20" s="622"/>
      <c r="DK20" s="622"/>
      <c r="DL20" s="622"/>
      <c r="DM20" s="622"/>
      <c r="DN20" s="622"/>
      <c r="DO20" s="622"/>
      <c r="DP20" s="623"/>
      <c r="DQ20" s="627">
        <v>23354303</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7095231</v>
      </c>
      <c r="S21" s="622"/>
      <c r="T21" s="622"/>
      <c r="U21" s="622"/>
      <c r="V21" s="622"/>
      <c r="W21" s="622"/>
      <c r="X21" s="622"/>
      <c r="Y21" s="623"/>
      <c r="Z21" s="659">
        <v>15.6</v>
      </c>
      <c r="AA21" s="659"/>
      <c r="AB21" s="659"/>
      <c r="AC21" s="659"/>
      <c r="AD21" s="660">
        <v>6025553</v>
      </c>
      <c r="AE21" s="660"/>
      <c r="AF21" s="660"/>
      <c r="AG21" s="660"/>
      <c r="AH21" s="660"/>
      <c r="AI21" s="660"/>
      <c r="AJ21" s="660"/>
      <c r="AK21" s="660"/>
      <c r="AL21" s="624">
        <v>30.1</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v>14456</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6025553</v>
      </c>
      <c r="S22" s="622"/>
      <c r="T22" s="622"/>
      <c r="U22" s="622"/>
      <c r="V22" s="622"/>
      <c r="W22" s="622"/>
      <c r="X22" s="622"/>
      <c r="Y22" s="623"/>
      <c r="Z22" s="659">
        <v>13.3</v>
      </c>
      <c r="AA22" s="659"/>
      <c r="AB22" s="659"/>
      <c r="AC22" s="659"/>
      <c r="AD22" s="660">
        <v>6025553</v>
      </c>
      <c r="AE22" s="660"/>
      <c r="AF22" s="660"/>
      <c r="AG22" s="660"/>
      <c r="AH22" s="660"/>
      <c r="AI22" s="660"/>
      <c r="AJ22" s="660"/>
      <c r="AK22" s="660"/>
      <c r="AL22" s="624">
        <v>30.1</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269</v>
      </c>
      <c r="C23" s="619"/>
      <c r="D23" s="619"/>
      <c r="E23" s="619"/>
      <c r="F23" s="619"/>
      <c r="G23" s="619"/>
      <c r="H23" s="619"/>
      <c r="I23" s="619"/>
      <c r="J23" s="619"/>
      <c r="K23" s="619"/>
      <c r="L23" s="619"/>
      <c r="M23" s="619"/>
      <c r="N23" s="619"/>
      <c r="O23" s="619"/>
      <c r="P23" s="619"/>
      <c r="Q23" s="620"/>
      <c r="R23" s="621">
        <v>1069678</v>
      </c>
      <c r="S23" s="622"/>
      <c r="T23" s="622"/>
      <c r="U23" s="622"/>
      <c r="V23" s="622"/>
      <c r="W23" s="622"/>
      <c r="X23" s="622"/>
      <c r="Y23" s="623"/>
      <c r="Z23" s="659">
        <v>2.4</v>
      </c>
      <c r="AA23" s="659"/>
      <c r="AB23" s="659"/>
      <c r="AC23" s="659"/>
      <c r="AD23" s="660" t="s">
        <v>122</v>
      </c>
      <c r="AE23" s="660"/>
      <c r="AF23" s="660"/>
      <c r="AG23" s="660"/>
      <c r="AH23" s="660"/>
      <c r="AI23" s="660"/>
      <c r="AJ23" s="660"/>
      <c r="AK23" s="660"/>
      <c r="AL23" s="624" t="s">
        <v>122</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v>666060</v>
      </c>
      <c r="BH23" s="622"/>
      <c r="BI23" s="622"/>
      <c r="BJ23" s="622"/>
      <c r="BK23" s="622"/>
      <c r="BL23" s="622"/>
      <c r="BM23" s="622"/>
      <c r="BN23" s="623"/>
      <c r="BO23" s="659">
        <v>5.6</v>
      </c>
      <c r="BP23" s="659"/>
      <c r="BQ23" s="659"/>
      <c r="BR23" s="659"/>
      <c r="BS23" s="660" t="s">
        <v>122</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15">
      <c r="B24" s="618" t="s">
        <v>276</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17348972</v>
      </c>
      <c r="CS24" s="677"/>
      <c r="CT24" s="677"/>
      <c r="CU24" s="677"/>
      <c r="CV24" s="677"/>
      <c r="CW24" s="677"/>
      <c r="CX24" s="677"/>
      <c r="CY24" s="702"/>
      <c r="CZ24" s="703">
        <v>39.4</v>
      </c>
      <c r="DA24" s="685"/>
      <c r="DB24" s="685"/>
      <c r="DC24" s="705"/>
      <c r="DD24" s="701">
        <v>10293997</v>
      </c>
      <c r="DE24" s="677"/>
      <c r="DF24" s="677"/>
      <c r="DG24" s="677"/>
      <c r="DH24" s="677"/>
      <c r="DI24" s="677"/>
      <c r="DJ24" s="677"/>
      <c r="DK24" s="702"/>
      <c r="DL24" s="701">
        <v>9517712</v>
      </c>
      <c r="DM24" s="677"/>
      <c r="DN24" s="677"/>
      <c r="DO24" s="677"/>
      <c r="DP24" s="677"/>
      <c r="DQ24" s="677"/>
      <c r="DR24" s="677"/>
      <c r="DS24" s="677"/>
      <c r="DT24" s="677"/>
      <c r="DU24" s="677"/>
      <c r="DV24" s="702"/>
      <c r="DW24" s="703">
        <v>47.2</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21664276</v>
      </c>
      <c r="S25" s="622"/>
      <c r="T25" s="622"/>
      <c r="U25" s="622"/>
      <c r="V25" s="622"/>
      <c r="W25" s="622"/>
      <c r="X25" s="622"/>
      <c r="Y25" s="623"/>
      <c r="Z25" s="659">
        <v>47.7</v>
      </c>
      <c r="AA25" s="659"/>
      <c r="AB25" s="659"/>
      <c r="AC25" s="659"/>
      <c r="AD25" s="660">
        <v>19928538</v>
      </c>
      <c r="AE25" s="660"/>
      <c r="AF25" s="660"/>
      <c r="AG25" s="660"/>
      <c r="AH25" s="660"/>
      <c r="AI25" s="660"/>
      <c r="AJ25" s="660"/>
      <c r="AK25" s="660"/>
      <c r="AL25" s="624">
        <v>99.7</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5105149</v>
      </c>
      <c r="CS25" s="634"/>
      <c r="CT25" s="634"/>
      <c r="CU25" s="634"/>
      <c r="CV25" s="634"/>
      <c r="CW25" s="634"/>
      <c r="CX25" s="634"/>
      <c r="CY25" s="635"/>
      <c r="CZ25" s="624">
        <v>11.6</v>
      </c>
      <c r="DA25" s="636"/>
      <c r="DB25" s="636"/>
      <c r="DC25" s="637"/>
      <c r="DD25" s="627">
        <v>4623249</v>
      </c>
      <c r="DE25" s="634"/>
      <c r="DF25" s="634"/>
      <c r="DG25" s="634"/>
      <c r="DH25" s="634"/>
      <c r="DI25" s="634"/>
      <c r="DJ25" s="634"/>
      <c r="DK25" s="635"/>
      <c r="DL25" s="627">
        <v>4524342</v>
      </c>
      <c r="DM25" s="634"/>
      <c r="DN25" s="634"/>
      <c r="DO25" s="634"/>
      <c r="DP25" s="634"/>
      <c r="DQ25" s="634"/>
      <c r="DR25" s="634"/>
      <c r="DS25" s="634"/>
      <c r="DT25" s="634"/>
      <c r="DU25" s="634"/>
      <c r="DV25" s="635"/>
      <c r="DW25" s="624">
        <v>22.4</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v>8224</v>
      </c>
      <c r="S26" s="622"/>
      <c r="T26" s="622"/>
      <c r="U26" s="622"/>
      <c r="V26" s="622"/>
      <c r="W26" s="622"/>
      <c r="X26" s="622"/>
      <c r="Y26" s="623"/>
      <c r="Z26" s="659">
        <v>0</v>
      </c>
      <c r="AA26" s="659"/>
      <c r="AB26" s="659"/>
      <c r="AC26" s="659"/>
      <c r="AD26" s="660">
        <v>8224</v>
      </c>
      <c r="AE26" s="660"/>
      <c r="AF26" s="660"/>
      <c r="AG26" s="660"/>
      <c r="AH26" s="660"/>
      <c r="AI26" s="660"/>
      <c r="AJ26" s="660"/>
      <c r="AK26" s="660"/>
      <c r="AL26" s="624">
        <v>0</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3152957</v>
      </c>
      <c r="CS26" s="622"/>
      <c r="CT26" s="622"/>
      <c r="CU26" s="622"/>
      <c r="CV26" s="622"/>
      <c r="CW26" s="622"/>
      <c r="CX26" s="622"/>
      <c r="CY26" s="623"/>
      <c r="CZ26" s="624">
        <v>7.2</v>
      </c>
      <c r="DA26" s="636"/>
      <c r="DB26" s="636"/>
      <c r="DC26" s="637"/>
      <c r="DD26" s="627">
        <v>2858017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v>178631</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11942532</v>
      </c>
      <c r="BH27" s="622"/>
      <c r="BI27" s="622"/>
      <c r="BJ27" s="622"/>
      <c r="BK27" s="622"/>
      <c r="BL27" s="622"/>
      <c r="BM27" s="622"/>
      <c r="BN27" s="623"/>
      <c r="BO27" s="659">
        <v>100</v>
      </c>
      <c r="BP27" s="659"/>
      <c r="BQ27" s="659"/>
      <c r="BR27" s="659"/>
      <c r="BS27" s="660">
        <v>132809</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9835422</v>
      </c>
      <c r="CS27" s="634"/>
      <c r="CT27" s="634"/>
      <c r="CU27" s="634"/>
      <c r="CV27" s="634"/>
      <c r="CW27" s="634"/>
      <c r="CX27" s="634"/>
      <c r="CY27" s="635"/>
      <c r="CZ27" s="624">
        <v>22.4</v>
      </c>
      <c r="DA27" s="636"/>
      <c r="DB27" s="636"/>
      <c r="DC27" s="637"/>
      <c r="DD27" s="627">
        <v>3262347</v>
      </c>
      <c r="DE27" s="634"/>
      <c r="DF27" s="634"/>
      <c r="DG27" s="634"/>
      <c r="DH27" s="634"/>
      <c r="DI27" s="634"/>
      <c r="DJ27" s="634"/>
      <c r="DK27" s="635"/>
      <c r="DL27" s="627">
        <v>2584969</v>
      </c>
      <c r="DM27" s="634"/>
      <c r="DN27" s="634"/>
      <c r="DO27" s="634"/>
      <c r="DP27" s="634"/>
      <c r="DQ27" s="634"/>
      <c r="DR27" s="634"/>
      <c r="DS27" s="634"/>
      <c r="DT27" s="634"/>
      <c r="DU27" s="634"/>
      <c r="DV27" s="635"/>
      <c r="DW27" s="624">
        <v>12.8</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320094</v>
      </c>
      <c r="S28" s="622"/>
      <c r="T28" s="622"/>
      <c r="U28" s="622"/>
      <c r="V28" s="622"/>
      <c r="W28" s="622"/>
      <c r="X28" s="622"/>
      <c r="Y28" s="623"/>
      <c r="Z28" s="659">
        <v>0.7</v>
      </c>
      <c r="AA28" s="659"/>
      <c r="AB28" s="659"/>
      <c r="AC28" s="659"/>
      <c r="AD28" s="660">
        <v>21256</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2408401</v>
      </c>
      <c r="CS28" s="622"/>
      <c r="CT28" s="622"/>
      <c r="CU28" s="622"/>
      <c r="CV28" s="622"/>
      <c r="CW28" s="622"/>
      <c r="CX28" s="622"/>
      <c r="CY28" s="623"/>
      <c r="CZ28" s="624">
        <v>5.5</v>
      </c>
      <c r="DA28" s="636"/>
      <c r="DB28" s="636"/>
      <c r="DC28" s="637"/>
      <c r="DD28" s="627">
        <v>2408401</v>
      </c>
      <c r="DE28" s="622"/>
      <c r="DF28" s="622"/>
      <c r="DG28" s="622"/>
      <c r="DH28" s="622"/>
      <c r="DI28" s="622"/>
      <c r="DJ28" s="622"/>
      <c r="DK28" s="623"/>
      <c r="DL28" s="627">
        <v>2408401</v>
      </c>
      <c r="DM28" s="622"/>
      <c r="DN28" s="622"/>
      <c r="DO28" s="622"/>
      <c r="DP28" s="622"/>
      <c r="DQ28" s="622"/>
      <c r="DR28" s="622"/>
      <c r="DS28" s="622"/>
      <c r="DT28" s="622"/>
      <c r="DU28" s="622"/>
      <c r="DV28" s="623"/>
      <c r="DW28" s="624">
        <v>11.9</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293333</v>
      </c>
      <c r="S29" s="622"/>
      <c r="T29" s="622"/>
      <c r="U29" s="622"/>
      <c r="V29" s="622"/>
      <c r="W29" s="622"/>
      <c r="X29" s="622"/>
      <c r="Y29" s="623"/>
      <c r="Z29" s="659">
        <v>0.6</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2408401</v>
      </c>
      <c r="CS29" s="634"/>
      <c r="CT29" s="634"/>
      <c r="CU29" s="634"/>
      <c r="CV29" s="634"/>
      <c r="CW29" s="634"/>
      <c r="CX29" s="634"/>
      <c r="CY29" s="635"/>
      <c r="CZ29" s="624">
        <v>5.5</v>
      </c>
      <c r="DA29" s="636"/>
      <c r="DB29" s="636"/>
      <c r="DC29" s="637"/>
      <c r="DD29" s="627">
        <v>2408401</v>
      </c>
      <c r="DE29" s="634"/>
      <c r="DF29" s="634"/>
      <c r="DG29" s="634"/>
      <c r="DH29" s="634"/>
      <c r="DI29" s="634"/>
      <c r="DJ29" s="634"/>
      <c r="DK29" s="635"/>
      <c r="DL29" s="627">
        <v>2408401</v>
      </c>
      <c r="DM29" s="634"/>
      <c r="DN29" s="634"/>
      <c r="DO29" s="634"/>
      <c r="DP29" s="634"/>
      <c r="DQ29" s="634"/>
      <c r="DR29" s="634"/>
      <c r="DS29" s="634"/>
      <c r="DT29" s="634"/>
      <c r="DU29" s="634"/>
      <c r="DV29" s="635"/>
      <c r="DW29" s="624">
        <v>11.9</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6744597</v>
      </c>
      <c r="S30" s="622"/>
      <c r="T30" s="622"/>
      <c r="U30" s="622"/>
      <c r="V30" s="622"/>
      <c r="W30" s="622"/>
      <c r="X30" s="622"/>
      <c r="Y30" s="623"/>
      <c r="Z30" s="659">
        <v>14.9</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1"/>
      <c r="BI30" s="691"/>
      <c r="BJ30" s="691"/>
      <c r="BK30" s="691"/>
      <c r="BL30" s="691"/>
      <c r="BM30" s="691"/>
      <c r="BN30" s="691"/>
      <c r="BO30" s="691"/>
      <c r="BP30" s="691"/>
      <c r="BQ30" s="692"/>
      <c r="BR30" s="673" t="s">
        <v>294</v>
      </c>
      <c r="BS30" s="691"/>
      <c r="BT30" s="691"/>
      <c r="BU30" s="691"/>
      <c r="BV30" s="691"/>
      <c r="BW30" s="691"/>
      <c r="BX30" s="691"/>
      <c r="BY30" s="691"/>
      <c r="BZ30" s="691"/>
      <c r="CA30" s="691"/>
      <c r="CB30" s="692"/>
      <c r="CD30" s="642"/>
      <c r="CE30" s="643"/>
      <c r="CF30" s="618" t="s">
        <v>295</v>
      </c>
      <c r="CG30" s="619"/>
      <c r="CH30" s="619"/>
      <c r="CI30" s="619"/>
      <c r="CJ30" s="619"/>
      <c r="CK30" s="619"/>
      <c r="CL30" s="619"/>
      <c r="CM30" s="619"/>
      <c r="CN30" s="619"/>
      <c r="CO30" s="619"/>
      <c r="CP30" s="619"/>
      <c r="CQ30" s="620"/>
      <c r="CR30" s="621">
        <v>2328024</v>
      </c>
      <c r="CS30" s="622"/>
      <c r="CT30" s="622"/>
      <c r="CU30" s="622"/>
      <c r="CV30" s="622"/>
      <c r="CW30" s="622"/>
      <c r="CX30" s="622"/>
      <c r="CY30" s="623"/>
      <c r="CZ30" s="624">
        <v>5.3</v>
      </c>
      <c r="DA30" s="636"/>
      <c r="DB30" s="636"/>
      <c r="DC30" s="637"/>
      <c r="DD30" s="627">
        <v>2328024</v>
      </c>
      <c r="DE30" s="622"/>
      <c r="DF30" s="622"/>
      <c r="DG30" s="622"/>
      <c r="DH30" s="622"/>
      <c r="DI30" s="622"/>
      <c r="DJ30" s="622"/>
      <c r="DK30" s="623"/>
      <c r="DL30" s="627">
        <v>2328024</v>
      </c>
      <c r="DM30" s="622"/>
      <c r="DN30" s="622"/>
      <c r="DO30" s="622"/>
      <c r="DP30" s="622"/>
      <c r="DQ30" s="622"/>
      <c r="DR30" s="622"/>
      <c r="DS30" s="622"/>
      <c r="DT30" s="622"/>
      <c r="DU30" s="622"/>
      <c r="DV30" s="623"/>
      <c r="DW30" s="624">
        <v>11.5</v>
      </c>
      <c r="DX30" s="636"/>
      <c r="DY30" s="636"/>
      <c r="DZ30" s="636"/>
      <c r="EA30" s="636"/>
      <c r="EB30" s="636"/>
      <c r="EC30" s="648"/>
    </row>
    <row r="31" spans="2:133" ht="11.25" customHeight="1" x14ac:dyDescent="0.15">
      <c r="B31" s="688" t="s">
        <v>296</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297</v>
      </c>
      <c r="AQ31" s="694"/>
      <c r="AR31" s="694"/>
      <c r="AS31" s="694"/>
      <c r="AT31" s="695" t="s">
        <v>298</v>
      </c>
      <c r="AU31" s="218"/>
      <c r="AV31" s="218"/>
      <c r="AW31" s="218"/>
      <c r="AX31" s="679" t="s">
        <v>176</v>
      </c>
      <c r="AY31" s="680"/>
      <c r="AZ31" s="680"/>
      <c r="BA31" s="680"/>
      <c r="BB31" s="680"/>
      <c r="BC31" s="680"/>
      <c r="BD31" s="680"/>
      <c r="BE31" s="680"/>
      <c r="BF31" s="681"/>
      <c r="BG31" s="683">
        <v>99.3</v>
      </c>
      <c r="BH31" s="684"/>
      <c r="BI31" s="684"/>
      <c r="BJ31" s="684"/>
      <c r="BK31" s="684"/>
      <c r="BL31" s="684"/>
      <c r="BM31" s="685">
        <v>97.2</v>
      </c>
      <c r="BN31" s="684"/>
      <c r="BO31" s="684"/>
      <c r="BP31" s="684"/>
      <c r="BQ31" s="686"/>
      <c r="BR31" s="683">
        <v>99.4</v>
      </c>
      <c r="BS31" s="684"/>
      <c r="BT31" s="684"/>
      <c r="BU31" s="684"/>
      <c r="BV31" s="684"/>
      <c r="BW31" s="684"/>
      <c r="BX31" s="685">
        <v>97.4</v>
      </c>
      <c r="BY31" s="684"/>
      <c r="BZ31" s="684"/>
      <c r="CA31" s="684"/>
      <c r="CB31" s="686"/>
      <c r="CD31" s="642"/>
      <c r="CE31" s="643"/>
      <c r="CF31" s="618" t="s">
        <v>299</v>
      </c>
      <c r="CG31" s="619"/>
      <c r="CH31" s="619"/>
      <c r="CI31" s="619"/>
      <c r="CJ31" s="619"/>
      <c r="CK31" s="619"/>
      <c r="CL31" s="619"/>
      <c r="CM31" s="619"/>
      <c r="CN31" s="619"/>
      <c r="CO31" s="619"/>
      <c r="CP31" s="619"/>
      <c r="CQ31" s="620"/>
      <c r="CR31" s="621">
        <v>80377</v>
      </c>
      <c r="CS31" s="634"/>
      <c r="CT31" s="634"/>
      <c r="CU31" s="634"/>
      <c r="CV31" s="634"/>
      <c r="CW31" s="634"/>
      <c r="CX31" s="634"/>
      <c r="CY31" s="635"/>
      <c r="CZ31" s="624">
        <v>0.2</v>
      </c>
      <c r="DA31" s="636"/>
      <c r="DB31" s="636"/>
      <c r="DC31" s="637"/>
      <c r="DD31" s="627">
        <v>80377</v>
      </c>
      <c r="DE31" s="634"/>
      <c r="DF31" s="634"/>
      <c r="DG31" s="634"/>
      <c r="DH31" s="634"/>
      <c r="DI31" s="634"/>
      <c r="DJ31" s="634"/>
      <c r="DK31" s="635"/>
      <c r="DL31" s="627">
        <v>80377</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3005187</v>
      </c>
      <c r="S32" s="622"/>
      <c r="T32" s="622"/>
      <c r="U32" s="622"/>
      <c r="V32" s="622"/>
      <c r="W32" s="622"/>
      <c r="X32" s="622"/>
      <c r="Y32" s="623"/>
      <c r="Z32" s="659">
        <v>6.6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301</v>
      </c>
      <c r="AX32" s="618" t="s">
        <v>302</v>
      </c>
      <c r="AY32" s="619"/>
      <c r="AZ32" s="619"/>
      <c r="BA32" s="619"/>
      <c r="BB32" s="619"/>
      <c r="BC32" s="619"/>
      <c r="BD32" s="619"/>
      <c r="BE32" s="619"/>
      <c r="BF32" s="620"/>
      <c r="BG32" s="687">
        <v>99.2</v>
      </c>
      <c r="BH32" s="634"/>
      <c r="BI32" s="634"/>
      <c r="BJ32" s="634"/>
      <c r="BK32" s="634"/>
      <c r="BL32" s="634"/>
      <c r="BM32" s="625">
        <v>96.8</v>
      </c>
      <c r="BN32" s="634"/>
      <c r="BO32" s="634"/>
      <c r="BP32" s="634"/>
      <c r="BQ32" s="657"/>
      <c r="BR32" s="687">
        <v>99.3</v>
      </c>
      <c r="BS32" s="634"/>
      <c r="BT32" s="634"/>
      <c r="BU32" s="634"/>
      <c r="BV32" s="634"/>
      <c r="BW32" s="634"/>
      <c r="BX32" s="625">
        <v>97</v>
      </c>
      <c r="BY32" s="634"/>
      <c r="BZ32" s="634"/>
      <c r="CA32" s="634"/>
      <c r="CB32" s="657"/>
      <c r="CD32" s="644"/>
      <c r="CE32" s="645"/>
      <c r="CF32" s="618" t="s">
        <v>303</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133089</v>
      </c>
      <c r="S33" s="622"/>
      <c r="T33" s="622"/>
      <c r="U33" s="622"/>
      <c r="V33" s="622"/>
      <c r="W33" s="622"/>
      <c r="X33" s="622"/>
      <c r="Y33" s="623"/>
      <c r="Z33" s="659">
        <v>0.3</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305</v>
      </c>
      <c r="AY33" s="603"/>
      <c r="AZ33" s="603"/>
      <c r="BA33" s="603"/>
      <c r="BB33" s="603"/>
      <c r="BC33" s="603"/>
      <c r="BD33" s="603"/>
      <c r="BE33" s="603"/>
      <c r="BF33" s="604"/>
      <c r="BG33" s="682">
        <v>99.3</v>
      </c>
      <c r="BH33" s="606"/>
      <c r="BI33" s="606"/>
      <c r="BJ33" s="606"/>
      <c r="BK33" s="606"/>
      <c r="BL33" s="606"/>
      <c r="BM33" s="652">
        <v>97.4</v>
      </c>
      <c r="BN33" s="606"/>
      <c r="BO33" s="606"/>
      <c r="BP33" s="606"/>
      <c r="BQ33" s="669"/>
      <c r="BR33" s="682">
        <v>99.4</v>
      </c>
      <c r="BS33" s="606"/>
      <c r="BT33" s="606"/>
      <c r="BU33" s="606"/>
      <c r="BV33" s="606"/>
      <c r="BW33" s="606"/>
      <c r="BX33" s="652">
        <v>97.5</v>
      </c>
      <c r="BY33" s="606"/>
      <c r="BZ33" s="606"/>
      <c r="CA33" s="606"/>
      <c r="CB33" s="669"/>
      <c r="CD33" s="618" t="s">
        <v>306</v>
      </c>
      <c r="CE33" s="619"/>
      <c r="CF33" s="619"/>
      <c r="CG33" s="619"/>
      <c r="CH33" s="619"/>
      <c r="CI33" s="619"/>
      <c r="CJ33" s="619"/>
      <c r="CK33" s="619"/>
      <c r="CL33" s="619"/>
      <c r="CM33" s="619"/>
      <c r="CN33" s="619"/>
      <c r="CO33" s="619"/>
      <c r="CP33" s="619"/>
      <c r="CQ33" s="620"/>
      <c r="CR33" s="621">
        <v>23498408</v>
      </c>
      <c r="CS33" s="634"/>
      <c r="CT33" s="634"/>
      <c r="CU33" s="634"/>
      <c r="CV33" s="634"/>
      <c r="CW33" s="634"/>
      <c r="CX33" s="634"/>
      <c r="CY33" s="635"/>
      <c r="CZ33" s="624">
        <v>53.4</v>
      </c>
      <c r="DA33" s="636"/>
      <c r="DB33" s="636"/>
      <c r="DC33" s="637"/>
      <c r="DD33" s="627">
        <v>12027415</v>
      </c>
      <c r="DE33" s="634"/>
      <c r="DF33" s="634"/>
      <c r="DG33" s="634"/>
      <c r="DH33" s="634"/>
      <c r="DI33" s="634"/>
      <c r="DJ33" s="634"/>
      <c r="DK33" s="635"/>
      <c r="DL33" s="627">
        <v>8539649</v>
      </c>
      <c r="DM33" s="634"/>
      <c r="DN33" s="634"/>
      <c r="DO33" s="634"/>
      <c r="DP33" s="634"/>
      <c r="DQ33" s="634"/>
      <c r="DR33" s="634"/>
      <c r="DS33" s="634"/>
      <c r="DT33" s="634"/>
      <c r="DU33" s="634"/>
      <c r="DV33" s="635"/>
      <c r="DW33" s="624">
        <v>42.3</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5643561</v>
      </c>
      <c r="S34" s="622"/>
      <c r="T34" s="622"/>
      <c r="U34" s="622"/>
      <c r="V34" s="622"/>
      <c r="W34" s="622"/>
      <c r="X34" s="622"/>
      <c r="Y34" s="623"/>
      <c r="Z34" s="659">
        <v>12.4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6053894</v>
      </c>
      <c r="CS34" s="622"/>
      <c r="CT34" s="622"/>
      <c r="CU34" s="622"/>
      <c r="CV34" s="622"/>
      <c r="CW34" s="622"/>
      <c r="CX34" s="622"/>
      <c r="CY34" s="623"/>
      <c r="CZ34" s="624">
        <v>13.8</v>
      </c>
      <c r="DA34" s="636"/>
      <c r="DB34" s="636"/>
      <c r="DC34" s="637"/>
      <c r="DD34" s="627">
        <v>3517884</v>
      </c>
      <c r="DE34" s="622"/>
      <c r="DF34" s="622"/>
      <c r="DG34" s="622"/>
      <c r="DH34" s="622"/>
      <c r="DI34" s="622"/>
      <c r="DJ34" s="622"/>
      <c r="DK34" s="623"/>
      <c r="DL34" s="627">
        <v>3083371</v>
      </c>
      <c r="DM34" s="622"/>
      <c r="DN34" s="622"/>
      <c r="DO34" s="622"/>
      <c r="DP34" s="622"/>
      <c r="DQ34" s="622"/>
      <c r="DR34" s="622"/>
      <c r="DS34" s="622"/>
      <c r="DT34" s="622"/>
      <c r="DU34" s="622"/>
      <c r="DV34" s="623"/>
      <c r="DW34" s="624">
        <v>15.3</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5108921</v>
      </c>
      <c r="S35" s="622"/>
      <c r="T35" s="622"/>
      <c r="U35" s="622"/>
      <c r="V35" s="622"/>
      <c r="W35" s="622"/>
      <c r="X35" s="622"/>
      <c r="Y35" s="623"/>
      <c r="Z35" s="659">
        <v>11.3</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177082</v>
      </c>
      <c r="CS35" s="634"/>
      <c r="CT35" s="634"/>
      <c r="CU35" s="634"/>
      <c r="CV35" s="634"/>
      <c r="CW35" s="634"/>
      <c r="CX35" s="634"/>
      <c r="CY35" s="635"/>
      <c r="CZ35" s="624">
        <v>0.4</v>
      </c>
      <c r="DA35" s="636"/>
      <c r="DB35" s="636"/>
      <c r="DC35" s="637"/>
      <c r="DD35" s="627">
        <v>72536</v>
      </c>
      <c r="DE35" s="634"/>
      <c r="DF35" s="634"/>
      <c r="DG35" s="634"/>
      <c r="DH35" s="634"/>
      <c r="DI35" s="634"/>
      <c r="DJ35" s="634"/>
      <c r="DK35" s="635"/>
      <c r="DL35" s="627">
        <v>72536</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1150832</v>
      </c>
      <c r="S36" s="622"/>
      <c r="T36" s="622"/>
      <c r="U36" s="622"/>
      <c r="V36" s="622"/>
      <c r="W36" s="622"/>
      <c r="X36" s="622"/>
      <c r="Y36" s="623"/>
      <c r="Z36" s="659">
        <v>2.5</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5057983</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34476</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6352185</v>
      </c>
      <c r="CS36" s="622"/>
      <c r="CT36" s="622"/>
      <c r="CU36" s="622"/>
      <c r="CV36" s="622"/>
      <c r="CW36" s="622"/>
      <c r="CX36" s="622"/>
      <c r="CY36" s="623"/>
      <c r="CZ36" s="624">
        <v>14.4</v>
      </c>
      <c r="DA36" s="636"/>
      <c r="DB36" s="636"/>
      <c r="DC36" s="637"/>
      <c r="DD36" s="627">
        <v>3738438</v>
      </c>
      <c r="DE36" s="622"/>
      <c r="DF36" s="622"/>
      <c r="DG36" s="622"/>
      <c r="DH36" s="622"/>
      <c r="DI36" s="622"/>
      <c r="DJ36" s="622"/>
      <c r="DK36" s="623"/>
      <c r="DL36" s="627">
        <v>2780412</v>
      </c>
      <c r="DM36" s="622"/>
      <c r="DN36" s="622"/>
      <c r="DO36" s="622"/>
      <c r="DP36" s="622"/>
      <c r="DQ36" s="622"/>
      <c r="DR36" s="622"/>
      <c r="DS36" s="622"/>
      <c r="DT36" s="622"/>
      <c r="DU36" s="622"/>
      <c r="DV36" s="623"/>
      <c r="DW36" s="624">
        <v>13.8</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729108</v>
      </c>
      <c r="S37" s="622"/>
      <c r="T37" s="622"/>
      <c r="U37" s="622"/>
      <c r="V37" s="622"/>
      <c r="W37" s="622"/>
      <c r="X37" s="622"/>
      <c r="Y37" s="623"/>
      <c r="Z37" s="659">
        <v>1.6</v>
      </c>
      <c r="AA37" s="659"/>
      <c r="AB37" s="659"/>
      <c r="AC37" s="659"/>
      <c r="AD37" s="660">
        <v>38356</v>
      </c>
      <c r="AE37" s="660"/>
      <c r="AF37" s="660"/>
      <c r="AG37" s="660"/>
      <c r="AH37" s="660"/>
      <c r="AI37" s="660"/>
      <c r="AJ37" s="660"/>
      <c r="AK37" s="660"/>
      <c r="AL37" s="624">
        <v>0.2</v>
      </c>
      <c r="AM37" s="625"/>
      <c r="AN37" s="625"/>
      <c r="AO37" s="661"/>
      <c r="AQ37" s="654" t="s">
        <v>318</v>
      </c>
      <c r="AR37" s="655"/>
      <c r="AS37" s="655"/>
      <c r="AT37" s="655"/>
      <c r="AU37" s="655"/>
      <c r="AV37" s="655"/>
      <c r="AW37" s="655"/>
      <c r="AX37" s="655"/>
      <c r="AY37" s="656"/>
      <c r="AZ37" s="621">
        <v>1171246</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-14288</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851195</v>
      </c>
      <c r="CS37" s="634"/>
      <c r="CT37" s="634"/>
      <c r="CU37" s="634"/>
      <c r="CV37" s="634"/>
      <c r="CW37" s="634"/>
      <c r="CX37" s="634"/>
      <c r="CY37" s="635"/>
      <c r="CZ37" s="624">
        <v>1.9</v>
      </c>
      <c r="DA37" s="636"/>
      <c r="DB37" s="636"/>
      <c r="DC37" s="637"/>
      <c r="DD37" s="627">
        <v>850620</v>
      </c>
      <c r="DE37" s="634"/>
      <c r="DF37" s="634"/>
      <c r="DG37" s="634"/>
      <c r="DH37" s="634"/>
      <c r="DI37" s="634"/>
      <c r="DJ37" s="634"/>
      <c r="DK37" s="635"/>
      <c r="DL37" s="627">
        <v>795053</v>
      </c>
      <c r="DM37" s="634"/>
      <c r="DN37" s="634"/>
      <c r="DO37" s="634"/>
      <c r="DP37" s="634"/>
      <c r="DQ37" s="634"/>
      <c r="DR37" s="634"/>
      <c r="DS37" s="634"/>
      <c r="DT37" s="634"/>
      <c r="DU37" s="634"/>
      <c r="DV37" s="635"/>
      <c r="DW37" s="624">
        <v>3.9</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429660</v>
      </c>
      <c r="S38" s="622"/>
      <c r="T38" s="622"/>
      <c r="U38" s="622"/>
      <c r="V38" s="622"/>
      <c r="W38" s="622"/>
      <c r="X38" s="622"/>
      <c r="Y38" s="623"/>
      <c r="Z38" s="659">
        <v>0.9</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1069857</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9319</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2782948</v>
      </c>
      <c r="CS38" s="622"/>
      <c r="CT38" s="622"/>
      <c r="CU38" s="622"/>
      <c r="CV38" s="622"/>
      <c r="CW38" s="622"/>
      <c r="CX38" s="622"/>
      <c r="CY38" s="623"/>
      <c r="CZ38" s="624">
        <v>6.3</v>
      </c>
      <c r="DA38" s="636"/>
      <c r="DB38" s="636"/>
      <c r="DC38" s="637"/>
      <c r="DD38" s="627">
        <v>2251999</v>
      </c>
      <c r="DE38" s="622"/>
      <c r="DF38" s="622"/>
      <c r="DG38" s="622"/>
      <c r="DH38" s="622"/>
      <c r="DI38" s="622"/>
      <c r="DJ38" s="622"/>
      <c r="DK38" s="623"/>
      <c r="DL38" s="627">
        <v>2209128</v>
      </c>
      <c r="DM38" s="622"/>
      <c r="DN38" s="622"/>
      <c r="DO38" s="622"/>
      <c r="DP38" s="622"/>
      <c r="DQ38" s="622"/>
      <c r="DR38" s="622"/>
      <c r="DS38" s="622"/>
      <c r="DT38" s="622"/>
      <c r="DU38" s="622"/>
      <c r="DV38" s="623"/>
      <c r="DW38" s="624">
        <v>10.9</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v>33932</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14034</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7298207</v>
      </c>
      <c r="CS39" s="634"/>
      <c r="CT39" s="634"/>
      <c r="CU39" s="634"/>
      <c r="CV39" s="634"/>
      <c r="CW39" s="634"/>
      <c r="CX39" s="634"/>
      <c r="CY39" s="635"/>
      <c r="CZ39" s="624">
        <v>16.600000000000001</v>
      </c>
      <c r="DA39" s="636"/>
      <c r="DB39" s="636"/>
      <c r="DC39" s="637"/>
      <c r="DD39" s="627">
        <v>1626566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v>182760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100</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834092</v>
      </c>
      <c r="CS40" s="622"/>
      <c r="CT40" s="622"/>
      <c r="CU40" s="622"/>
      <c r="CV40" s="622"/>
      <c r="CW40" s="622"/>
      <c r="CX40" s="622"/>
      <c r="CY40" s="623"/>
      <c r="CZ40" s="624">
        <v>1.9</v>
      </c>
      <c r="DA40" s="636"/>
      <c r="DB40" s="636"/>
      <c r="DC40" s="637"/>
      <c r="DD40" s="627">
        <v>819992</v>
      </c>
      <c r="DE40" s="622"/>
      <c r="DF40" s="622"/>
      <c r="DG40" s="622"/>
      <c r="DH40" s="622"/>
      <c r="DI40" s="622"/>
      <c r="DJ40" s="622"/>
      <c r="DK40" s="623"/>
      <c r="DL40" s="627">
        <v>394202</v>
      </c>
      <c r="DM40" s="622"/>
      <c r="DN40" s="622"/>
      <c r="DO40" s="622"/>
      <c r="DP40" s="622"/>
      <c r="DQ40" s="622"/>
      <c r="DR40" s="622"/>
      <c r="DS40" s="622"/>
      <c r="DT40" s="622"/>
      <c r="DU40" s="622"/>
      <c r="DV40" s="623"/>
      <c r="DW40" s="624">
        <v>2</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45409513</v>
      </c>
      <c r="S41" s="646"/>
      <c r="T41" s="646"/>
      <c r="U41" s="646"/>
      <c r="V41" s="646"/>
      <c r="W41" s="646"/>
      <c r="X41" s="646"/>
      <c r="Y41" s="649"/>
      <c r="Z41" s="650">
        <v>100</v>
      </c>
      <c r="AA41" s="650"/>
      <c r="AB41" s="650"/>
      <c r="AC41" s="650"/>
      <c r="AD41" s="651">
        <v>19996374</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560564</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2222384</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384</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3133965</v>
      </c>
      <c r="CS42" s="634"/>
      <c r="CT42" s="634"/>
      <c r="CU42" s="634"/>
      <c r="CV42" s="634"/>
      <c r="CW42" s="634"/>
      <c r="CX42" s="634"/>
      <c r="CY42" s="635"/>
      <c r="CZ42" s="624">
        <v>7.1</v>
      </c>
      <c r="DA42" s="636"/>
      <c r="DB42" s="636"/>
      <c r="DC42" s="637"/>
      <c r="DD42" s="627">
        <v>1032891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75753</v>
      </c>
      <c r="CS43" s="634"/>
      <c r="CT43" s="634"/>
      <c r="CU43" s="634"/>
      <c r="CV43" s="634"/>
      <c r="CW43" s="634"/>
      <c r="CX43" s="634"/>
      <c r="CY43" s="635"/>
      <c r="CZ43" s="624">
        <v>0.2</v>
      </c>
      <c r="DA43" s="636"/>
      <c r="DB43" s="636"/>
      <c r="DC43" s="637"/>
      <c r="DD43" s="627">
        <v>75753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3131271</v>
      </c>
      <c r="CS44" s="622"/>
      <c r="CT44" s="622"/>
      <c r="CU44" s="622"/>
      <c r="CV44" s="622"/>
      <c r="CW44" s="622"/>
      <c r="CX44" s="622"/>
      <c r="CY44" s="623"/>
      <c r="CZ44" s="624">
        <v>7.1</v>
      </c>
      <c r="DA44" s="625"/>
      <c r="DB44" s="625"/>
      <c r="DC44" s="626"/>
      <c r="DD44" s="627">
        <v>1030197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1489431</v>
      </c>
      <c r="CS45" s="634"/>
      <c r="CT45" s="634"/>
      <c r="CU45" s="634"/>
      <c r="CV45" s="634"/>
      <c r="CW45" s="634"/>
      <c r="CX45" s="634"/>
      <c r="CY45" s="635"/>
      <c r="CZ45" s="624">
        <v>3.4</v>
      </c>
      <c r="DA45" s="636"/>
      <c r="DB45" s="636"/>
      <c r="DC45" s="637"/>
      <c r="DD45" s="627">
        <v>197875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1558877</v>
      </c>
      <c r="CS46" s="622"/>
      <c r="CT46" s="622"/>
      <c r="CU46" s="622"/>
      <c r="CV46" s="622"/>
      <c r="CW46" s="622"/>
      <c r="CX46" s="622"/>
      <c r="CY46" s="623"/>
      <c r="CZ46" s="624">
        <v>3.5</v>
      </c>
      <c r="DA46" s="625"/>
      <c r="DB46" s="625"/>
      <c r="DC46" s="626"/>
      <c r="DD46" s="627">
        <v>770459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2694</v>
      </c>
      <c r="CS47" s="634"/>
      <c r="CT47" s="634"/>
      <c r="CU47" s="634"/>
      <c r="CV47" s="634"/>
      <c r="CW47" s="634"/>
      <c r="CX47" s="634"/>
      <c r="CY47" s="635"/>
      <c r="CZ47" s="624">
        <v>0</v>
      </c>
      <c r="DA47" s="636"/>
      <c r="DB47" s="636"/>
      <c r="DC47" s="637"/>
      <c r="DD47" s="627">
        <v>2694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43981345</v>
      </c>
      <c r="CS49" s="606"/>
      <c r="CT49" s="606"/>
      <c r="CU49" s="606"/>
      <c r="CV49" s="606"/>
      <c r="CW49" s="606"/>
      <c r="CX49" s="606"/>
      <c r="CY49" s="607"/>
      <c r="CZ49" s="608">
        <v>100</v>
      </c>
      <c r="DA49" s="609"/>
      <c r="DB49" s="609"/>
      <c r="DC49" s="610"/>
      <c r="DD49" s="611">
        <v>23354303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iWd6laVoB7Qb+S6+AM7bXctFNGXxv7Jfbp71N61sDAPghLzu+2E59lbXP1GRU0I5GB4au7+Uy1dnOYr8zY+UA==" saltValue="N/5B4fjkUsl5ALARnb1EY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45392</v>
      </c>
      <c r="R7" s="1103"/>
      <c r="S7" s="1103"/>
      <c r="T7" s="1103"/>
      <c r="U7" s="1103"/>
      <c r="V7" s="1103">
        <v>43964</v>
      </c>
      <c r="W7" s="1103"/>
      <c r="X7" s="1103"/>
      <c r="Y7" s="1103"/>
      <c r="Z7" s="1103"/>
      <c r="AA7" s="1103">
        <f>Q7-V7</f>
        <v>1428</v>
      </c>
      <c r="AB7" s="1103"/>
      <c r="AC7" s="1103"/>
      <c r="AD7" s="1103"/>
      <c r="AE7" s="1104"/>
      <c r="AF7" s="1105">
        <v>905</v>
      </c>
      <c r="AG7" s="1106"/>
      <c r="AH7" s="1106"/>
      <c r="AI7" s="1106"/>
      <c r="AJ7" s="1107"/>
      <c r="AK7" s="1108">
        <v>5109</v>
      </c>
      <c r="AL7" s="1109"/>
      <c r="AM7" s="1109"/>
      <c r="AN7" s="1109"/>
      <c r="AO7" s="1109"/>
      <c r="AP7" s="1109">
        <v>21077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559</v>
      </c>
      <c r="BT7" s="1100"/>
      <c r="BU7" s="1100"/>
      <c r="BV7" s="1100"/>
      <c r="BW7" s="1100"/>
      <c r="BX7" s="1100"/>
      <c r="BY7" s="1100"/>
      <c r="BZ7" s="1100"/>
      <c r="CA7" s="1100"/>
      <c r="CB7" s="1100"/>
      <c r="CC7" s="1100"/>
      <c r="CD7" s="1100"/>
      <c r="CE7" s="1100"/>
      <c r="CF7" s="1100"/>
      <c r="CG7" s="1112"/>
      <c r="CH7" s="1096">
        <v>0</v>
      </c>
      <c r="CI7" s="1097"/>
      <c r="CJ7" s="1097"/>
      <c r="CK7" s="1097"/>
      <c r="CL7" s="1098"/>
      <c r="CM7" s="1096">
        <v>81</v>
      </c>
      <c r="CN7" s="1097"/>
      <c r="CO7" s="1097"/>
      <c r="CP7" s="1097"/>
      <c r="CQ7" s="1098"/>
      <c r="CR7" s="1096">
        <v>80</v>
      </c>
      <c r="CS7" s="1097"/>
      <c r="CT7" s="1097"/>
      <c r="CU7" s="1097"/>
      <c r="CV7" s="1098"/>
      <c r="CW7" s="1096" t="s">
        <v>555</v>
      </c>
      <c r="CX7" s="1097"/>
      <c r="CY7" s="1097"/>
      <c r="CZ7" s="1097"/>
      <c r="DA7" s="1098"/>
      <c r="DB7" s="1096" t="s">
        <v>564</v>
      </c>
      <c r="DC7" s="1097"/>
      <c r="DD7" s="1097"/>
      <c r="DE7" s="1097"/>
      <c r="DF7" s="1098"/>
      <c r="DG7" s="1096" t="s">
        <v>564</v>
      </c>
      <c r="DH7" s="1097"/>
      <c r="DI7" s="1097"/>
      <c r="DJ7" s="1097"/>
      <c r="DK7" s="1098"/>
      <c r="DL7" s="1096" t="s">
        <v>564</v>
      </c>
      <c r="DM7" s="1097"/>
      <c r="DN7" s="1097"/>
      <c r="DO7" s="1097"/>
      <c r="DP7" s="1098"/>
      <c r="DQ7" s="1096" t="s">
        <v>564</v>
      </c>
      <c r="DR7" s="1097"/>
      <c r="DS7" s="1097"/>
      <c r="DT7" s="1097"/>
      <c r="DU7" s="1098"/>
      <c r="DV7" s="1099"/>
      <c r="DW7" s="1100"/>
      <c r="DX7" s="1100"/>
      <c r="DY7" s="1100"/>
      <c r="DZ7" s="1101"/>
      <c r="EA7" s="234"/>
    </row>
    <row r="8" spans="1:131" s="235" customFormat="1" ht="26.25" customHeight="1" x14ac:dyDescent="0.15">
      <c r="A8" s="238">
        <v>2</v>
      </c>
      <c r="B8" s="1030" t="s">
        <v>374</v>
      </c>
      <c r="C8" s="1031"/>
      <c r="D8" s="1031"/>
      <c r="E8" s="1031"/>
      <c r="F8" s="1031"/>
      <c r="G8" s="1031"/>
      <c r="H8" s="1031"/>
      <c r="I8" s="1031"/>
      <c r="J8" s="1031"/>
      <c r="K8" s="1031"/>
      <c r="L8" s="1031"/>
      <c r="M8" s="1031"/>
      <c r="N8" s="1031"/>
      <c r="O8" s="1031"/>
      <c r="P8" s="1032"/>
      <c r="Q8" s="1038">
        <v>76</v>
      </c>
      <c r="R8" s="1039"/>
      <c r="S8" s="1039"/>
      <c r="T8" s="1039"/>
      <c r="U8" s="1039"/>
      <c r="V8" s="1039">
        <v>76</v>
      </c>
      <c r="W8" s="1039"/>
      <c r="X8" s="1039"/>
      <c r="Y8" s="1039"/>
      <c r="Z8" s="1039"/>
      <c r="AA8" s="1039">
        <v>0</v>
      </c>
      <c r="AB8" s="1039"/>
      <c r="AC8" s="1039"/>
      <c r="AD8" s="1039"/>
      <c r="AE8" s="1040"/>
      <c r="AF8" s="1035">
        <v>0</v>
      </c>
      <c r="AG8" s="1036"/>
      <c r="AH8" s="1036"/>
      <c r="AI8" s="1036"/>
      <c r="AJ8" s="1037"/>
      <c r="AK8" s="1080">
        <v>52</v>
      </c>
      <c r="AL8" s="1081"/>
      <c r="AM8" s="1081"/>
      <c r="AN8" s="1081"/>
      <c r="AO8" s="1081"/>
      <c r="AP8" s="1081" t="s">
        <v>553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560</v>
      </c>
      <c r="BT8" s="993"/>
      <c r="BU8" s="993"/>
      <c r="BV8" s="993"/>
      <c r="BW8" s="993"/>
      <c r="BX8" s="993"/>
      <c r="BY8" s="993"/>
      <c r="BZ8" s="993"/>
      <c r="CA8" s="993"/>
      <c r="CB8" s="993"/>
      <c r="CC8" s="993"/>
      <c r="CD8" s="993"/>
      <c r="CE8" s="993"/>
      <c r="CF8" s="993"/>
      <c r="CG8" s="1014"/>
      <c r="CH8" s="989">
        <v>12</v>
      </c>
      <c r="CI8" s="990"/>
      <c r="CJ8" s="990"/>
      <c r="CK8" s="990"/>
      <c r="CL8" s="991"/>
      <c r="CM8" s="989">
        <v>143</v>
      </c>
      <c r="CN8" s="990"/>
      <c r="CO8" s="990"/>
      <c r="CP8" s="990"/>
      <c r="CQ8" s="991"/>
      <c r="CR8" s="989">
        <v>50</v>
      </c>
      <c r="CS8" s="990"/>
      <c r="CT8" s="990"/>
      <c r="CU8" s="990"/>
      <c r="CV8" s="991"/>
      <c r="CW8" s="989" t="s">
        <v>489</v>
      </c>
      <c r="CX8" s="990"/>
      <c r="CY8" s="990"/>
      <c r="CZ8" s="990"/>
      <c r="DA8" s="991"/>
      <c r="DB8" s="989" t="s">
        <v>489</v>
      </c>
      <c r="DC8" s="990"/>
      <c r="DD8" s="990"/>
      <c r="DE8" s="990"/>
      <c r="DF8" s="991"/>
      <c r="DG8" s="989" t="s">
        <v>489</v>
      </c>
      <c r="DH8" s="990"/>
      <c r="DI8" s="990"/>
      <c r="DJ8" s="990"/>
      <c r="DK8" s="991"/>
      <c r="DL8" s="989" t="s">
        <v>489</v>
      </c>
      <c r="DM8" s="990"/>
      <c r="DN8" s="990"/>
      <c r="DO8" s="990"/>
      <c r="DP8" s="991"/>
      <c r="DQ8" s="989" t="s">
        <v>489</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561</v>
      </c>
      <c r="BT9" s="993"/>
      <c r="BU9" s="993"/>
      <c r="BV9" s="993"/>
      <c r="BW9" s="993"/>
      <c r="BX9" s="993"/>
      <c r="BY9" s="993"/>
      <c r="BZ9" s="993"/>
      <c r="CA9" s="993"/>
      <c r="CB9" s="993"/>
      <c r="CC9" s="993"/>
      <c r="CD9" s="993"/>
      <c r="CE9" s="993"/>
      <c r="CF9" s="993"/>
      <c r="CG9" s="1014"/>
      <c r="CH9" s="989">
        <v>-1</v>
      </c>
      <c r="CI9" s="990"/>
      <c r="CJ9" s="990"/>
      <c r="CK9" s="990"/>
      <c r="CL9" s="991"/>
      <c r="CM9" s="989">
        <v>45</v>
      </c>
      <c r="CN9" s="990"/>
      <c r="CO9" s="990"/>
      <c r="CP9" s="990"/>
      <c r="CQ9" s="991"/>
      <c r="CR9" s="989">
        <v>18</v>
      </c>
      <c r="CS9" s="990"/>
      <c r="CT9" s="990"/>
      <c r="CU9" s="990"/>
      <c r="CV9" s="991"/>
      <c r="CW9" s="989">
        <v>3</v>
      </c>
      <c r="CX9" s="990"/>
      <c r="CY9" s="990"/>
      <c r="CZ9" s="990"/>
      <c r="DA9" s="991"/>
      <c r="DB9" s="989" t="s">
        <v>565</v>
      </c>
      <c r="DC9" s="990"/>
      <c r="DD9" s="990"/>
      <c r="DE9" s="990"/>
      <c r="DF9" s="991"/>
      <c r="DG9" s="989" t="s">
        <v>566</v>
      </c>
      <c r="DH9" s="990"/>
      <c r="DI9" s="990"/>
      <c r="DJ9" s="990"/>
      <c r="DK9" s="991"/>
      <c r="DL9" s="989" t="s">
        <v>567</v>
      </c>
      <c r="DM9" s="990"/>
      <c r="DN9" s="990"/>
      <c r="DO9" s="990"/>
      <c r="DP9" s="991"/>
      <c r="DQ9" s="989" t="s">
        <v>568</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562</v>
      </c>
      <c r="BT10" s="993"/>
      <c r="BU10" s="993"/>
      <c r="BV10" s="993"/>
      <c r="BW10" s="993"/>
      <c r="BX10" s="993"/>
      <c r="BY10" s="993"/>
      <c r="BZ10" s="993"/>
      <c r="CA10" s="993"/>
      <c r="CB10" s="993"/>
      <c r="CC10" s="993"/>
      <c r="CD10" s="993"/>
      <c r="CE10" s="993"/>
      <c r="CF10" s="993"/>
      <c r="CG10" s="1014"/>
      <c r="CH10" s="989">
        <v>-2</v>
      </c>
      <c r="CI10" s="990"/>
      <c r="CJ10" s="990"/>
      <c r="CK10" s="990"/>
      <c r="CL10" s="991"/>
      <c r="CM10" s="989">
        <v>19</v>
      </c>
      <c r="CN10" s="990"/>
      <c r="CO10" s="990"/>
      <c r="CP10" s="990"/>
      <c r="CQ10" s="991"/>
      <c r="CR10" s="989">
        <v>24</v>
      </c>
      <c r="CS10" s="990"/>
      <c r="CT10" s="990"/>
      <c r="CU10" s="990"/>
      <c r="CV10" s="991"/>
      <c r="CW10" s="989" t="s">
        <v>568</v>
      </c>
      <c r="CX10" s="990"/>
      <c r="CY10" s="990"/>
      <c r="CZ10" s="990"/>
      <c r="DA10" s="991"/>
      <c r="DB10" s="989" t="s">
        <v>569</v>
      </c>
      <c r="DC10" s="990"/>
      <c r="DD10" s="990"/>
      <c r="DE10" s="990"/>
      <c r="DF10" s="991"/>
      <c r="DG10" s="989" t="s">
        <v>570</v>
      </c>
      <c r="DH10" s="990"/>
      <c r="DI10" s="990"/>
      <c r="DJ10" s="990"/>
      <c r="DK10" s="991"/>
      <c r="DL10" s="989" t="s">
        <v>571</v>
      </c>
      <c r="DM10" s="990"/>
      <c r="DN10" s="990"/>
      <c r="DO10" s="990"/>
      <c r="DP10" s="991"/>
      <c r="DQ10" s="989" t="s">
        <v>572</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563</v>
      </c>
      <c r="BT11" s="993"/>
      <c r="BU11" s="993"/>
      <c r="BV11" s="993"/>
      <c r="BW11" s="993"/>
      <c r="BX11" s="993"/>
      <c r="BY11" s="993"/>
      <c r="BZ11" s="993"/>
      <c r="CA11" s="993"/>
      <c r="CB11" s="993"/>
      <c r="CC11" s="993"/>
      <c r="CD11" s="993"/>
      <c r="CE11" s="993"/>
      <c r="CF11" s="993"/>
      <c r="CG11" s="1014"/>
      <c r="CH11" s="989">
        <v>0</v>
      </c>
      <c r="CI11" s="990"/>
      <c r="CJ11" s="990"/>
      <c r="CK11" s="990"/>
      <c r="CL11" s="991"/>
      <c r="CM11" s="989">
        <v>22</v>
      </c>
      <c r="CN11" s="990"/>
      <c r="CO11" s="990"/>
      <c r="CP11" s="990"/>
      <c r="CQ11" s="991"/>
      <c r="CR11" s="989">
        <v>12</v>
      </c>
      <c r="CS11" s="990"/>
      <c r="CT11" s="990"/>
      <c r="CU11" s="990"/>
      <c r="CV11" s="991"/>
      <c r="CW11" s="989" t="s">
        <v>568</v>
      </c>
      <c r="CX11" s="990"/>
      <c r="CY11" s="990"/>
      <c r="CZ11" s="990"/>
      <c r="DA11" s="991"/>
      <c r="DB11" s="989" t="s">
        <v>568</v>
      </c>
      <c r="DC11" s="990"/>
      <c r="DD11" s="990"/>
      <c r="DE11" s="990"/>
      <c r="DF11" s="991"/>
      <c r="DG11" s="989" t="s">
        <v>568</v>
      </c>
      <c r="DH11" s="990"/>
      <c r="DI11" s="990"/>
      <c r="DJ11" s="990"/>
      <c r="DK11" s="991"/>
      <c r="DL11" s="989" t="s">
        <v>568</v>
      </c>
      <c r="DM11" s="990"/>
      <c r="DN11" s="990"/>
      <c r="DO11" s="990"/>
      <c r="DP11" s="991"/>
      <c r="DQ11" s="989" t="s">
        <v>568</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45410</v>
      </c>
      <c r="R23" s="1061"/>
      <c r="S23" s="1061"/>
      <c r="T23" s="1061"/>
      <c r="U23" s="1061"/>
      <c r="V23" s="1061">
        <v>43981</v>
      </c>
      <c r="W23" s="1061"/>
      <c r="X23" s="1061"/>
      <c r="Y23" s="1061"/>
      <c r="Z23" s="1061"/>
      <c r="AA23" s="1061">
        <v>1428</v>
      </c>
      <c r="AB23" s="1061"/>
      <c r="AC23" s="1061"/>
      <c r="AD23" s="1061"/>
      <c r="AE23" s="1068"/>
      <c r="AF23" s="1069">
        <v>906</v>
      </c>
      <c r="AG23" s="1061"/>
      <c r="AH23" s="1061"/>
      <c r="AI23" s="1061"/>
      <c r="AJ23" s="1070"/>
      <c r="AK23" s="1071"/>
      <c r="AL23" s="1072"/>
      <c r="AM23" s="1072"/>
      <c r="AN23" s="1072"/>
      <c r="AO23" s="1072"/>
      <c r="AP23" s="1061">
        <f>SUM(AP7:AT22)</f>
        <v>21077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7695</v>
      </c>
      <c r="R28" s="1051"/>
      <c r="S28" s="1051"/>
      <c r="T28" s="1051"/>
      <c r="U28" s="1051"/>
      <c r="V28" s="1051">
        <v>7661</v>
      </c>
      <c r="W28" s="1051"/>
      <c r="X28" s="1051"/>
      <c r="Y28" s="1051"/>
      <c r="Z28" s="1051"/>
      <c r="AA28" s="1051">
        <f>Q28-V28</f>
        <v>34</v>
      </c>
      <c r="AB28" s="1051"/>
      <c r="AC28" s="1051"/>
      <c r="AD28" s="1051"/>
      <c r="AE28" s="1052"/>
      <c r="AF28" s="1053">
        <v>34</v>
      </c>
      <c r="AG28" s="1051"/>
      <c r="AH28" s="1051"/>
      <c r="AI28" s="1051"/>
      <c r="AJ28" s="1054"/>
      <c r="AK28" s="1042">
        <v>561</v>
      </c>
      <c r="AL28" s="1043"/>
      <c r="AM28" s="1043"/>
      <c r="AN28" s="1043"/>
      <c r="AO28" s="1043"/>
      <c r="AP28" s="1043" t="s">
        <v>552</v>
      </c>
      <c r="AQ28" s="1043"/>
      <c r="AR28" s="1043"/>
      <c r="AS28" s="1043"/>
      <c r="AT28" s="1043"/>
      <c r="AU28" s="1043" t="s">
        <v>553</v>
      </c>
      <c r="AV28" s="1043"/>
      <c r="AW28" s="1043"/>
      <c r="AX28" s="1043"/>
      <c r="AY28" s="1043"/>
      <c r="AZ28" s="1044" t="s">
        <v>584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1150</v>
      </c>
      <c r="R29" s="1039"/>
      <c r="S29" s="1039"/>
      <c r="T29" s="1039"/>
      <c r="U29" s="1039"/>
      <c r="V29" s="1039">
        <v>1147</v>
      </c>
      <c r="W29" s="1039"/>
      <c r="X29" s="1039"/>
      <c r="Y29" s="1039"/>
      <c r="Z29" s="1039"/>
      <c r="AA29" s="1039">
        <f>Q29-V29</f>
        <v>3</v>
      </c>
      <c r="AB29" s="1039"/>
      <c r="AC29" s="1039"/>
      <c r="AD29" s="1039"/>
      <c r="AE29" s="1040"/>
      <c r="AF29" s="1035">
        <v>3</v>
      </c>
      <c r="AG29" s="1036"/>
      <c r="AH29" s="1036"/>
      <c r="AI29" s="1036"/>
      <c r="AJ29" s="1037"/>
      <c r="AK29" s="980">
        <v>1175</v>
      </c>
      <c r="AL29" s="971"/>
      <c r="AM29" s="971"/>
      <c r="AN29" s="971"/>
      <c r="AO29" s="971"/>
      <c r="AP29" s="971" t="s">
        <v>554</v>
      </c>
      <c r="AQ29" s="971"/>
      <c r="AR29" s="971"/>
      <c r="AS29" s="971"/>
      <c r="AT29" s="971"/>
      <c r="AU29" s="971" t="s">
        <v>553</v>
      </c>
      <c r="AV29" s="971"/>
      <c r="AW29" s="971"/>
      <c r="AX29" s="971"/>
      <c r="AY29" s="971"/>
      <c r="AZ29" s="1041" t="s">
        <v>584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31</v>
      </c>
      <c r="R30" s="1039"/>
      <c r="S30" s="1039"/>
      <c r="T30" s="1039"/>
      <c r="U30" s="1039"/>
      <c r="V30" s="1039">
        <v>31</v>
      </c>
      <c r="W30" s="1039"/>
      <c r="X30" s="1039"/>
      <c r="Y30" s="1039"/>
      <c r="Z30" s="1039"/>
      <c r="AA30" s="1039" t="s">
        <v>553</v>
      </c>
      <c r="AB30" s="1039"/>
      <c r="AC30" s="1039"/>
      <c r="AD30" s="1039"/>
      <c r="AE30" s="1040"/>
      <c r="AF30" s="1035" t="s">
        <v>122</v>
      </c>
      <c r="AG30" s="1036"/>
      <c r="AH30" s="1036"/>
      <c r="AI30" s="1036"/>
      <c r="AJ30" s="1037"/>
      <c r="AK30" s="980">
        <v>0</v>
      </c>
      <c r="AL30" s="971"/>
      <c r="AM30" s="971"/>
      <c r="AN30" s="971"/>
      <c r="AO30" s="971"/>
      <c r="AP30" s="971" t="s">
        <v>558</v>
      </c>
      <c r="AQ30" s="971"/>
      <c r="AR30" s="971"/>
      <c r="AS30" s="971"/>
      <c r="AT30" s="971"/>
      <c r="AU30" s="971" t="s">
        <v>555</v>
      </c>
      <c r="AV30" s="971"/>
      <c r="AW30" s="971"/>
      <c r="AX30" s="971"/>
      <c r="AY30" s="971"/>
      <c r="AZ30" s="1041" t="s">
        <v>584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6864</v>
      </c>
      <c r="R31" s="1039"/>
      <c r="S31" s="1039"/>
      <c r="T31" s="1039"/>
      <c r="U31" s="1039"/>
      <c r="V31" s="1039">
        <v>6668</v>
      </c>
      <c r="W31" s="1039"/>
      <c r="X31" s="1039"/>
      <c r="Y31" s="1039"/>
      <c r="Z31" s="1039"/>
      <c r="AA31" s="1039">
        <v>196</v>
      </c>
      <c r="AB31" s="1039"/>
      <c r="AC31" s="1039"/>
      <c r="AD31" s="1039"/>
      <c r="AE31" s="1040"/>
      <c r="AF31" s="1035">
        <v>196</v>
      </c>
      <c r="AG31" s="1036"/>
      <c r="AH31" s="1036"/>
      <c r="AI31" s="1036"/>
      <c r="AJ31" s="1037"/>
      <c r="AK31" s="980">
        <v>1044</v>
      </c>
      <c r="AL31" s="971"/>
      <c r="AM31" s="971"/>
      <c r="AN31" s="971"/>
      <c r="AO31" s="971"/>
      <c r="AP31" s="971" t="s">
        <v>555</v>
      </c>
      <c r="AQ31" s="971"/>
      <c r="AR31" s="971"/>
      <c r="AS31" s="971"/>
      <c r="AT31" s="971"/>
      <c r="AU31" s="971" t="s">
        <v>553</v>
      </c>
      <c r="AV31" s="971"/>
      <c r="AW31" s="971"/>
      <c r="AX31" s="971"/>
      <c r="AY31" s="971"/>
      <c r="AZ31" s="1041" t="s">
        <v>585</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9</v>
      </c>
      <c r="R32" s="1039"/>
      <c r="S32" s="1039"/>
      <c r="T32" s="1039"/>
      <c r="U32" s="1039"/>
      <c r="V32" s="1039">
        <v>9</v>
      </c>
      <c r="W32" s="1039"/>
      <c r="X32" s="1039"/>
      <c r="Y32" s="1039"/>
      <c r="Z32" s="1039"/>
      <c r="AA32" s="1039" t="s">
        <v>553</v>
      </c>
      <c r="AB32" s="1039"/>
      <c r="AC32" s="1039"/>
      <c r="AD32" s="1039"/>
      <c r="AE32" s="1040"/>
      <c r="AF32" s="1035" t="s">
        <v>122</v>
      </c>
      <c r="AG32" s="1036"/>
      <c r="AH32" s="1036"/>
      <c r="AI32" s="1036"/>
      <c r="AJ32" s="1037"/>
      <c r="AK32" s="980">
        <v>2</v>
      </c>
      <c r="AL32" s="971"/>
      <c r="AM32" s="971"/>
      <c r="AN32" s="971"/>
      <c r="AO32" s="971"/>
      <c r="AP32" s="971" t="s">
        <v>556</v>
      </c>
      <c r="AQ32" s="971"/>
      <c r="AR32" s="971"/>
      <c r="AS32" s="971"/>
      <c r="AT32" s="971"/>
      <c r="AU32" s="971" t="s">
        <v>557</v>
      </c>
      <c r="AV32" s="971"/>
      <c r="AW32" s="971"/>
      <c r="AX32" s="971"/>
      <c r="AY32" s="971"/>
      <c r="AZ32" s="1041" t="s">
        <v>585</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393</v>
      </c>
      <c r="C33" s="1031"/>
      <c r="D33" s="1031"/>
      <c r="E33" s="1031"/>
      <c r="F33" s="1031"/>
      <c r="G33" s="1031"/>
      <c r="H33" s="1031"/>
      <c r="I33" s="1031"/>
      <c r="J33" s="1031"/>
      <c r="K33" s="1031"/>
      <c r="L33" s="1031"/>
      <c r="M33" s="1031"/>
      <c r="N33" s="1031"/>
      <c r="O33" s="1031"/>
      <c r="P33" s="1032"/>
      <c r="Q33" s="1038">
        <v>1639</v>
      </c>
      <c r="R33" s="1039"/>
      <c r="S33" s="1039"/>
      <c r="T33" s="1039"/>
      <c r="U33" s="1039"/>
      <c r="V33" s="1039">
        <v>1512</v>
      </c>
      <c r="W33" s="1039"/>
      <c r="X33" s="1039"/>
      <c r="Y33" s="1039"/>
      <c r="Z33" s="1039"/>
      <c r="AA33" s="1039">
        <v>127</v>
      </c>
      <c r="AB33" s="1039"/>
      <c r="AC33" s="1039"/>
      <c r="AD33" s="1039"/>
      <c r="AE33" s="1040"/>
      <c r="AF33" s="1035">
        <v>2959</v>
      </c>
      <c r="AG33" s="1036"/>
      <c r="AH33" s="1036"/>
      <c r="AI33" s="1036"/>
      <c r="AJ33" s="1037"/>
      <c r="AK33" s="980">
        <v>34</v>
      </c>
      <c r="AL33" s="971"/>
      <c r="AM33" s="971"/>
      <c r="AN33" s="971"/>
      <c r="AO33" s="971"/>
      <c r="AP33" s="971">
        <v>3923</v>
      </c>
      <c r="AQ33" s="971"/>
      <c r="AR33" s="971"/>
      <c r="AS33" s="971"/>
      <c r="AT33" s="971"/>
      <c r="AU33" s="971">
        <v>59</v>
      </c>
      <c r="AV33" s="971"/>
      <c r="AW33" s="971"/>
      <c r="AX33" s="971"/>
      <c r="AY33" s="971"/>
      <c r="AZ33" s="1041" t="s">
        <v>586</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15301</v>
      </c>
      <c r="R34" s="1039"/>
      <c r="S34" s="1039"/>
      <c r="T34" s="1039"/>
      <c r="U34" s="1039"/>
      <c r="V34" s="1039">
        <v>15150</v>
      </c>
      <c r="W34" s="1039"/>
      <c r="X34" s="1039"/>
      <c r="Y34" s="1039"/>
      <c r="Z34" s="1039"/>
      <c r="AA34" s="1039">
        <v>151</v>
      </c>
      <c r="AB34" s="1039"/>
      <c r="AC34" s="1039"/>
      <c r="AD34" s="1039"/>
      <c r="AE34" s="1040"/>
      <c r="AF34" s="1035">
        <v>7276</v>
      </c>
      <c r="AG34" s="1036"/>
      <c r="AH34" s="1036"/>
      <c r="AI34" s="1036"/>
      <c r="AJ34" s="1037"/>
      <c r="AK34" s="980">
        <v>1070</v>
      </c>
      <c r="AL34" s="971"/>
      <c r="AM34" s="971"/>
      <c r="AN34" s="971"/>
      <c r="AO34" s="971"/>
      <c r="AP34" s="971">
        <v>9120</v>
      </c>
      <c r="AQ34" s="971"/>
      <c r="AR34" s="971"/>
      <c r="AS34" s="971"/>
      <c r="AT34" s="971"/>
      <c r="AU34" s="971">
        <v>1760</v>
      </c>
      <c r="AV34" s="971"/>
      <c r="AW34" s="971"/>
      <c r="AX34" s="971"/>
      <c r="AY34" s="971"/>
      <c r="AZ34" s="1041" t="s">
        <v>585</v>
      </c>
      <c r="BA34" s="1041"/>
      <c r="BB34" s="1041"/>
      <c r="BC34" s="1041"/>
      <c r="BD34" s="1041"/>
      <c r="BE34" s="972" t="s">
        <v>394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396</v>
      </c>
      <c r="C35" s="1031"/>
      <c r="D35" s="1031"/>
      <c r="E35" s="1031"/>
      <c r="F35" s="1031"/>
      <c r="G35" s="1031"/>
      <c r="H35" s="1031"/>
      <c r="I35" s="1031"/>
      <c r="J35" s="1031"/>
      <c r="K35" s="1031"/>
      <c r="L35" s="1031"/>
      <c r="M35" s="1031"/>
      <c r="N35" s="1031"/>
      <c r="O35" s="1031"/>
      <c r="P35" s="1032"/>
      <c r="Q35" s="1038">
        <v>1971</v>
      </c>
      <c r="R35" s="1039"/>
      <c r="S35" s="1039"/>
      <c r="T35" s="1039"/>
      <c r="U35" s="1039"/>
      <c r="V35" s="1039">
        <v>1932</v>
      </c>
      <c r="W35" s="1039"/>
      <c r="X35" s="1039"/>
      <c r="Y35" s="1039"/>
      <c r="Z35" s="1039"/>
      <c r="AA35" s="1039">
        <v>39</v>
      </c>
      <c r="AB35" s="1039"/>
      <c r="AC35" s="1039"/>
      <c r="AD35" s="1039"/>
      <c r="AE35" s="1040"/>
      <c r="AF35" s="1035">
        <v>182</v>
      </c>
      <c r="AG35" s="1036"/>
      <c r="AH35" s="1036"/>
      <c r="AI35" s="1036"/>
      <c r="AJ35" s="1037"/>
      <c r="AK35" s="980">
        <v>1171</v>
      </c>
      <c r="AL35" s="971"/>
      <c r="AM35" s="971"/>
      <c r="AN35" s="971"/>
      <c r="AO35" s="971"/>
      <c r="AP35" s="971">
        <v>13040</v>
      </c>
      <c r="AQ35" s="971"/>
      <c r="AR35" s="971"/>
      <c r="AS35" s="971"/>
      <c r="AT35" s="971"/>
      <c r="AU35" s="971">
        <v>3612</v>
      </c>
      <c r="AV35" s="971"/>
      <c r="AW35" s="971"/>
      <c r="AX35" s="971"/>
      <c r="AY35" s="971"/>
      <c r="AZ35" s="1041" t="s">
        <v>585</v>
      </c>
      <c r="BA35" s="1041"/>
      <c r="BB35" s="1041"/>
      <c r="BC35" s="1041"/>
      <c r="BD35" s="1041"/>
      <c r="BE35" s="972" t="s">
        <v>394</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10650</v>
      </c>
      <c r="AG63" s="959"/>
      <c r="AH63" s="959"/>
      <c r="AI63" s="959"/>
      <c r="AJ63" s="1022"/>
      <c r="AK63" s="1023"/>
      <c r="AL63" s="963"/>
      <c r="AM63" s="963"/>
      <c r="AN63" s="963"/>
      <c r="AO63" s="963"/>
      <c r="AP63" s="959">
        <v>26083</v>
      </c>
      <c r="AQ63" s="959"/>
      <c r="AR63" s="959"/>
      <c r="AS63" s="959"/>
      <c r="AT63" s="959"/>
      <c r="AU63" s="959">
        <v>5431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401</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547</v>
      </c>
      <c r="C68" s="986"/>
      <c r="D68" s="986"/>
      <c r="E68" s="986"/>
      <c r="F68" s="986"/>
      <c r="G68" s="986"/>
      <c r="H68" s="986"/>
      <c r="I68" s="986"/>
      <c r="J68" s="986"/>
      <c r="K68" s="986"/>
      <c r="L68" s="986"/>
      <c r="M68" s="986"/>
      <c r="N68" s="986"/>
      <c r="O68" s="986"/>
      <c r="P68" s="987"/>
      <c r="Q68" s="988">
        <v>3324</v>
      </c>
      <c r="R68" s="982"/>
      <c r="S68" s="982"/>
      <c r="T68" s="982"/>
      <c r="U68" s="982"/>
      <c r="V68" s="982">
        <v>3254</v>
      </c>
      <c r="W68" s="982"/>
      <c r="X68" s="982"/>
      <c r="Y68" s="982"/>
      <c r="Z68" s="982"/>
      <c r="AA68" s="982">
        <v>70</v>
      </c>
      <c r="AB68" s="982"/>
      <c r="AC68" s="982"/>
      <c r="AD68" s="982"/>
      <c r="AE68" s="982"/>
      <c r="AF68" s="982">
        <v>63</v>
      </c>
      <c r="AG68" s="982"/>
      <c r="AH68" s="982"/>
      <c r="AI68" s="982"/>
      <c r="AJ68" s="982"/>
      <c r="AK68" s="982">
        <v>113</v>
      </c>
      <c r="AL68" s="982"/>
      <c r="AM68" s="982"/>
      <c r="AN68" s="982"/>
      <c r="AO68" s="982"/>
      <c r="AP68" s="982">
        <v>1067</v>
      </c>
      <c r="AQ68" s="982"/>
      <c r="AR68" s="982"/>
      <c r="AS68" s="982"/>
      <c r="AT68" s="982"/>
      <c r="AU68" s="982">
        <v>278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548</v>
      </c>
      <c r="C69" s="975"/>
      <c r="D69" s="975"/>
      <c r="E69" s="975"/>
      <c r="F69" s="975"/>
      <c r="G69" s="975"/>
      <c r="H69" s="975"/>
      <c r="I69" s="975"/>
      <c r="J69" s="975"/>
      <c r="K69" s="975"/>
      <c r="L69" s="975"/>
      <c r="M69" s="975"/>
      <c r="N69" s="975"/>
      <c r="O69" s="975"/>
      <c r="P69" s="976"/>
      <c r="Q69" s="977">
        <v>185</v>
      </c>
      <c r="R69" s="971"/>
      <c r="S69" s="971"/>
      <c r="T69" s="971"/>
      <c r="U69" s="971"/>
      <c r="V69" s="971">
        <v>160</v>
      </c>
      <c r="W69" s="971"/>
      <c r="X69" s="971"/>
      <c r="Y69" s="971"/>
      <c r="Z69" s="971"/>
      <c r="AA69" s="971">
        <v>25</v>
      </c>
      <c r="AB69" s="971"/>
      <c r="AC69" s="971"/>
      <c r="AD69" s="971"/>
      <c r="AE69" s="971"/>
      <c r="AF69" s="971">
        <v>25</v>
      </c>
      <c r="AG69" s="971"/>
      <c r="AH69" s="971"/>
      <c r="AI69" s="971"/>
      <c r="AJ69" s="971"/>
      <c r="AK69" s="971" t="s">
        <v>579</v>
      </c>
      <c r="AL69" s="971"/>
      <c r="AM69" s="971"/>
      <c r="AN69" s="971"/>
      <c r="AO69" s="971"/>
      <c r="AP69" s="971" t="s">
        <v>579</v>
      </c>
      <c r="AQ69" s="971"/>
      <c r="AR69" s="971"/>
      <c r="AS69" s="971"/>
      <c r="AT69" s="971"/>
      <c r="AU69" s="971" t="s">
        <v>582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549</v>
      </c>
      <c r="C70" s="975"/>
      <c r="D70" s="975"/>
      <c r="E70" s="975"/>
      <c r="F70" s="975"/>
      <c r="G70" s="975"/>
      <c r="H70" s="975"/>
      <c r="I70" s="975"/>
      <c r="J70" s="975"/>
      <c r="K70" s="975"/>
      <c r="L70" s="975"/>
      <c r="M70" s="975"/>
      <c r="N70" s="975"/>
      <c r="O70" s="975"/>
      <c r="P70" s="976"/>
      <c r="Q70" s="977">
        <v>82</v>
      </c>
      <c r="R70" s="971"/>
      <c r="S70" s="971"/>
      <c r="T70" s="971"/>
      <c r="U70" s="971"/>
      <c r="V70" s="971">
        <v>76</v>
      </c>
      <c r="W70" s="971"/>
      <c r="X70" s="971"/>
      <c r="Y70" s="971"/>
      <c r="Z70" s="971"/>
      <c r="AA70" s="971">
        <v>6</v>
      </c>
      <c r="AB70" s="971"/>
      <c r="AC70" s="971"/>
      <c r="AD70" s="971"/>
      <c r="AE70" s="971"/>
      <c r="AF70" s="971">
        <v>6</v>
      </c>
      <c r="AG70" s="971"/>
      <c r="AH70" s="971"/>
      <c r="AI70" s="971"/>
      <c r="AJ70" s="971"/>
      <c r="AK70" s="971" t="s">
        <v>580</v>
      </c>
      <c r="AL70" s="971"/>
      <c r="AM70" s="971"/>
      <c r="AN70" s="971"/>
      <c r="AO70" s="971"/>
      <c r="AP70" s="971" t="s">
        <v>580</v>
      </c>
      <c r="AQ70" s="971"/>
      <c r="AR70" s="971"/>
      <c r="AS70" s="971"/>
      <c r="AT70" s="971"/>
      <c r="AU70" s="971" t="s">
        <v>583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550</v>
      </c>
      <c r="C71" s="975"/>
      <c r="D71" s="975"/>
      <c r="E71" s="975"/>
      <c r="F71" s="975"/>
      <c r="G71" s="975"/>
      <c r="H71" s="975"/>
      <c r="I71" s="975"/>
      <c r="J71" s="975"/>
      <c r="K71" s="975"/>
      <c r="L71" s="975"/>
      <c r="M71" s="975"/>
      <c r="N71" s="975"/>
      <c r="O71" s="975"/>
      <c r="P71" s="976"/>
      <c r="Q71" s="977">
        <v>184</v>
      </c>
      <c r="R71" s="971"/>
      <c r="S71" s="971"/>
      <c r="T71" s="971"/>
      <c r="U71" s="971"/>
      <c r="V71" s="971">
        <v>176</v>
      </c>
      <c r="W71" s="971"/>
      <c r="X71" s="971"/>
      <c r="Y71" s="971"/>
      <c r="Z71" s="971"/>
      <c r="AA71" s="971">
        <v>8</v>
      </c>
      <c r="AB71" s="971"/>
      <c r="AC71" s="971"/>
      <c r="AD71" s="971"/>
      <c r="AE71" s="971"/>
      <c r="AF71" s="971">
        <v>8</v>
      </c>
      <c r="AG71" s="971"/>
      <c r="AH71" s="971"/>
      <c r="AI71" s="971"/>
      <c r="AJ71" s="971"/>
      <c r="AK71" s="971" t="s">
        <v>580</v>
      </c>
      <c r="AL71" s="971"/>
      <c r="AM71" s="971"/>
      <c r="AN71" s="971"/>
      <c r="AO71" s="971"/>
      <c r="AP71" s="971" t="s">
        <v>581</v>
      </c>
      <c r="AQ71" s="971"/>
      <c r="AR71" s="971"/>
      <c r="AS71" s="971"/>
      <c r="AT71" s="971"/>
      <c r="AU71" s="971" t="s">
        <v>582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551</v>
      </c>
      <c r="C72" s="975"/>
      <c r="D72" s="975"/>
      <c r="E72" s="975"/>
      <c r="F72" s="975"/>
      <c r="G72" s="975"/>
      <c r="H72" s="975"/>
      <c r="I72" s="975"/>
      <c r="J72" s="975"/>
      <c r="K72" s="975"/>
      <c r="L72" s="975"/>
      <c r="M72" s="975"/>
      <c r="N72" s="975"/>
      <c r="O72" s="975"/>
      <c r="P72" s="976"/>
      <c r="Q72" s="977">
        <v>188612</v>
      </c>
      <c r="R72" s="971"/>
      <c r="S72" s="971"/>
      <c r="T72" s="971"/>
      <c r="U72" s="971"/>
      <c r="V72" s="971">
        <v>182940</v>
      </c>
      <c r="W72" s="971"/>
      <c r="X72" s="971"/>
      <c r="Y72" s="971"/>
      <c r="Z72" s="971"/>
      <c r="AA72" s="971">
        <v>5672</v>
      </c>
      <c r="AB72" s="971"/>
      <c r="AC72" s="971"/>
      <c r="AD72" s="971"/>
      <c r="AE72" s="971"/>
      <c r="AF72" s="971">
        <v>5672</v>
      </c>
      <c r="AG72" s="971"/>
      <c r="AH72" s="971"/>
      <c r="AI72" s="971"/>
      <c r="AJ72" s="971"/>
      <c r="AK72" s="971">
        <v>2011</v>
      </c>
      <c r="AL72" s="971"/>
      <c r="AM72" s="971"/>
      <c r="AN72" s="971"/>
      <c r="AO72" s="971"/>
      <c r="AP72" s="971" t="s">
        <v>583</v>
      </c>
      <c r="AQ72" s="971"/>
      <c r="AR72" s="971"/>
      <c r="AS72" s="971"/>
      <c r="AT72" s="971"/>
      <c r="AU72" s="971" t="s">
        <v>582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5774</v>
      </c>
      <c r="AG88" s="959"/>
      <c r="AH88" s="959"/>
      <c r="AI88" s="959"/>
      <c r="AJ88" s="959"/>
      <c r="AK88" s="963"/>
      <c r="AL88" s="963"/>
      <c r="AM88" s="963"/>
      <c r="AN88" s="963"/>
      <c r="AO88" s="963"/>
      <c r="AP88" s="959">
        <v>1067</v>
      </c>
      <c r="AQ88" s="959"/>
      <c r="AR88" s="959"/>
      <c r="AS88" s="959"/>
      <c r="AT88" s="959"/>
      <c r="AU88" s="959">
        <v>278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184</v>
      </c>
      <c r="CS102" s="953"/>
      <c r="CT102" s="953"/>
      <c r="CU102" s="953"/>
      <c r="CV102" s="954"/>
      <c r="CW102" s="952">
        <v>3</v>
      </c>
      <c r="CX102" s="953"/>
      <c r="CY102" s="953"/>
      <c r="CZ102" s="953"/>
      <c r="DA102" s="954"/>
      <c r="DB102" s="952" t="s">
        <v>568</v>
      </c>
      <c r="DC102" s="953"/>
      <c r="DD102" s="953"/>
      <c r="DE102" s="953"/>
      <c r="DF102" s="954"/>
      <c r="DG102" s="952" t="s">
        <v>567</v>
      </c>
      <c r="DH102" s="953"/>
      <c r="DI102" s="953"/>
      <c r="DJ102" s="953"/>
      <c r="DK102" s="954"/>
      <c r="DL102" s="952" t="s">
        <v>568</v>
      </c>
      <c r="DM102" s="953"/>
      <c r="DN102" s="953"/>
      <c r="DO102" s="953"/>
      <c r="DP102" s="954"/>
      <c r="DQ102" s="952" t="s">
        <v>573</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293</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293</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293</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2460690</v>
      </c>
      <c r="AB110" s="889"/>
      <c r="AC110" s="889"/>
      <c r="AD110" s="889"/>
      <c r="AE110" s="890"/>
      <c r="AF110" s="891">
        <v>2465940</v>
      </c>
      <c r="AG110" s="889"/>
      <c r="AH110" s="889"/>
      <c r="AI110" s="889"/>
      <c r="AJ110" s="890"/>
      <c r="AK110" s="891">
        <v>2408401</v>
      </c>
      <c r="AL110" s="889"/>
      <c r="AM110" s="889"/>
      <c r="AN110" s="889"/>
      <c r="AO110" s="890"/>
      <c r="AP110" s="892">
        <v>14.3</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25162016</v>
      </c>
      <c r="BR110" s="842"/>
      <c r="BS110" s="842"/>
      <c r="BT110" s="842"/>
      <c r="BU110" s="842"/>
      <c r="BV110" s="842">
        <v>22975591</v>
      </c>
      <c r="BW110" s="842"/>
      <c r="BX110" s="842"/>
      <c r="BY110" s="842"/>
      <c r="BZ110" s="842"/>
      <c r="CA110" s="842">
        <v>21077227</v>
      </c>
      <c r="CB110" s="842"/>
      <c r="CC110" s="842"/>
      <c r="CD110" s="842"/>
      <c r="CE110" s="842"/>
      <c r="CF110" s="866">
        <v>124.8</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3013</v>
      </c>
      <c r="BR111" s="817"/>
      <c r="BS111" s="817"/>
      <c r="BT111" s="817"/>
      <c r="BU111" s="817"/>
      <c r="BV111" s="817">
        <v>43625</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7335663</v>
      </c>
      <c r="BR112" s="817"/>
      <c r="BS112" s="817"/>
      <c r="BT112" s="817"/>
      <c r="BU112" s="817"/>
      <c r="BV112" s="817">
        <v>6230363</v>
      </c>
      <c r="BW112" s="817"/>
      <c r="BX112" s="817"/>
      <c r="BY112" s="817"/>
      <c r="BZ112" s="817"/>
      <c r="CA112" s="817">
        <v>5431220</v>
      </c>
      <c r="CB112" s="817"/>
      <c r="CC112" s="817"/>
      <c r="CD112" s="817"/>
      <c r="CE112" s="817"/>
      <c r="CF112" s="875">
        <v>32.200000000000003</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3013</v>
      </c>
      <c r="DH112" s="817"/>
      <c r="DI112" s="817"/>
      <c r="DJ112" s="817"/>
      <c r="DK112" s="817"/>
      <c r="DL112" s="817">
        <v>43625</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741156</v>
      </c>
      <c r="AB113" s="919"/>
      <c r="AC113" s="919"/>
      <c r="AD113" s="919"/>
      <c r="AE113" s="920"/>
      <c r="AF113" s="921">
        <v>691657</v>
      </c>
      <c r="AG113" s="919"/>
      <c r="AH113" s="919"/>
      <c r="AI113" s="919"/>
      <c r="AJ113" s="920"/>
      <c r="AK113" s="921">
        <v>680362</v>
      </c>
      <c r="AL113" s="919"/>
      <c r="AM113" s="919"/>
      <c r="AN113" s="919"/>
      <c r="AO113" s="920"/>
      <c r="AP113" s="922">
        <v>4</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385377</v>
      </c>
      <c r="BR113" s="817"/>
      <c r="BS113" s="817"/>
      <c r="BT113" s="817"/>
      <c r="BU113" s="817"/>
      <c r="BV113" s="817">
        <v>331273</v>
      </c>
      <c r="BW113" s="817"/>
      <c r="BX113" s="817"/>
      <c r="BY113" s="817"/>
      <c r="BZ113" s="817"/>
      <c r="CA113" s="817">
        <v>277637</v>
      </c>
      <c r="CB113" s="817"/>
      <c r="CC113" s="817"/>
      <c r="CD113" s="817"/>
      <c r="CE113" s="817"/>
      <c r="CF113" s="875">
        <v>1.6</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66427</v>
      </c>
      <c r="AB114" s="780"/>
      <c r="AC114" s="780"/>
      <c r="AD114" s="780"/>
      <c r="AE114" s="781"/>
      <c r="AF114" s="782">
        <v>55096</v>
      </c>
      <c r="AG114" s="780"/>
      <c r="AH114" s="780"/>
      <c r="AI114" s="780"/>
      <c r="AJ114" s="781"/>
      <c r="AK114" s="782">
        <v>56194</v>
      </c>
      <c r="AL114" s="780"/>
      <c r="AM114" s="780"/>
      <c r="AN114" s="780"/>
      <c r="AO114" s="781"/>
      <c r="AP114" s="824">
        <v>0.3</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3722075</v>
      </c>
      <c r="BR114" s="817"/>
      <c r="BS114" s="817"/>
      <c r="BT114" s="817"/>
      <c r="BU114" s="817"/>
      <c r="BV114" s="817">
        <v>3574566</v>
      </c>
      <c r="BW114" s="817"/>
      <c r="BX114" s="817"/>
      <c r="BY114" s="817"/>
      <c r="BZ114" s="817"/>
      <c r="CA114" s="817">
        <v>3628183</v>
      </c>
      <c r="CB114" s="817"/>
      <c r="CC114" s="817"/>
      <c r="CD114" s="817"/>
      <c r="CE114" s="817"/>
      <c r="CF114" s="875">
        <v>21.5</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92538</v>
      </c>
      <c r="AB115" s="919"/>
      <c r="AC115" s="919"/>
      <c r="AD115" s="919"/>
      <c r="AE115" s="920"/>
      <c r="AF115" s="921">
        <v>3019</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3360811</v>
      </c>
      <c r="AB117" s="903"/>
      <c r="AC117" s="903"/>
      <c r="AD117" s="903"/>
      <c r="AE117" s="904"/>
      <c r="AF117" s="905">
        <v>3215712</v>
      </c>
      <c r="AG117" s="903"/>
      <c r="AH117" s="903"/>
      <c r="AI117" s="903"/>
      <c r="AJ117" s="904"/>
      <c r="AK117" s="905">
        <v>3144957</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293</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443</v>
      </c>
      <c r="BP119" s="878"/>
      <c r="BQ119" s="879">
        <v>36608144</v>
      </c>
      <c r="BR119" s="845"/>
      <c r="BS119" s="845"/>
      <c r="BT119" s="845"/>
      <c r="BU119" s="845"/>
      <c r="BV119" s="845">
        <v>33155418</v>
      </c>
      <c r="BW119" s="845"/>
      <c r="BX119" s="845"/>
      <c r="BY119" s="845"/>
      <c r="BZ119" s="845"/>
      <c r="CA119" s="845">
        <v>30414267</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25290033</v>
      </c>
      <c r="BR120" s="842"/>
      <c r="BS120" s="842"/>
      <c r="BT120" s="842"/>
      <c r="BU120" s="842"/>
      <c r="BV120" s="842">
        <v>28219495</v>
      </c>
      <c r="BW120" s="842"/>
      <c r="BX120" s="842"/>
      <c r="BY120" s="842"/>
      <c r="BZ120" s="842"/>
      <c r="CA120" s="842">
        <v>30317452</v>
      </c>
      <c r="CB120" s="842"/>
      <c r="CC120" s="842"/>
      <c r="CD120" s="842"/>
      <c r="CE120" s="842"/>
      <c r="CF120" s="866">
        <v>179.5</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4737200</v>
      </c>
      <c r="DH120" s="842"/>
      <c r="DI120" s="842"/>
      <c r="DJ120" s="842"/>
      <c r="DK120" s="842"/>
      <c r="DL120" s="842">
        <v>4063246</v>
      </c>
      <c r="DM120" s="842"/>
      <c r="DN120" s="842"/>
      <c r="DO120" s="842"/>
      <c r="DP120" s="842"/>
      <c r="DQ120" s="842">
        <v>3612144</v>
      </c>
      <c r="DR120" s="842"/>
      <c r="DS120" s="842"/>
      <c r="DT120" s="842"/>
      <c r="DU120" s="842"/>
      <c r="DV120" s="843">
        <v>21.4</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92538</v>
      </c>
      <c r="AB121" s="780"/>
      <c r="AC121" s="780"/>
      <c r="AD121" s="780"/>
      <c r="AE121" s="781"/>
      <c r="AF121" s="782">
        <v>3019</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2427681</v>
      </c>
      <c r="BR121" s="817"/>
      <c r="BS121" s="817"/>
      <c r="BT121" s="817"/>
      <c r="BU121" s="817"/>
      <c r="BV121" s="817">
        <v>2187037</v>
      </c>
      <c r="BW121" s="817"/>
      <c r="BX121" s="817"/>
      <c r="BY121" s="817"/>
      <c r="BZ121" s="817"/>
      <c r="CA121" s="817">
        <v>1942561</v>
      </c>
      <c r="CB121" s="817"/>
      <c r="CC121" s="817"/>
      <c r="CD121" s="817"/>
      <c r="CE121" s="817"/>
      <c r="CF121" s="875">
        <v>11.5</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2537340</v>
      </c>
      <c r="DH121" s="817"/>
      <c r="DI121" s="817"/>
      <c r="DJ121" s="817"/>
      <c r="DK121" s="817"/>
      <c r="DL121" s="817">
        <v>2107816</v>
      </c>
      <c r="DM121" s="817"/>
      <c r="DN121" s="817"/>
      <c r="DO121" s="817"/>
      <c r="DP121" s="817"/>
      <c r="DQ121" s="817">
        <v>1760235</v>
      </c>
      <c r="DR121" s="817"/>
      <c r="DS121" s="817"/>
      <c r="DT121" s="817"/>
      <c r="DU121" s="817"/>
      <c r="DV121" s="794">
        <v>10.4</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33725188</v>
      </c>
      <c r="BR122" s="845"/>
      <c r="BS122" s="845"/>
      <c r="BT122" s="845"/>
      <c r="BU122" s="845"/>
      <c r="BV122" s="845">
        <v>31708581</v>
      </c>
      <c r="BW122" s="845"/>
      <c r="BX122" s="845"/>
      <c r="BY122" s="845"/>
      <c r="BZ122" s="845"/>
      <c r="CA122" s="845">
        <v>29689224</v>
      </c>
      <c r="CB122" s="845"/>
      <c r="CC122" s="845"/>
      <c r="CD122" s="845"/>
      <c r="CE122" s="845"/>
      <c r="CF122" s="846">
        <v>175.8</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61123</v>
      </c>
      <c r="DH122" s="817"/>
      <c r="DI122" s="817"/>
      <c r="DJ122" s="817"/>
      <c r="DK122" s="817"/>
      <c r="DL122" s="817">
        <v>59301</v>
      </c>
      <c r="DM122" s="817"/>
      <c r="DN122" s="817"/>
      <c r="DO122" s="817"/>
      <c r="DP122" s="817"/>
      <c r="DQ122" s="817">
        <v>58841</v>
      </c>
      <c r="DR122" s="817"/>
      <c r="DS122" s="817"/>
      <c r="DT122" s="817"/>
      <c r="DU122" s="817"/>
      <c r="DV122" s="794">
        <v>0.3</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451</v>
      </c>
      <c r="BP123" s="878"/>
      <c r="BQ123" s="832">
        <v>61442902</v>
      </c>
      <c r="BR123" s="833"/>
      <c r="BS123" s="833"/>
      <c r="BT123" s="833"/>
      <c r="BU123" s="833"/>
      <c r="BV123" s="833">
        <v>62115113</v>
      </c>
      <c r="BW123" s="833"/>
      <c r="BX123" s="833"/>
      <c r="BY123" s="833"/>
      <c r="BZ123" s="833"/>
      <c r="CA123" s="833">
        <v>61949237</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251369</v>
      </c>
      <c r="AB128" s="801"/>
      <c r="AC128" s="801"/>
      <c r="AD128" s="801"/>
      <c r="AE128" s="802"/>
      <c r="AF128" s="803">
        <v>248305</v>
      </c>
      <c r="AG128" s="801"/>
      <c r="AH128" s="801"/>
      <c r="AI128" s="801"/>
      <c r="AJ128" s="802"/>
      <c r="AK128" s="803">
        <v>262844</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12.51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19727431</v>
      </c>
      <c r="AB129" s="780"/>
      <c r="AC129" s="780"/>
      <c r="AD129" s="780"/>
      <c r="AE129" s="781"/>
      <c r="AF129" s="782">
        <v>19396790</v>
      </c>
      <c r="AG129" s="780"/>
      <c r="AH129" s="780"/>
      <c r="AI129" s="780"/>
      <c r="AJ129" s="781"/>
      <c r="AK129" s="782">
        <v>19761515</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17.510000000000002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2926095</v>
      </c>
      <c r="AB130" s="780"/>
      <c r="AC130" s="780"/>
      <c r="AD130" s="780"/>
      <c r="AE130" s="781"/>
      <c r="AF130" s="782">
        <v>2928273</v>
      </c>
      <c r="AG130" s="780"/>
      <c r="AH130" s="780"/>
      <c r="AI130" s="780"/>
      <c r="AJ130" s="781"/>
      <c r="AK130" s="782">
        <v>2874305</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16801336</v>
      </c>
      <c r="AB131" s="764"/>
      <c r="AC131" s="764"/>
      <c r="AD131" s="764"/>
      <c r="AE131" s="765"/>
      <c r="AF131" s="766">
        <v>16468517</v>
      </c>
      <c r="AG131" s="764"/>
      <c r="AH131" s="764"/>
      <c r="AI131" s="764"/>
      <c r="AJ131" s="765"/>
      <c r="AK131" s="766">
        <v>16887210</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1.0912644090000001</v>
      </c>
      <c r="AB132" s="745"/>
      <c r="AC132" s="745"/>
      <c r="AD132" s="745"/>
      <c r="AE132" s="746"/>
      <c r="AF132" s="747">
        <v>0.237629168</v>
      </c>
      <c r="AG132" s="745"/>
      <c r="AH132" s="745"/>
      <c r="AI132" s="745"/>
      <c r="AJ132" s="746"/>
      <c r="AK132" s="747">
        <v>4.6236174999999997E-2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1.1000000000000001</v>
      </c>
      <c r="AB133" s="724"/>
      <c r="AC133" s="724"/>
      <c r="AD133" s="724"/>
      <c r="AE133" s="725"/>
      <c r="AF133" s="723">
        <v>0.7</v>
      </c>
      <c r="AG133" s="724"/>
      <c r="AH133" s="724"/>
      <c r="AI133" s="724"/>
      <c r="AJ133" s="725"/>
      <c r="AK133" s="723">
        <v>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DU8F8/vIJXWh5RwmkFrvN+EdRICfdY86OhAAbEXXn4cQV0juHtH/HVZMB95yr9ofcenosNQH1N8Zgkj9adWPA==" saltValue="W8z9JbGSpZHer6Yew7p8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S0DzGiee0JD2lJFaXmhqhVoWCBqn0HxGiOJu5Uap4KLlpYP+GBbGnjh7PEO0PwHoCvuREsTVfJGc2KqA7gh0Q==" saltValue="HYA2XqtvJOt7IPTAaLwZ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P0viI21G6FfbGFrKuJeGqDupNpLBlNwxR9IMN0IitzTON2xEj1G94jd6VgOqireCqIbXakzTCjAZqAsGwjoA==" saltValue="5Kr5WmLla8Km0J+3TgGtC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5105149</v>
      </c>
      <c r="AP9" s="281">
        <v>62353</v>
      </c>
      <c r="AQ9" s="282">
        <v>73824</v>
      </c>
      <c r="AR9" s="283">
        <v>-15.5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614865</v>
      </c>
      <c r="AP10" s="284">
        <v>7510</v>
      </c>
      <c r="AQ10" s="285">
        <v>6244</v>
      </c>
      <c r="AR10" s="286">
        <v>20.3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636804</v>
      </c>
      <c r="AP11" s="284">
        <v>7778</v>
      </c>
      <c r="AQ11" s="285">
        <v>1048</v>
      </c>
      <c r="AR11" s="286">
        <v>642.20000000000005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v>8</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259085</v>
      </c>
      <c r="AP13" s="284">
        <v>3164</v>
      </c>
      <c r="AQ13" s="285">
        <v>2350</v>
      </c>
      <c r="AR13" s="286">
        <v>34.6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75753</v>
      </c>
      <c r="AP14" s="284">
        <v>925</v>
      </c>
      <c r="AQ14" s="285">
        <v>1698</v>
      </c>
      <c r="AR14" s="286">
        <v>-45.5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-196552</v>
      </c>
      <c r="AP15" s="284">
        <v>-2401</v>
      </c>
      <c r="AQ15" s="285">
        <v>-3564</v>
      </c>
      <c r="AR15" s="286">
        <v>-32.6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6495104</v>
      </c>
      <c r="AP16" s="284">
        <v>79330</v>
      </c>
      <c r="AQ16" s="285">
        <v>81608</v>
      </c>
      <c r="AR16" s="286">
        <v>-2.8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6.86</v>
      </c>
      <c r="AP21" s="298">
        <v>7.59</v>
      </c>
      <c r="AQ21" s="299">
        <v>-0.73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99.4</v>
      </c>
      <c r="AP22" s="303">
        <v>98.2</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2408401</v>
      </c>
      <c r="AP32" s="312">
        <v>29416</v>
      </c>
      <c r="AQ32" s="313">
        <v>42992</v>
      </c>
      <c r="AR32" s="314">
        <v>-31.6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v>43</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680362</v>
      </c>
      <c r="AP35" s="312">
        <v>8310</v>
      </c>
      <c r="AQ35" s="313">
        <v>11969</v>
      </c>
      <c r="AR35" s="314">
        <v>-30.6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56194</v>
      </c>
      <c r="AP36" s="312">
        <v>686</v>
      </c>
      <c r="AQ36" s="313">
        <v>2138</v>
      </c>
      <c r="AR36" s="314">
        <v>-67.900000000000006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489</v>
      </c>
      <c r="AP37" s="312" t="s">
        <v>489</v>
      </c>
      <c r="AQ37" s="313">
        <v>592</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2</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-262844</v>
      </c>
      <c r="AP39" s="312">
        <v>-3210</v>
      </c>
      <c r="AQ39" s="313">
        <v>-5777</v>
      </c>
      <c r="AR39" s="314">
        <v>-44.4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-2874305</v>
      </c>
      <c r="AP40" s="312">
        <v>-35106</v>
      </c>
      <c r="AQ40" s="313">
        <v>-36457</v>
      </c>
      <c r="AR40" s="314">
        <v>-3.7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7808</v>
      </c>
      <c r="AP41" s="312">
        <v>95</v>
      </c>
      <c r="AQ41" s="313">
        <v>15502</v>
      </c>
      <c r="AR41" s="314">
        <v>-99.4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2498226</v>
      </c>
      <c r="AN51" s="334">
        <v>30432</v>
      </c>
      <c r="AO51" s="335">
        <v>-51.4</v>
      </c>
      <c r="AP51" s="336">
        <v>62383</v>
      </c>
      <c r="AQ51" s="337">
        <v>14.1</v>
      </c>
      <c r="AR51" s="338">
        <v>-65.5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536717</v>
      </c>
      <c r="AN52" s="342">
        <v>6538</v>
      </c>
      <c r="AO52" s="343">
        <v>-73.599999999999994</v>
      </c>
      <c r="AP52" s="344">
        <v>35325</v>
      </c>
      <c r="AQ52" s="345">
        <v>7.6</v>
      </c>
      <c r="AR52" s="346">
        <v>-81.2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3071021</v>
      </c>
      <c r="AN53" s="334">
        <v>37295</v>
      </c>
      <c r="AO53" s="335">
        <v>22.6</v>
      </c>
      <c r="AP53" s="336">
        <v>63812</v>
      </c>
      <c r="AQ53" s="337">
        <v>2.2999999999999998</v>
      </c>
      <c r="AR53" s="338">
        <v>20.3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961397</v>
      </c>
      <c r="AN54" s="342">
        <v>11676</v>
      </c>
      <c r="AO54" s="343">
        <v>78.599999999999994</v>
      </c>
      <c r="AP54" s="344">
        <v>33848</v>
      </c>
      <c r="AQ54" s="345">
        <v>-4.2</v>
      </c>
      <c r="AR54" s="346">
        <v>82.8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2529027</v>
      </c>
      <c r="AN55" s="334">
        <v>30804</v>
      </c>
      <c r="AO55" s="335">
        <v>-17.399999999999999</v>
      </c>
      <c r="AP55" s="336">
        <v>54225</v>
      </c>
      <c r="AQ55" s="337">
        <v>-15</v>
      </c>
      <c r="AR55" s="338">
        <v>-2.4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864909</v>
      </c>
      <c r="AN56" s="342">
        <v>10535</v>
      </c>
      <c r="AO56" s="343">
        <v>-9.8000000000000007</v>
      </c>
      <c r="AP56" s="344">
        <v>27337</v>
      </c>
      <c r="AQ56" s="345">
        <v>-19.2</v>
      </c>
      <c r="AR56" s="346">
        <v>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2474563</v>
      </c>
      <c r="AN57" s="334">
        <v>30168</v>
      </c>
      <c r="AO57" s="335">
        <v>-2.1</v>
      </c>
      <c r="AP57" s="336">
        <v>54016</v>
      </c>
      <c r="AQ57" s="337">
        <v>-0.4</v>
      </c>
      <c r="AR57" s="338">
        <v>-1.7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959195</v>
      </c>
      <c r="AN58" s="342">
        <v>11694</v>
      </c>
      <c r="AO58" s="343">
        <v>11</v>
      </c>
      <c r="AP58" s="344">
        <v>28078</v>
      </c>
      <c r="AQ58" s="345">
        <v>2.7</v>
      </c>
      <c r="AR58" s="346">
        <v>8.3000000000000007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3131271</v>
      </c>
      <c r="AN59" s="334">
        <v>38245</v>
      </c>
      <c r="AO59" s="335">
        <v>26.8</v>
      </c>
      <c r="AP59" s="336">
        <v>52786</v>
      </c>
      <c r="AQ59" s="337">
        <v>-2.2999999999999998</v>
      </c>
      <c r="AR59" s="338">
        <v>29.1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1558877</v>
      </c>
      <c r="AN60" s="342">
        <v>19040</v>
      </c>
      <c r="AO60" s="343">
        <v>62.8</v>
      </c>
      <c r="AP60" s="344">
        <v>28742</v>
      </c>
      <c r="AQ60" s="345">
        <v>2.4</v>
      </c>
      <c r="AR60" s="346">
        <v>60.4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2740822</v>
      </c>
      <c r="AN61" s="349">
        <v>33389</v>
      </c>
      <c r="AO61" s="350">
        <v>-4.3</v>
      </c>
      <c r="AP61" s="351">
        <v>57444</v>
      </c>
      <c r="AQ61" s="352">
        <v>-0.3</v>
      </c>
      <c r="AR61" s="338">
        <v>-4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976219</v>
      </c>
      <c r="AN62" s="342">
        <v>11897</v>
      </c>
      <c r="AO62" s="343">
        <v>13.8</v>
      </c>
      <c r="AP62" s="344">
        <v>30666</v>
      </c>
      <c r="AQ62" s="345">
        <v>-2.1</v>
      </c>
      <c r="AR62" s="346">
        <v>15.9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914ZpYY4HbZREPQUiW9HK/BW7+QEqvwskcSztLXACNAOoAqin4ogmgZ7NbIJcdZM9SXgiva6tRpzRVY4NogJnQ==" saltValue="BYuvc2qlK5osehV4sV0DG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XSbcoQvtHYFCwXUSJAh6kRcgehQ/X1J5mjnb3eJ9IWX2RK/McmLUZK6blls7lXluSKUYV7KtLnd11MWRGt8L0g==" saltValue="ruY3FiNFbjectwSAGnq7u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BiCWcvFvYq46A8BvnlehbAXcIETyfjzb2I1zREHh1kn0zzy55vU4ovXZof8hvrWGqJb93ue1l0gIpti8KHV9sQ==" saltValue="Qvl4Exjny3xe3dsx5Vsaf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22.76</v>
      </c>
      <c r="G47" s="12">
        <v>21.45</v>
      </c>
      <c r="H47" s="12">
        <v>25.66</v>
      </c>
      <c r="I47" s="12">
        <v>27.42</v>
      </c>
      <c r="J47" s="13">
        <v>27.46</v>
      </c>
    </row>
    <row r="48" spans="2:10" ht="57.75" customHeight="1" x14ac:dyDescent="0.15">
      <c r="B48" s="14"/>
      <c r="C48" s="1141" t="s">
        <v>4</v>
      </c>
      <c r="D48" s="1141"/>
      <c r="E48" s="1142"/>
      <c r="F48" s="15">
        <v>3.17</v>
      </c>
      <c r="G48" s="16">
        <v>4.3499999999999996</v>
      </c>
      <c r="H48" s="16">
        <v>5.63</v>
      </c>
      <c r="I48" s="16">
        <v>4.17</v>
      </c>
      <c r="J48" s="17">
        <v>4.58</v>
      </c>
    </row>
    <row r="49" spans="2:10" ht="57.75" customHeight="1" thickBot="1" x14ac:dyDescent="0.2">
      <c r="B49" s="18"/>
      <c r="C49" s="1143" t="s">
        <v>5</v>
      </c>
      <c r="D49" s="1143"/>
      <c r="E49" s="1144"/>
      <c r="F49" s="19">
        <v>2.9</v>
      </c>
      <c r="G49" s="20">
        <v>0.68</v>
      </c>
      <c r="H49" s="20">
        <v>7.83</v>
      </c>
      <c r="I49" s="20">
        <v>1.72</v>
      </c>
      <c r="J49" s="21">
        <v>1.03</v>
      </c>
    </row>
    <row r="50" spans="2:10" x14ac:dyDescent="0.15"/>
  </sheetData>
  <sheetProtection algorithmName="SHA-512" hashValue="0hgtkOU53gHcTmUYCgjXaKNpYWgW9sS4hQ+S6g+MpV3AriRVm2YzFkqRJCOoghCCR3BKxHEwE0jYoexUCTv50Q==" saltValue="qAzHPTluN4pNOR2DT8w+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532</v>
      </c>
      <c r="D34" s="1151"/>
      <c r="E34" s="1152"/>
      <c r="F34" s="32">
        <v>31.11</v>
      </c>
      <c r="G34" s="33">
        <v>33.619999999999997</v>
      </c>
      <c r="H34" s="33">
        <v>37.159999999999997</v>
      </c>
      <c r="I34" s="33">
        <v>37.43</v>
      </c>
      <c r="J34" s="34">
        <v>36.81</v>
      </c>
      <c r="K34" s="22"/>
      <c r="L34" s="22"/>
      <c r="M34" s="22"/>
      <c r="N34" s="22"/>
      <c r="O34" s="22"/>
      <c r="P34" s="22"/>
    </row>
    <row r="35" spans="1:16" ht="39" customHeight="1" x14ac:dyDescent="0.15">
      <c r="A35" s="22"/>
      <c r="B35" s="35"/>
      <c r="C35" s="1145" t="s">
        <v>533</v>
      </c>
      <c r="D35" s="1146"/>
      <c r="E35" s="1147"/>
      <c r="F35" s="36">
        <v>12.58</v>
      </c>
      <c r="G35" s="37">
        <v>11.53</v>
      </c>
      <c r="H35" s="37">
        <v>12.02</v>
      </c>
      <c r="I35" s="37">
        <v>13.67</v>
      </c>
      <c r="J35" s="38">
        <v>14.97</v>
      </c>
      <c r="K35" s="22"/>
      <c r="L35" s="22"/>
      <c r="M35" s="22"/>
      <c r="N35" s="22"/>
      <c r="O35" s="22"/>
      <c r="P35" s="22"/>
    </row>
    <row r="36" spans="1:16" ht="39" customHeight="1" x14ac:dyDescent="0.15">
      <c r="A36" s="22"/>
      <c r="B36" s="35"/>
      <c r="C36" s="1145" t="s">
        <v>534</v>
      </c>
      <c r="D36" s="1146"/>
      <c r="E36" s="1147"/>
      <c r="F36" s="36">
        <v>3.16</v>
      </c>
      <c r="G36" s="37">
        <v>4.34</v>
      </c>
      <c r="H36" s="37">
        <v>5.63</v>
      </c>
      <c r="I36" s="37">
        <v>4.16</v>
      </c>
      <c r="J36" s="38">
        <v>4.58</v>
      </c>
      <c r="K36" s="22"/>
      <c r="L36" s="22"/>
      <c r="M36" s="22"/>
      <c r="N36" s="22"/>
      <c r="O36" s="22"/>
      <c r="P36" s="22"/>
    </row>
    <row r="37" spans="1:16" ht="39" customHeight="1" x14ac:dyDescent="0.15">
      <c r="A37" s="22"/>
      <c r="B37" s="35"/>
      <c r="C37" s="1145" t="s">
        <v>535</v>
      </c>
      <c r="D37" s="1146"/>
      <c r="E37" s="1147"/>
      <c r="F37" s="36">
        <v>0.89</v>
      </c>
      <c r="G37" s="37">
        <v>0.74</v>
      </c>
      <c r="H37" s="37">
        <v>0.87</v>
      </c>
      <c r="I37" s="37">
        <v>1.06</v>
      </c>
      <c r="J37" s="38">
        <v>0.99</v>
      </c>
      <c r="K37" s="22"/>
      <c r="L37" s="22"/>
      <c r="M37" s="22"/>
      <c r="N37" s="22"/>
      <c r="O37" s="22"/>
      <c r="P37" s="22"/>
    </row>
    <row r="38" spans="1:16" ht="39" customHeight="1" x14ac:dyDescent="0.15">
      <c r="A38" s="22"/>
      <c r="B38" s="35"/>
      <c r="C38" s="1145" t="s">
        <v>536</v>
      </c>
      <c r="D38" s="1146"/>
      <c r="E38" s="1147"/>
      <c r="F38" s="36">
        <v>0.98</v>
      </c>
      <c r="G38" s="37">
        <v>0.95</v>
      </c>
      <c r="H38" s="37">
        <v>1.04</v>
      </c>
      <c r="I38" s="37">
        <v>0.87</v>
      </c>
      <c r="J38" s="38">
        <v>0.92</v>
      </c>
      <c r="K38" s="22"/>
      <c r="L38" s="22"/>
      <c r="M38" s="22"/>
      <c r="N38" s="22"/>
      <c r="O38" s="22"/>
      <c r="P38" s="22"/>
    </row>
    <row r="39" spans="1:16" ht="39" customHeight="1" x14ac:dyDescent="0.15">
      <c r="A39" s="22"/>
      <c r="B39" s="35"/>
      <c r="C39" s="1145" t="s">
        <v>537</v>
      </c>
      <c r="D39" s="1146"/>
      <c r="E39" s="1147"/>
      <c r="F39" s="36">
        <v>0.14000000000000001</v>
      </c>
      <c r="G39" s="37">
        <v>0.14000000000000001</v>
      </c>
      <c r="H39" s="37">
        <v>0.18</v>
      </c>
      <c r="I39" s="37">
        <v>0.06</v>
      </c>
      <c r="J39" s="38">
        <v>0.17</v>
      </c>
      <c r="K39" s="22"/>
      <c r="L39" s="22"/>
      <c r="M39" s="22"/>
      <c r="N39" s="22"/>
      <c r="O39" s="22"/>
      <c r="P39" s="22"/>
    </row>
    <row r="40" spans="1:16" ht="39" customHeight="1" x14ac:dyDescent="0.15">
      <c r="A40" s="22"/>
      <c r="B40" s="35"/>
      <c r="C40" s="1145" t="s">
        <v>538</v>
      </c>
      <c r="D40" s="1146"/>
      <c r="E40" s="1147"/>
      <c r="F40" s="36">
        <v>0</v>
      </c>
      <c r="G40" s="37">
        <v>0</v>
      </c>
      <c r="H40" s="37">
        <v>0</v>
      </c>
      <c r="I40" s="37">
        <v>0</v>
      </c>
      <c r="J40" s="38">
        <v>0.01</v>
      </c>
      <c r="K40" s="22"/>
      <c r="L40" s="22"/>
      <c r="M40" s="22"/>
      <c r="N40" s="22"/>
      <c r="O40" s="22"/>
      <c r="P40" s="22"/>
    </row>
    <row r="41" spans="1:16" ht="39" customHeight="1" x14ac:dyDescent="0.15">
      <c r="A41" s="22"/>
      <c r="B41" s="35"/>
      <c r="C41" s="1145" t="s">
        <v>539</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540</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541</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v8kq6qdfA15LXfpgddskHqCPTflcuyGO7CtnnfvtaMZVCma9sDYEnRX9KPzJnzPJRF5ljwhlR8f6iPfCIEP2g==" saltValue="BV1G4HsL7wEVzBcSkZox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2473</v>
      </c>
      <c r="L45" s="60">
        <v>2444</v>
      </c>
      <c r="M45" s="60">
        <v>2461</v>
      </c>
      <c r="N45" s="60">
        <v>2466</v>
      </c>
      <c r="O45" s="61">
        <v>2408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805</v>
      </c>
      <c r="L48" s="64">
        <v>767</v>
      </c>
      <c r="M48" s="64">
        <v>741</v>
      </c>
      <c r="N48" s="64">
        <v>692</v>
      </c>
      <c r="O48" s="65">
        <v>680</v>
      </c>
      <c r="P48" s="48"/>
      <c r="Q48" s="48"/>
      <c r="R48" s="48"/>
      <c r="S48" s="48"/>
      <c r="T48" s="48"/>
      <c r="U48" s="48"/>
    </row>
    <row r="49" spans="1:21" ht="30.75" customHeight="1" x14ac:dyDescent="0.15">
      <c r="A49" s="48"/>
      <c r="B49" s="1178"/>
      <c r="C49" s="1179"/>
      <c r="D49" s="62"/>
      <c r="E49" s="1155" t="s">
        <v>14</v>
      </c>
      <c r="F49" s="1155"/>
      <c r="G49" s="1155"/>
      <c r="H49" s="1155"/>
      <c r="I49" s="1155"/>
      <c r="J49" s="1156"/>
      <c r="K49" s="63">
        <v>73</v>
      </c>
      <c r="L49" s="64">
        <v>79</v>
      </c>
      <c r="M49" s="64">
        <v>66</v>
      </c>
      <c r="N49" s="64">
        <v>55</v>
      </c>
      <c r="O49" s="65">
        <v>56</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489</v>
      </c>
      <c r="L50" s="64" t="s">
        <v>489</v>
      </c>
      <c r="M50" s="64">
        <v>93</v>
      </c>
      <c r="N50" s="64">
        <v>3</v>
      </c>
      <c r="O50" s="65" t="s">
        <v>489</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3116</v>
      </c>
      <c r="L52" s="64">
        <v>3154</v>
      </c>
      <c r="M52" s="64">
        <v>3177</v>
      </c>
      <c r="N52" s="64">
        <v>3177</v>
      </c>
      <c r="O52" s="65">
        <v>3137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235</v>
      </c>
      <c r="L53" s="69">
        <v>136</v>
      </c>
      <c r="M53" s="69">
        <v>184</v>
      </c>
      <c r="N53" s="69">
        <v>39</v>
      </c>
      <c r="O53" s="70">
        <v>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587</v>
      </c>
      <c r="L58" s="84" t="s">
        <v>489</v>
      </c>
      <c r="M58" s="84" t="s">
        <v>489</v>
      </c>
      <c r="N58" s="84" t="s">
        <v>489</v>
      </c>
      <c r="O58" s="85" t="s">
        <v>489</v>
      </c>
    </row>
    <row r="59" spans="1:21" ht="31.5" customHeight="1" x14ac:dyDescent="0.15">
      <c r="B59" s="1163"/>
      <c r="C59" s="1164"/>
      <c r="D59" s="1170" t="s">
        <v>26</v>
      </c>
      <c r="E59" s="1171"/>
      <c r="F59" s="1171"/>
      <c r="G59" s="1171"/>
      <c r="H59" s="1171"/>
      <c r="I59" s="1171"/>
      <c r="J59" s="1172"/>
      <c r="K59" s="86" t="s">
        <v>489</v>
      </c>
      <c r="L59" s="87" t="s">
        <v>489</v>
      </c>
      <c r="M59" s="87" t="s">
        <v>489</v>
      </c>
      <c r="N59" s="87" t="s">
        <v>489</v>
      </c>
      <c r="O59" s="88" t="s">
        <v>489</v>
      </c>
    </row>
    <row r="60" spans="1:21" ht="31.5" customHeight="1" thickBot="1" x14ac:dyDescent="0.2">
      <c r="B60" s="1165"/>
      <c r="C60" s="1166"/>
      <c r="D60" s="1173" t="s">
        <v>27</v>
      </c>
      <c r="E60" s="1174"/>
      <c r="F60" s="1174"/>
      <c r="G60" s="1174"/>
      <c r="H60" s="1174"/>
      <c r="I60" s="1174"/>
      <c r="J60" s="1175"/>
      <c r="K60" s="89" t="s">
        <v>489</v>
      </c>
      <c r="L60" s="90" t="s">
        <v>489</v>
      </c>
      <c r="M60" s="90" t="s">
        <v>489</v>
      </c>
      <c r="N60" s="90" t="s">
        <v>489</v>
      </c>
      <c r="O60" s="91" t="s">
        <v>489</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GpjoWvqWNGKwNkF+mL2XetrGhR5LAl4FVdL9GJPT4qpURRBt33Vc7Zf1Q6EDRH0NxQZgd14z2OZsmunqgapgA==" saltValue="fGRRVUfS9UtXjhpj9mtOZ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26833</v>
      </c>
      <c r="J41" s="356">
        <v>26075</v>
      </c>
      <c r="K41" s="356">
        <v>25162</v>
      </c>
      <c r="L41" s="356">
        <v>22976</v>
      </c>
      <c r="M41" s="357">
        <v>21077</v>
      </c>
    </row>
    <row r="42" spans="2:13" ht="27.75" customHeight="1" x14ac:dyDescent="0.15">
      <c r="B42" s="1186"/>
      <c r="C42" s="1187"/>
      <c r="D42" s="106"/>
      <c r="E42" s="1190" t="s">
        <v>32</v>
      </c>
      <c r="F42" s="1190"/>
      <c r="G42" s="1190"/>
      <c r="H42" s="1191"/>
      <c r="I42" s="358" t="s">
        <v>489</v>
      </c>
      <c r="J42" s="359">
        <v>93</v>
      </c>
      <c r="K42" s="359">
        <v>3</v>
      </c>
      <c r="L42" s="359">
        <v>44</v>
      </c>
      <c r="M42" s="360" t="s">
        <v>489</v>
      </c>
    </row>
    <row r="43" spans="2:13" ht="27.75" customHeight="1" x14ac:dyDescent="0.15">
      <c r="B43" s="1186"/>
      <c r="C43" s="1187"/>
      <c r="D43" s="106"/>
      <c r="E43" s="1190" t="s">
        <v>33</v>
      </c>
      <c r="F43" s="1190"/>
      <c r="G43" s="1190"/>
      <c r="H43" s="1191"/>
      <c r="I43" s="358">
        <v>10202</v>
      </c>
      <c r="J43" s="359">
        <v>8913</v>
      </c>
      <c r="K43" s="359">
        <v>7336</v>
      </c>
      <c r="L43" s="359">
        <v>6230</v>
      </c>
      <c r="M43" s="360">
        <v>5431</v>
      </c>
    </row>
    <row r="44" spans="2:13" ht="27.75" customHeight="1" x14ac:dyDescent="0.15">
      <c r="B44" s="1186"/>
      <c r="C44" s="1187"/>
      <c r="D44" s="106"/>
      <c r="E44" s="1190" t="s">
        <v>34</v>
      </c>
      <c r="F44" s="1190"/>
      <c r="G44" s="1190"/>
      <c r="H44" s="1191"/>
      <c r="I44" s="358">
        <v>468</v>
      </c>
      <c r="J44" s="359">
        <v>416</v>
      </c>
      <c r="K44" s="359">
        <v>385</v>
      </c>
      <c r="L44" s="359">
        <v>331</v>
      </c>
      <c r="M44" s="360">
        <v>278</v>
      </c>
    </row>
    <row r="45" spans="2:13" ht="27.75" customHeight="1" x14ac:dyDescent="0.15">
      <c r="B45" s="1186"/>
      <c r="C45" s="1187"/>
      <c r="D45" s="106"/>
      <c r="E45" s="1190" t="s">
        <v>35</v>
      </c>
      <c r="F45" s="1190"/>
      <c r="G45" s="1190"/>
      <c r="H45" s="1191"/>
      <c r="I45" s="358">
        <v>3737</v>
      </c>
      <c r="J45" s="359">
        <v>3729</v>
      </c>
      <c r="K45" s="359">
        <v>3722</v>
      </c>
      <c r="L45" s="359">
        <v>3575</v>
      </c>
      <c r="M45" s="360">
        <v>3628</v>
      </c>
    </row>
    <row r="46" spans="2:13" ht="27.75" customHeight="1" x14ac:dyDescent="0.15">
      <c r="B46" s="1186"/>
      <c r="C46" s="1187"/>
      <c r="D46" s="107"/>
      <c r="E46" s="1190" t="s">
        <v>36</v>
      </c>
      <c r="F46" s="1190"/>
      <c r="G46" s="1190"/>
      <c r="H46" s="1191"/>
      <c r="I46" s="358" t="s">
        <v>489</v>
      </c>
      <c r="J46" s="359" t="s">
        <v>489</v>
      </c>
      <c r="K46" s="359" t="s">
        <v>489</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19563</v>
      </c>
      <c r="J50" s="359">
        <v>21133</v>
      </c>
      <c r="K50" s="359">
        <v>25290</v>
      </c>
      <c r="L50" s="359">
        <v>28219</v>
      </c>
      <c r="M50" s="360">
        <v>30317</v>
      </c>
    </row>
    <row r="51" spans="2:13" ht="27.75" customHeight="1" x14ac:dyDescent="0.15">
      <c r="B51" s="1186"/>
      <c r="C51" s="1187"/>
      <c r="D51" s="106"/>
      <c r="E51" s="1190" t="s">
        <v>42</v>
      </c>
      <c r="F51" s="1190"/>
      <c r="G51" s="1190"/>
      <c r="H51" s="1191"/>
      <c r="I51" s="358">
        <v>3125</v>
      </c>
      <c r="J51" s="359">
        <v>2723</v>
      </c>
      <c r="K51" s="359">
        <v>2428</v>
      </c>
      <c r="L51" s="359">
        <v>2187</v>
      </c>
      <c r="M51" s="360">
        <v>1943</v>
      </c>
    </row>
    <row r="52" spans="2:13" ht="27.75" customHeight="1" x14ac:dyDescent="0.15">
      <c r="B52" s="1188"/>
      <c r="C52" s="1189"/>
      <c r="D52" s="106"/>
      <c r="E52" s="1190" t="s">
        <v>43</v>
      </c>
      <c r="F52" s="1190"/>
      <c r="G52" s="1190"/>
      <c r="H52" s="1191"/>
      <c r="I52" s="358">
        <v>35908</v>
      </c>
      <c r="J52" s="359">
        <v>35117</v>
      </c>
      <c r="K52" s="359">
        <v>33725</v>
      </c>
      <c r="L52" s="359">
        <v>31709</v>
      </c>
      <c r="M52" s="360">
        <v>29689</v>
      </c>
    </row>
    <row r="53" spans="2:13" ht="27.75" customHeight="1" thickBot="1" x14ac:dyDescent="0.2">
      <c r="B53" s="1192" t="s">
        <v>19</v>
      </c>
      <c r="C53" s="1193"/>
      <c r="D53" s="110"/>
      <c r="E53" s="1194" t="s">
        <v>44</v>
      </c>
      <c r="F53" s="1194"/>
      <c r="G53" s="1194"/>
      <c r="H53" s="1195"/>
      <c r="I53" s="361">
        <v>-17357</v>
      </c>
      <c r="J53" s="362">
        <v>-19747</v>
      </c>
      <c r="K53" s="362">
        <v>-24835</v>
      </c>
      <c r="L53" s="362">
        <v>-28960</v>
      </c>
      <c r="M53" s="363">
        <v>-31535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XHVGeITwDbA6Nfbsapt2Q1c+Maqj1P+5SP3c/PZm0qGM2Jxi/J+i2g9TnPR5rj6rgQMGQ1e/Zh0uP/C7MgUzQ==" saltValue="xf6eQ5s58zkikEXz/ltt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5062</v>
      </c>
      <c r="G55" s="122">
        <v>5319</v>
      </c>
      <c r="H55" s="123">
        <v>5426</v>
      </c>
    </row>
    <row r="56" spans="2:8" ht="52.5" customHeight="1" x14ac:dyDescent="0.15">
      <c r="B56" s="124"/>
      <c r="C56" s="1213" t="s">
        <v>47</v>
      </c>
      <c r="D56" s="1213"/>
      <c r="E56" s="1214"/>
      <c r="F56" s="125">
        <v>3242</v>
      </c>
      <c r="G56" s="125">
        <v>3544</v>
      </c>
      <c r="H56" s="126">
        <v>3945</v>
      </c>
    </row>
    <row r="57" spans="2:8" ht="53.25" customHeight="1" x14ac:dyDescent="0.15">
      <c r="B57" s="124"/>
      <c r="C57" s="1215" t="s">
        <v>48</v>
      </c>
      <c r="D57" s="1215"/>
      <c r="E57" s="1216"/>
      <c r="F57" s="127">
        <v>14757</v>
      </c>
      <c r="G57" s="127">
        <v>17069</v>
      </c>
      <c r="H57" s="128">
        <v>18750</v>
      </c>
    </row>
    <row r="58" spans="2:8" ht="45.75" customHeight="1" x14ac:dyDescent="0.15">
      <c r="B58" s="129"/>
      <c r="C58" s="1203" t="s">
        <v>574</v>
      </c>
      <c r="D58" s="1204"/>
      <c r="E58" s="1205"/>
      <c r="F58" s="130">
        <v>8552</v>
      </c>
      <c r="G58" s="130">
        <v>8014</v>
      </c>
      <c r="H58" s="131">
        <v>9513</v>
      </c>
    </row>
    <row r="59" spans="2:8" ht="45.75" customHeight="1" x14ac:dyDescent="0.15">
      <c r="B59" s="129"/>
      <c r="C59" s="1203" t="s">
        <v>575</v>
      </c>
      <c r="D59" s="1204"/>
      <c r="E59" s="1205"/>
      <c r="F59" s="130">
        <v>4769</v>
      </c>
      <c r="G59" s="130">
        <v>5607</v>
      </c>
      <c r="H59" s="131">
        <v>6101</v>
      </c>
    </row>
    <row r="60" spans="2:8" ht="45.75" customHeight="1" x14ac:dyDescent="0.15">
      <c r="B60" s="129"/>
      <c r="C60" s="1203" t="s">
        <v>576</v>
      </c>
      <c r="D60" s="1204"/>
      <c r="E60" s="1205"/>
      <c r="F60" s="130">
        <v>315</v>
      </c>
      <c r="G60" s="130">
        <v>2320</v>
      </c>
      <c r="H60" s="131">
        <v>1966</v>
      </c>
    </row>
    <row r="61" spans="2:8" ht="45.75" customHeight="1" x14ac:dyDescent="0.15">
      <c r="B61" s="129"/>
      <c r="C61" s="1203" t="s">
        <v>577</v>
      </c>
      <c r="D61" s="1204"/>
      <c r="E61" s="1205"/>
      <c r="F61" s="130">
        <v>682</v>
      </c>
      <c r="G61" s="130">
        <v>683</v>
      </c>
      <c r="H61" s="131">
        <v>719</v>
      </c>
    </row>
    <row r="62" spans="2:8" ht="45.75" customHeight="1" thickBot="1" x14ac:dyDescent="0.2">
      <c r="B62" s="132"/>
      <c r="C62" s="1206" t="s">
        <v>578</v>
      </c>
      <c r="D62" s="1207"/>
      <c r="E62" s="1208"/>
      <c r="F62" s="133">
        <v>91</v>
      </c>
      <c r="G62" s="133">
        <v>92</v>
      </c>
      <c r="H62" s="134">
        <v>94</v>
      </c>
    </row>
    <row r="63" spans="2:8" ht="52.5" customHeight="1" thickBot="1" x14ac:dyDescent="0.2">
      <c r="B63" s="135"/>
      <c r="C63" s="1209" t="s">
        <v>49</v>
      </c>
      <c r="D63" s="1209"/>
      <c r="E63" s="1210"/>
      <c r="F63" s="136">
        <v>23061</v>
      </c>
      <c r="G63" s="136">
        <v>25931</v>
      </c>
      <c r="H63" s="137">
        <v>28121</v>
      </c>
    </row>
    <row r="64" spans="2:8" x14ac:dyDescent="0.15"/>
  </sheetData>
  <sheetProtection algorithmName="SHA-512" hashValue="YaAMZNtCqFFos7WtqiTTBEMrf0F6GRjzqS3FrTy/K61GGh98Nf7D/awmwiNbUxWMHz9LB4f2RfRfzL1i0S893g==" saltValue="6hgFLNjmqmR0nY5fA0uf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30432</v>
      </c>
      <c r="E3" s="156"/>
      <c r="F3" s="157">
        <v>62383</v>
      </c>
      <c r="G3" s="158"/>
      <c r="H3" s="159"/>
    </row>
    <row r="4" spans="1:8" x14ac:dyDescent="0.15">
      <c r="A4" s="160"/>
      <c r="B4" s="161"/>
      <c r="C4" s="162"/>
      <c r="D4" s="163">
        <v>6538</v>
      </c>
      <c r="E4" s="164"/>
      <c r="F4" s="165">
        <v>35325</v>
      </c>
      <c r="G4" s="166"/>
      <c r="H4" s="167"/>
    </row>
    <row r="5" spans="1:8" x14ac:dyDescent="0.15">
      <c r="A5" s="148" t="s">
        <v>521</v>
      </c>
      <c r="B5" s="153"/>
      <c r="C5" s="154"/>
      <c r="D5" s="155">
        <v>37295</v>
      </c>
      <c r="E5" s="156"/>
      <c r="F5" s="157">
        <v>63812</v>
      </c>
      <c r="G5" s="158"/>
      <c r="H5" s="159"/>
    </row>
    <row r="6" spans="1:8" x14ac:dyDescent="0.15">
      <c r="A6" s="160"/>
      <c r="B6" s="161"/>
      <c r="C6" s="162"/>
      <c r="D6" s="163">
        <v>11676</v>
      </c>
      <c r="E6" s="164"/>
      <c r="F6" s="165">
        <v>33848</v>
      </c>
      <c r="G6" s="166"/>
      <c r="H6" s="167"/>
    </row>
    <row r="7" spans="1:8" x14ac:dyDescent="0.15">
      <c r="A7" s="148" t="s">
        <v>522</v>
      </c>
      <c r="B7" s="153"/>
      <c r="C7" s="154"/>
      <c r="D7" s="155">
        <v>30804</v>
      </c>
      <c r="E7" s="156"/>
      <c r="F7" s="157">
        <v>54225</v>
      </c>
      <c r="G7" s="158"/>
      <c r="H7" s="159"/>
    </row>
    <row r="8" spans="1:8" x14ac:dyDescent="0.15">
      <c r="A8" s="160"/>
      <c r="B8" s="161"/>
      <c r="C8" s="162"/>
      <c r="D8" s="163">
        <v>10535</v>
      </c>
      <c r="E8" s="164"/>
      <c r="F8" s="165">
        <v>27337</v>
      </c>
      <c r="G8" s="166"/>
      <c r="H8" s="167"/>
    </row>
    <row r="9" spans="1:8" x14ac:dyDescent="0.15">
      <c r="A9" s="148" t="s">
        <v>523</v>
      </c>
      <c r="B9" s="153"/>
      <c r="C9" s="154"/>
      <c r="D9" s="155">
        <v>30168</v>
      </c>
      <c r="E9" s="156"/>
      <c r="F9" s="157">
        <v>54016</v>
      </c>
      <c r="G9" s="158"/>
      <c r="H9" s="159"/>
    </row>
    <row r="10" spans="1:8" x14ac:dyDescent="0.15">
      <c r="A10" s="160"/>
      <c r="B10" s="161"/>
      <c r="C10" s="162"/>
      <c r="D10" s="163">
        <v>11694</v>
      </c>
      <c r="E10" s="164"/>
      <c r="F10" s="165">
        <v>28078</v>
      </c>
      <c r="G10" s="166"/>
      <c r="H10" s="167"/>
    </row>
    <row r="11" spans="1:8" x14ac:dyDescent="0.15">
      <c r="A11" s="148" t="s">
        <v>524</v>
      </c>
      <c r="B11" s="153"/>
      <c r="C11" s="154"/>
      <c r="D11" s="155">
        <v>38245</v>
      </c>
      <c r="E11" s="156"/>
      <c r="F11" s="157">
        <v>52786</v>
      </c>
      <c r="G11" s="158"/>
      <c r="H11" s="159"/>
    </row>
    <row r="12" spans="1:8" x14ac:dyDescent="0.15">
      <c r="A12" s="160"/>
      <c r="B12" s="161"/>
      <c r="C12" s="168"/>
      <c r="D12" s="163">
        <v>19040</v>
      </c>
      <c r="E12" s="164"/>
      <c r="F12" s="165">
        <v>28742</v>
      </c>
      <c r="G12" s="166"/>
      <c r="H12" s="167"/>
    </row>
    <row r="13" spans="1:8" x14ac:dyDescent="0.15">
      <c r="A13" s="148"/>
      <c r="B13" s="153"/>
      <c r="C13" s="169"/>
      <c r="D13" s="170">
        <v>33389</v>
      </c>
      <c r="E13" s="171"/>
      <c r="F13" s="172">
        <v>57444</v>
      </c>
      <c r="G13" s="173"/>
      <c r="H13" s="159"/>
    </row>
    <row r="14" spans="1:8" x14ac:dyDescent="0.15">
      <c r="A14" s="160"/>
      <c r="B14" s="161"/>
      <c r="C14" s="162"/>
      <c r="D14" s="163">
        <v>11897</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3.17</v>
      </c>
      <c r="C19" s="174">
        <f>ROUND(VALUE(SUBSTITUTE(実質収支比率等に係る経年分析!G$48,"▲","-")),2)</f>
        <v>4.3499999999999996</v>
      </c>
      <c r="D19" s="174">
        <f>ROUND(VALUE(SUBSTITUTE(実質収支比率等に係る経年分析!H$48,"▲","-")),2)</f>
        <v>5.63</v>
      </c>
      <c r="E19" s="174">
        <f>ROUND(VALUE(SUBSTITUTE(実質収支比率等に係る経年分析!I$48,"▲","-")),2)</f>
        <v>4.17</v>
      </c>
      <c r="F19" s="174">
        <f>ROUND(VALUE(SUBSTITUTE(実質収支比率等に係る経年分析!J$48,"▲","-")),2)</f>
        <v>4.58</v>
      </c>
    </row>
    <row r="20" spans="1:11" x14ac:dyDescent="0.15">
      <c r="A20" s="174" t="s">
        <v>53</v>
      </c>
      <c r="B20" s="174">
        <f>ROUND(VALUE(SUBSTITUTE(実質収支比率等に係る経年分析!F$47,"▲","-")),2)</f>
        <v>22.76</v>
      </c>
      <c r="C20" s="174">
        <f>ROUND(VALUE(SUBSTITUTE(実質収支比率等に係る経年分析!G$47,"▲","-")),2)</f>
        <v>21.45</v>
      </c>
      <c r="D20" s="174">
        <f>ROUND(VALUE(SUBSTITUTE(実質収支比率等に係る経年分析!H$47,"▲","-")),2)</f>
        <v>25.66</v>
      </c>
      <c r="E20" s="174">
        <f>ROUND(VALUE(SUBSTITUTE(実質収支比率等に係る経年分析!I$47,"▲","-")),2)</f>
        <v>27.42</v>
      </c>
      <c r="F20" s="174">
        <f>ROUND(VALUE(SUBSTITUTE(実質収支比率等に係る経年分析!J$47,"▲","-")),2)</f>
        <v>27.46</v>
      </c>
    </row>
    <row r="21" spans="1:11" x14ac:dyDescent="0.15">
      <c r="A21" s="174" t="s">
        <v>54</v>
      </c>
      <c r="B21" s="174">
        <f>IF(ISNUMBER(VALUE(SUBSTITUTE(実質収支比率等に係る経年分析!F$49,"▲","-"))),ROUND(VALUE(SUBSTITUTE(実質収支比率等に係る経年分析!F$49,"▲","-")),2),NA())</f>
        <v>2.9</v>
      </c>
      <c r="C21" s="174">
        <f>IF(ISNUMBER(VALUE(SUBSTITUTE(実質収支比率等に係る経年分析!G$49,"▲","-"))),ROUND(VALUE(SUBSTITUTE(実質収支比率等に係る経年分析!G$49,"▲","-")),2),NA())</f>
        <v>0.68</v>
      </c>
      <c r="D21" s="174">
        <f>IF(ISNUMBER(VALUE(SUBSTITUTE(実質収支比率等に係る経年分析!H$49,"▲","-"))),ROUND(VALUE(SUBSTITUTE(実質収支比率等に係る経年分析!H$49,"▲","-")),2),NA())</f>
        <v>7.83</v>
      </c>
      <c r="E21" s="174">
        <f>IF(ISNUMBER(VALUE(SUBSTITUTE(実質収支比率等に係る経年分析!I$49,"▲","-"))),ROUND(VALUE(SUBSTITUTE(実質収支比率等に係る経年分析!I$49,"▲","-")),2),NA())</f>
        <v>1.72</v>
      </c>
      <c r="F21" s="174">
        <f>IF(ISNUMBER(VALUE(SUBSTITUTE(実質収支比率等に係る経年分析!J$49,"▲","-"))),ROUND(VALUE(SUBSTITUTE(実質収支比率等に係る経年分析!J$49,"▲","-")),2),NA())</f>
        <v>1.03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文化会館事業特別会計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0.92</v>
      </c>
    </row>
    <row r="33" spans="1:16" x14ac:dyDescent="0.15">
      <c r="A33" s="175" t="str">
        <f>IF(連結実質赤字比率に係る赤字・黒字の構成分析!C$37="",NA(),連結実質赤字比率に係る赤字・黒字の構成分析!C$37)</f>
        <v>介護保険事業（保険事業勘定）特別会計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3.16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5.63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12.58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11.53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13.67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14.97</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31.11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33.619999999999997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37.159999999999997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37.43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36.81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3116</v>
      </c>
      <c r="E42" s="176"/>
      <c r="F42" s="176"/>
      <c r="G42" s="176">
        <f>'実質公債費比率（分子）の構造'!L$52</f>
        <v>3154</v>
      </c>
      <c r="H42" s="176"/>
      <c r="I42" s="176"/>
      <c r="J42" s="176">
        <f>'実質公債費比率（分子）の構造'!M$52</f>
        <v>3177</v>
      </c>
      <c r="K42" s="176"/>
      <c r="L42" s="176"/>
      <c r="M42" s="176">
        <f>'実質公債費比率（分子）の構造'!N$52</f>
        <v>3177</v>
      </c>
      <c r="N42" s="176"/>
      <c r="O42" s="176"/>
      <c r="P42" s="176">
        <f>'実質公債費比率（分子）の構造'!O$52</f>
        <v>3137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f>'実質公債費比率（分子）の構造'!M$50</f>
        <v>93</v>
      </c>
      <c r="I44" s="176"/>
      <c r="J44" s="176"/>
      <c r="K44" s="176">
        <f>'実質公債費比率（分子）の構造'!N$50</f>
        <v>3</v>
      </c>
      <c r="L44" s="176"/>
      <c r="M44" s="176"/>
      <c r="N44" s="176" t="str">
        <f>'実質公債費比率（分子）の構造'!O$50</f>
        <v>-</v>
      </c>
      <c r="O44" s="176"/>
      <c r="P44" s="176"/>
    </row>
    <row r="45" spans="1:16" x14ac:dyDescent="0.15">
      <c r="A45" s="176" t="s">
        <v>63</v>
      </c>
      <c r="B45" s="176">
        <f>'実質公債費比率（分子）の構造'!K$49</f>
        <v>73</v>
      </c>
      <c r="C45" s="176"/>
      <c r="D45" s="176"/>
      <c r="E45" s="176">
        <f>'実質公債費比率（分子）の構造'!L$49</f>
        <v>79</v>
      </c>
      <c r="F45" s="176"/>
      <c r="G45" s="176"/>
      <c r="H45" s="176">
        <f>'実質公債費比率（分子）の構造'!M$49</f>
        <v>66</v>
      </c>
      <c r="I45" s="176"/>
      <c r="J45" s="176"/>
      <c r="K45" s="176">
        <f>'実質公債費比率（分子）の構造'!N$49</f>
        <v>55</v>
      </c>
      <c r="L45" s="176"/>
      <c r="M45" s="176"/>
      <c r="N45" s="176">
        <f>'実質公債費比率（分子）の構造'!O$49</f>
        <v>56</v>
      </c>
      <c r="O45" s="176"/>
      <c r="P45" s="176"/>
    </row>
    <row r="46" spans="1:16" x14ac:dyDescent="0.15">
      <c r="A46" s="176" t="s">
        <v>64</v>
      </c>
      <c r="B46" s="176">
        <f>'実質公債費比率（分子）の構造'!K$48</f>
        <v>805</v>
      </c>
      <c r="C46" s="176"/>
      <c r="D46" s="176"/>
      <c r="E46" s="176">
        <f>'実質公債費比率（分子）の構造'!L$48</f>
        <v>767</v>
      </c>
      <c r="F46" s="176"/>
      <c r="G46" s="176"/>
      <c r="H46" s="176">
        <f>'実質公債費比率（分子）の構造'!M$48</f>
        <v>741</v>
      </c>
      <c r="I46" s="176"/>
      <c r="J46" s="176"/>
      <c r="K46" s="176">
        <f>'実質公債費比率（分子）の構造'!N$48</f>
        <v>692</v>
      </c>
      <c r="L46" s="176"/>
      <c r="M46" s="176"/>
      <c r="N46" s="176">
        <f>'実質公債費比率（分子）の構造'!O$48</f>
        <v>680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2473</v>
      </c>
      <c r="C49" s="176"/>
      <c r="D49" s="176"/>
      <c r="E49" s="176">
        <f>'実質公債費比率（分子）の構造'!L$45</f>
        <v>2444</v>
      </c>
      <c r="F49" s="176"/>
      <c r="G49" s="176"/>
      <c r="H49" s="176">
        <f>'実質公債費比率（分子）の構造'!M$45</f>
        <v>2461</v>
      </c>
      <c r="I49" s="176"/>
      <c r="J49" s="176"/>
      <c r="K49" s="176">
        <f>'実質公債費比率（分子）の構造'!N$45</f>
        <v>2466</v>
      </c>
      <c r="L49" s="176"/>
      <c r="M49" s="176"/>
      <c r="N49" s="176">
        <f>'実質公債費比率（分子）の構造'!O$45</f>
        <v>2408</v>
      </c>
      <c r="O49" s="176"/>
      <c r="P49" s="176"/>
    </row>
    <row r="50" spans="1:16" x14ac:dyDescent="0.15">
      <c r="A50" s="176" t="s">
        <v>67</v>
      </c>
      <c r="B50" s="176" t="e">
        <f>NA()</f>
        <v>#N/A</v>
      </c>
      <c r="C50" s="176">
        <f>IF(ISNUMBER('実質公債費比率（分子）の構造'!K$53),'実質公債費比率（分子）の構造'!K$53,NA())</f>
        <v>235</v>
      </c>
      <c r="D50" s="176" t="e">
        <f>NA()</f>
        <v>#N/A</v>
      </c>
      <c r="E50" s="176" t="e">
        <f>NA()</f>
        <v>#N/A</v>
      </c>
      <c r="F50" s="176">
        <f>IF(ISNUMBER('実質公債費比率（分子）の構造'!L$53),'実質公債費比率（分子）の構造'!L$53,NA())</f>
        <v>136</v>
      </c>
      <c r="G50" s="176" t="e">
        <f>NA()</f>
        <v>#N/A</v>
      </c>
      <c r="H50" s="176" t="e">
        <f>NA()</f>
        <v>#N/A</v>
      </c>
      <c r="I50" s="176">
        <f>IF(ISNUMBER('実質公債費比率（分子）の構造'!M$53),'実質公債費比率（分子）の構造'!M$53,NA())</f>
        <v>184</v>
      </c>
      <c r="J50" s="176" t="e">
        <f>NA()</f>
        <v>#N/A</v>
      </c>
      <c r="K50" s="176" t="e">
        <f>NA()</f>
        <v>#N/A</v>
      </c>
      <c r="L50" s="176">
        <f>IF(ISNUMBER('実質公債費比率（分子）の構造'!N$53),'実質公債費比率（分子）の構造'!N$53,NA())</f>
        <v>39</v>
      </c>
      <c r="M50" s="176" t="e">
        <f>NA()</f>
        <v>#N/A</v>
      </c>
      <c r="N50" s="176" t="e">
        <f>NA()</f>
        <v>#N/A</v>
      </c>
      <c r="O50" s="176">
        <f>IF(ISNUMBER('実質公債費比率（分子）の構造'!O$53),'実質公債費比率（分子）の構造'!O$53,NA())</f>
        <v>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35908</v>
      </c>
      <c r="E56" s="175"/>
      <c r="F56" s="175"/>
      <c r="G56" s="175">
        <f>'将来負担比率（分子）の構造'!J$52</f>
        <v>35117</v>
      </c>
      <c r="H56" s="175"/>
      <c r="I56" s="175"/>
      <c r="J56" s="175">
        <f>'将来負担比率（分子）の構造'!K$52</f>
        <v>33725</v>
      </c>
      <c r="K56" s="175"/>
      <c r="L56" s="175"/>
      <c r="M56" s="175">
        <f>'将来負担比率（分子）の構造'!L$52</f>
        <v>31709</v>
      </c>
      <c r="N56" s="175"/>
      <c r="O56" s="175"/>
      <c r="P56" s="175">
        <f>'将来負担比率（分子）の構造'!M$52</f>
        <v>29689</v>
      </c>
    </row>
    <row r="57" spans="1:16" x14ac:dyDescent="0.15">
      <c r="A57" s="175" t="s">
        <v>42</v>
      </c>
      <c r="B57" s="175"/>
      <c r="C57" s="175"/>
      <c r="D57" s="175">
        <f>'将来負担比率（分子）の構造'!I$51</f>
        <v>3125</v>
      </c>
      <c r="E57" s="175"/>
      <c r="F57" s="175"/>
      <c r="G57" s="175">
        <f>'将来負担比率（分子）の構造'!J$51</f>
        <v>2723</v>
      </c>
      <c r="H57" s="175"/>
      <c r="I57" s="175"/>
      <c r="J57" s="175">
        <f>'将来負担比率（分子）の構造'!K$51</f>
        <v>2428</v>
      </c>
      <c r="K57" s="175"/>
      <c r="L57" s="175"/>
      <c r="M57" s="175">
        <f>'将来負担比率（分子）の構造'!L$51</f>
        <v>2187</v>
      </c>
      <c r="N57" s="175"/>
      <c r="O57" s="175"/>
      <c r="P57" s="175">
        <f>'将来負担比率（分子）の構造'!M$51</f>
        <v>1943</v>
      </c>
    </row>
    <row r="58" spans="1:16" x14ac:dyDescent="0.15">
      <c r="A58" s="175" t="s">
        <v>41</v>
      </c>
      <c r="B58" s="175"/>
      <c r="C58" s="175"/>
      <c r="D58" s="175">
        <f>'将来負担比率（分子）の構造'!I$50</f>
        <v>19563</v>
      </c>
      <c r="E58" s="175"/>
      <c r="F58" s="175"/>
      <c r="G58" s="175">
        <f>'将来負担比率（分子）の構造'!J$50</f>
        <v>21133</v>
      </c>
      <c r="H58" s="175"/>
      <c r="I58" s="175"/>
      <c r="J58" s="175">
        <f>'将来負担比率（分子）の構造'!K$50</f>
        <v>25290</v>
      </c>
      <c r="K58" s="175"/>
      <c r="L58" s="175"/>
      <c r="M58" s="175">
        <f>'将来負担比率（分子）の構造'!L$50</f>
        <v>28219</v>
      </c>
      <c r="N58" s="175"/>
      <c r="O58" s="175"/>
      <c r="P58" s="175">
        <f>'将来負担比率（分子）の構造'!M$50</f>
        <v>30317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3737</v>
      </c>
      <c r="C62" s="175"/>
      <c r="D62" s="175"/>
      <c r="E62" s="175">
        <f>'将来負担比率（分子）の構造'!J$45</f>
        <v>3729</v>
      </c>
      <c r="F62" s="175"/>
      <c r="G62" s="175"/>
      <c r="H62" s="175">
        <f>'将来負担比率（分子）の構造'!K$45</f>
        <v>3722</v>
      </c>
      <c r="I62" s="175"/>
      <c r="J62" s="175"/>
      <c r="K62" s="175">
        <f>'将来負担比率（分子）の構造'!L$45</f>
        <v>3575</v>
      </c>
      <c r="L62" s="175"/>
      <c r="M62" s="175"/>
      <c r="N62" s="175">
        <f>'将来負担比率（分子）の構造'!M$45</f>
        <v>3628</v>
      </c>
      <c r="O62" s="175"/>
      <c r="P62" s="175"/>
    </row>
    <row r="63" spans="1:16" x14ac:dyDescent="0.15">
      <c r="A63" s="175" t="s">
        <v>34</v>
      </c>
      <c r="B63" s="175">
        <f>'将来負担比率（分子）の構造'!I$44</f>
        <v>468</v>
      </c>
      <c r="C63" s="175"/>
      <c r="D63" s="175"/>
      <c r="E63" s="175">
        <f>'将来負担比率（分子）の構造'!J$44</f>
        <v>416</v>
      </c>
      <c r="F63" s="175"/>
      <c r="G63" s="175"/>
      <c r="H63" s="175">
        <f>'将来負担比率（分子）の構造'!K$44</f>
        <v>385</v>
      </c>
      <c r="I63" s="175"/>
      <c r="J63" s="175"/>
      <c r="K63" s="175">
        <f>'将来負担比率（分子）の構造'!L$44</f>
        <v>331</v>
      </c>
      <c r="L63" s="175"/>
      <c r="M63" s="175"/>
      <c r="N63" s="175">
        <f>'将来負担比率（分子）の構造'!M$44</f>
        <v>278</v>
      </c>
      <c r="O63" s="175"/>
      <c r="P63" s="175"/>
    </row>
    <row r="64" spans="1:16" x14ac:dyDescent="0.15">
      <c r="A64" s="175" t="s">
        <v>33</v>
      </c>
      <c r="B64" s="175">
        <f>'将来負担比率（分子）の構造'!I$43</f>
        <v>10202</v>
      </c>
      <c r="C64" s="175"/>
      <c r="D64" s="175"/>
      <c r="E64" s="175">
        <f>'将来負担比率（分子）の構造'!J$43</f>
        <v>8913</v>
      </c>
      <c r="F64" s="175"/>
      <c r="G64" s="175"/>
      <c r="H64" s="175">
        <f>'将来負担比率（分子）の構造'!K$43</f>
        <v>7336</v>
      </c>
      <c r="I64" s="175"/>
      <c r="J64" s="175"/>
      <c r="K64" s="175">
        <f>'将来負担比率（分子）の構造'!L$43</f>
        <v>6230</v>
      </c>
      <c r="L64" s="175"/>
      <c r="M64" s="175"/>
      <c r="N64" s="175">
        <f>'将来負担比率（分子）の構造'!M$43</f>
        <v>5431</v>
      </c>
      <c r="O64" s="175"/>
      <c r="P64" s="175"/>
    </row>
    <row r="65" spans="1:16" x14ac:dyDescent="0.15">
      <c r="A65" s="175" t="s">
        <v>32</v>
      </c>
      <c r="B65" s="175" t="str">
        <f>'将来負担比率（分子）の構造'!I$42</f>
        <v>-</v>
      </c>
      <c r="C65" s="175"/>
      <c r="D65" s="175"/>
      <c r="E65" s="175">
        <f>'将来負担比率（分子）の構造'!J$42</f>
        <v>93</v>
      </c>
      <c r="F65" s="175"/>
      <c r="G65" s="175"/>
      <c r="H65" s="175">
        <f>'将来負担比率（分子）の構造'!K$42</f>
        <v>3</v>
      </c>
      <c r="I65" s="175"/>
      <c r="J65" s="175"/>
      <c r="K65" s="175">
        <f>'将来負担比率（分子）の構造'!L$42</f>
        <v>44</v>
      </c>
      <c r="L65" s="175"/>
      <c r="M65" s="175"/>
      <c r="N65" s="175" t="str">
        <f>'将来負担比率（分子）の構造'!M$42</f>
        <v>-</v>
      </c>
      <c r="O65" s="175"/>
      <c r="P65" s="175"/>
    </row>
    <row r="66" spans="1:16" x14ac:dyDescent="0.15">
      <c r="A66" s="175" t="s">
        <v>31</v>
      </c>
      <c r="B66" s="175">
        <f>'将来負担比率（分子）の構造'!I$41</f>
        <v>26833</v>
      </c>
      <c r="C66" s="175"/>
      <c r="D66" s="175"/>
      <c r="E66" s="175">
        <f>'将来負担比率（分子）の構造'!J$41</f>
        <v>26075</v>
      </c>
      <c r="F66" s="175"/>
      <c r="G66" s="175"/>
      <c r="H66" s="175">
        <f>'将来負担比率（分子）の構造'!K$41</f>
        <v>25162</v>
      </c>
      <c r="I66" s="175"/>
      <c r="J66" s="175"/>
      <c r="K66" s="175">
        <f>'将来負担比率（分子）の構造'!L$41</f>
        <v>22976</v>
      </c>
      <c r="L66" s="175"/>
      <c r="M66" s="175"/>
      <c r="N66" s="175">
        <f>'将来負担比率（分子）の構造'!M$41</f>
        <v>21077</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5062</v>
      </c>
      <c r="C72" s="179">
        <f>基金残高に係る経年分析!G55</f>
        <v>5319</v>
      </c>
      <c r="D72" s="179">
        <f>基金残高に係る経年分析!H55</f>
        <v>5426</v>
      </c>
    </row>
    <row r="73" spans="1:16" x14ac:dyDescent="0.15">
      <c r="A73" s="178" t="s">
        <v>74</v>
      </c>
      <c r="B73" s="179">
        <f>基金残高に係る経年分析!F56</f>
        <v>3242</v>
      </c>
      <c r="C73" s="179">
        <f>基金残高に係る経年分析!G56</f>
        <v>3544</v>
      </c>
      <c r="D73" s="179">
        <f>基金残高に係る経年分析!H56</f>
        <v>3945</v>
      </c>
    </row>
    <row r="74" spans="1:16" x14ac:dyDescent="0.15">
      <c r="A74" s="178" t="s">
        <v>75</v>
      </c>
      <c r="B74" s="179">
        <f>基金残高に係る経年分析!F57</f>
        <v>14757</v>
      </c>
      <c r="C74" s="179">
        <f>基金残高に係る経年分析!G57</f>
        <v>17069</v>
      </c>
      <c r="D74" s="179">
        <f>基金残高に係る経年分析!H57</f>
        <v>18750</v>
      </c>
    </row>
  </sheetData>
  <sheetProtection algorithmName="SHA-512" hashValue="XchjXt7H+M9ZFeWyXmkN7EGvgmxJGt2cxLg7JAVgjq8dE8Uw5n3YMNkczl62vF+iLeYIHvC+lzOsOFXl+dZZBw==" saltValue="rv2GdfK7bJXB5jbNGOTW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　祐貴子</cp:lastModifiedBy>
  <cp:lastPrinted>2025-03-13T02:17:39Z</cp:lastPrinted>
  <dcterms:created xsi:type="dcterms:W3CDTF">2025-02-19T03:15:51Z</dcterms:created>
  <dcterms:modified xsi:type="dcterms:W3CDTF">2025-03-27T07:56:50Z</dcterms:modified>
  <cp:category/>
</cp:coreProperties>
</file>