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4_財政係（旧財政係）【移行先】\24_財政情報の開示の推進\01_財政状況資料集\2024（R6）\02　3月公表分\08　HP掲載\01　掲載データ\"/>
    </mc:Choice>
  </mc:AlternateContent>
  <xr:revisionPtr revIDLastSave="0" documentId="13_ncr:1_{97309722-0195-4480-8C32-01102A670B20}" xr6:coauthVersionLast="47" xr6:coauthVersionMax="47" xr10:uidLastSave="{00000000-0000-0000-0000-000000000000}"/>
  <bookViews>
    <workbookView xWindow="-120" yWindow="-120" windowWidth="29040" windowHeight="15840" tabRatio="9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R102" i="12" l="1"/>
  <c r="AF88" i="12"/>
  <c r="AU63" i="12" l="1"/>
  <c r="AP63" i="12"/>
  <c r="AA31" i="12" l="1"/>
  <c r="AA30" i="12"/>
  <c r="AA29" i="12"/>
  <c r="AA28" i="12"/>
  <c r="AA8" i="12"/>
  <c r="AA7"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AM36" i="10"/>
  <c r="C36" i="10"/>
  <c r="BE35" i="10"/>
  <c r="C35" i="10"/>
  <c r="BE34" i="10"/>
  <c r="U34" i="10"/>
  <c r="C34" i="10"/>
  <c r="U35" i="10" l="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CO34" i="10" l="1"/>
  <c r="CO35" i="10" s="1"/>
  <c r="CO36" i="10" s="1"/>
  <c r="CO37" i="10" s="1"/>
</calcChain>
</file>

<file path=xl/sharedStrings.xml><?xml version="1.0" encoding="utf-8"?>
<sst xmlns="http://schemas.openxmlformats.org/spreadsheetml/2006/main" count="1118" uniqueCount="564">
  <si>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</si>
  <si>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</si>
  <si>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</si>
  <si>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</si>
  <si>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</si>
  <si>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</si>
  <si>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</si>
  <si>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</si>
  <si>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</si>
  <si>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</si>
  <si>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</si>
  <si>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</si>
  <si>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</si>
  <si>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</si>
  <si>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</si>
  <si>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</si>
  <si>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</si>
  <si>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</si>
  <si>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</si>
  <si>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</si>
  <si>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</si>
  <si>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</si>
  <si>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</si>
  <si>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</si>
  <si>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</si>
  <si>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</si>
  <si>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</si>
  <si>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</si>
  <si>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</si>
  <si>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</si>
  <si>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</si>
  <si>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</si>
  <si>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</si>
  <si>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</si>
  <si>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</si>
  <si>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</si>
  <si>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</si>
  <si>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</si>
  <si>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</si>
  <si>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</si>
  <si>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</si>
  <si>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</si>
  <si>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</si>
  <si>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</si>
  <si>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</si>
  <si>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</si>
  <si>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</si>
  <si>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</si>
  <si>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</si>
  <si>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</si>
  <si>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</si>
  <si>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</si>
  <si>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</si>
  <si>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</si>
  <si>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</si>
  <si>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</si>
  <si>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</si>
  <si>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</si>
  <si>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</si>
  <si>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</si>
  <si>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</si>
  <si>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</si>
  <si>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</si>
  <si>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</si>
  <si>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</si>
  <si>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</si>
  <si>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</si>
  <si>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</si>
  <si>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</si>
  <si>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</si>
  <si>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</si>
  <si>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</si>
  <si>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</si>
  <si>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</si>
  <si>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</si>
  <si>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</si>
  <si>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</si>
  <si>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</si>
  <si>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</si>
  <si>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</si>
  <si>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</si>
  <si>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</si>
  <si>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</si>
  <si>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</si>
  <si>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</si>
  <si>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</si>
  <si>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</si>
  <si>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</si>
  <si>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</si>
  <si>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</si>
  <si>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</si>
  <si>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</si>
  <si>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</si>
  <si>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</si>
  <si>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草津市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</si>
  <si>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</si>
  <si>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</si>
  <si>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</si>
  <si>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</si>
  <si>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</si>
  <si>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</si>
  <si>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</si>
  <si>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</si>
  <si>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</si>
  <si>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</si>
  <si>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</si>
  <si>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</si>
  <si>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</si>
  <si>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</si>
  <si>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</si>
  <si>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</si>
  <si>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</si>
  <si>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</si>
  <si>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</si>
  <si>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</si>
  <si>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</si>
  <si>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</si>
  <si>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</si>
  <si>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</si>
  <si>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</si>
  <si>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</si>
  <si>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</si>
  <si>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</si>
  <si>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</si>
  <si>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</si>
  <si>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</si>
  <si>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</si>
  <si>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</si>
  <si>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</si>
  <si>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</si>
  <si>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</si>
  <si>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</si>
  <si>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</si>
  <si>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</si>
  <si>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</si>
  <si>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</si>
  <si>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</si>
  <si>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</si>
  <si>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</si>
  <si>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</si>
  <si>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</si>
  <si>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</si>
  <si>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</si>
  <si>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</si>
  <si>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</si>
  <si>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</si>
  <si>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</si>
  <si>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</si>
  <si>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</si>
  <si>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</si>
  <si>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</si>
  <si>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</si>
  <si>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</si>
  <si>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</si>
  <si>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</si>
  <si>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</si>
  <si>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</si>
  <si>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</si>
  <si>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</si>
  <si>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</si>
  <si>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</si>
  <si>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</si>
  <si>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</si>
  <si>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</si>
  <si>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</si>
  <si>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</si>
  <si>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</si>
  <si>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</si>
  <si>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</si>
  <si>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</si>
  <si>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</si>
  <si>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</si>
  <si>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</si>
  <si>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</si>
  <si>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</si>
  <si>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</si>
  <si>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</si>
  <si>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</si>
  <si>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</si>
  <si>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</si>
  <si>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</si>
  <si>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</si>
  <si>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</si>
  <si>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</si>
  <si>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</si>
  <si>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</si>
  <si>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</si>
  <si>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</si>
  <si>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</si>
  <si>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</si>
  <si>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</si>
  <si>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</si>
  <si>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</si>
  <si>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</si>
  <si>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</si>
  <si>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</si>
  <si>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</si>
  <si>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</si>
  <si>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</si>
  <si>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</si>
  <si>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</si>
  <si>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</si>
  <si>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</si>
  <si>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滋賀県草津市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</si>
  <si>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</si>
  <si>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</si>
  <si>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</si>
  <si>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</si>
  <si>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</si>
  <si>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</si>
  <si>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</si>
  <si>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</si>
  <si>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</si>
  <si>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</si>
  <si>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</si>
  <si>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</si>
  <si>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</si>
  <si>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</si>
  <si>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</si>
  <si>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</si>
  <si>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</si>
  <si>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</si>
  <si>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</si>
  <si>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</si>
  <si>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</si>
  <si>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</si>
  <si>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</si>
  <si>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</si>
  <si>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</si>
  <si>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</si>
  <si>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</si>
  <si>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</si>
  <si>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</si>
  <si>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</si>
  <si>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</si>
  <si>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</si>
  <si>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</si>
  <si>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</si>
  <si>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</si>
  <si>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</si>
  <si>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</si>
  <si>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</si>
  <si>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</si>
  <si>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</si>
  <si>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</si>
  <si>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</si>
  <si>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</si>
  <si>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</si>
  <si>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</si>
  <si>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</si>
  <si>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</si>
  <si>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</si>
  <si>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</si>
  <si>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</si>
  <si>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</si>
  <si>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</si>
  <si>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</si>
  <si>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</si>
  <si>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</si>
  <si>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</si>
  <si>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</si>
  <si>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</si>
  <si>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</si>
  <si>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</si>
  <si>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</si>
  <si>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</si>
  <si>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</si>
  <si>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</si>
  <si>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</si>
  <si>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</si>
  <si>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</si>
  <si>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</si>
  <si>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</si>
  <si>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</si>
  <si>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</si>
  <si>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</si>
  <si>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</si>
  <si>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</si>
  <si>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</si>
  <si>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</si>
  <si>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</si>
  <si>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</si>
  <si>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</si>
  <si>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</si>
  <si>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</si>
  <si>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</si>
  <si>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</si>
  <si>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</si>
  <si>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</si>
  <si>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</si>
  <si>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</si>
  <si>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</si>
  <si>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</si>
  <si>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</si>
  <si>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</si>
  <si>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</si>
  <si>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</si>
  <si>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</si>
  <si>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</si>
  <si>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</si>
  <si>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</si>
  <si>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</si>
  <si>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</si>
  <si>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</si>
  <si>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</si>
  <si>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</si>
  <si>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</si>
  <si>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</si>
  <si>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</si>
  <si>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</si>
  <si>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</si>
  <si>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</si>
  <si>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</si>
  <si>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</si>
  <si>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</si>
  <si>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</si>
  <si>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</si>
  <si>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</si>
  <si>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</si>
  <si>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</si>
  <si>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</si>
  <si>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</si>
  <si>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</si>
  <si>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</si>
  <si>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</si>
  <si>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</si>
  <si>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</si>
  <si>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</si>
  <si>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</si>
  <si>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</si>
  <si>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</si>
  <si>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</si>
  <si>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</si>
  <si>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</si>
  <si>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</si>
  <si>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</si>
  <si>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</si>
  <si>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</si>
  <si>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</si>
  <si>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</si>
  <si>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</si>
  <si>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</si>
  <si>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</si>
  <si>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</si>
  <si>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</si>
  <si>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</si>
  <si>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</si>
  <si>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</si>
  <si>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</si>
  <si>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</si>
  <si>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</si>
  <si>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</si>
  <si>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</si>
  <si>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</si>
  <si>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滋賀県草津市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</si>
  <si>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</si>
  <si>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</si>
  <si>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</si>
  <si>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</si>
  <si>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</si>
  <si>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</si>
  <si>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</si>
  <si>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</si>
  <si>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</si>
  <si>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</si>
  <si>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</si>
  <si>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</si>
  <si>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</si>
  <si>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</si>
  <si>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</si>
  <si>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</si>
  <si>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</si>
  <si>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</si>
  <si>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</si>
  <si>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</si>
  <si>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</si>
  <si>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</si>
  <si>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</si>
  <si>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</si>
  <si>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</si>
  <si>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</si>
  <si>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</si>
  <si>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</si>
  <si>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</si>
  <si>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</si>
  <si>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</si>
  <si>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</si>
  <si>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</si>
  <si>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</si>
  <si>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</si>
  <si>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</si>
  <si>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</si>
  <si>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</si>
  <si>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</si>
  <si>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</si>
  <si>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</si>
  <si>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</si>
  <si>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</si>
  <si>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</si>
  <si>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</si>
  <si>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</si>
  <si>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</si>
  <si>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</si>
  <si>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</si>
  <si>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</si>
  <si>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</si>
  <si>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</si>
  <si>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</si>
  <si>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</si>
  <si>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</si>
  <si>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</si>
  <si>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</si>
  <si>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</si>
  <si>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</si>
  <si>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</si>
  <si>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</si>
  <si>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</si>
  <si>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</si>
  <si>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</si>
  <si>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</si>
  <si>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</si>
  <si>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</si>
  <si>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</si>
  <si>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</si>
  <si>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</si>
  <si>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</si>
  <si>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</si>
  <si>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</si>
  <si>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</si>
  <si>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</si>
  <si>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</si>
  <si>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</si>
  <si>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</si>
  <si>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</si>
  <si>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</si>
  <si>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</si>
  <si>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</si>
  <si>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</si>
  <si>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</si>
  <si>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</si>
  <si>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</si>
  <si>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</si>
  <si>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</si>
  <si>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</si>
  <si>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</si>
  <si>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</si>
  <si>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</si>
  <si>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</si>
  <si>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</si>
  <si>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</si>
  <si>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</si>
  <si>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</si>
  <si>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</si>
  <si>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</si>
  <si>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</si>
  <si>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</si>
  <si>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</si>
  <si>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</si>
  <si>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</si>
  <si>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</si>
  <si>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</si>
  <si>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</si>
  <si>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</si>
  <si>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</si>
  <si>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</si>
  <si>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</si>
  <si>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</si>
  <si>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</si>
  <si>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</si>
  <si>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</si>
  <si>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</si>
  <si>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</si>
  <si>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</si>
  <si>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</si>
  <si>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</si>
  <si>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</si>
  <si>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</si>
  <si>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</si>
  <si>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</si>
  <si>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</si>
  <si>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</si>
  <si>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</si>
  <si>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</si>
  <si>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</si>
  <si>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</si>
  <si>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</si>
  <si>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</si>
  <si>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</si>
  <si>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</si>
  <si>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</si>
  <si>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</si>
  <si>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</si>
  <si>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</si>
  <si>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</si>
  <si>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</si>
  <si>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</si>
  <si>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</si>
  <si>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</si>
  <si>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</si>
  <si>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</si>
  <si>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</si>
  <si>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</si>
  <si>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</si>
  <si>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</si>
  <si>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</si>
  <si>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</si>
  <si>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</si>
  <si>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</si>
  <si>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</si>
  <si>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</si>
  <si>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</si>
  <si>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</si>
  <si>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</si>
  <si>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</si>
  <si>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</si>
  <si>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</si>
  <si>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</si>
  <si>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</si>
  <si>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</si>
  <si>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</si>
  <si>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</si>
  <si>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</si>
  <si>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</si>
  <si>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</si>
  <si>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</si>
  <si>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</si>
  <si>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</si>
  <si>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</si>
  <si>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</si>
  <si>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</si>
  <si>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</si>
  <si>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下水道事業会計</t>
  </si>
  <si>
    <t>一般会計</t>
  </si>
  <si>
    <t>介護保険事業特別会計</t>
  </si>
  <si>
    <t>国民健康保険事業特別会計</t>
  </si>
  <si>
    <t>後期高齢者医療特別会計</t>
  </si>
  <si>
    <t>学校給食センター特別会計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</si>
  <si>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</si>
  <si>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</si>
  <si>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</si>
  <si>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</si>
  <si>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</si>
  <si>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</si>
  <si>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</si>
  <si>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</si>
  <si>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</si>
  <si>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草津市土地開発公社</t>
  </si>
  <si>
    <t>草津市コミュニティ事業団</t>
  </si>
  <si>
    <t>草津市都市開発</t>
  </si>
  <si>
    <t>草津まちづくり</t>
  </si>
  <si>
    <t>湖南広域行政組合</t>
    <rPh sb="0" eb="4">
      <t>コナンコウイキ</t>
    </rPh>
    <rPh sb="4" eb="8">
      <t>ギョウセイクミアイ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</si>
  <si>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</si>
  <si>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8">
      <t>コウキコウレイシャ</t>
    </rPh>
    <rPh sb="8" eb="10">
      <t>イリョウ</t>
    </rPh>
    <rPh sb="10" eb="12">
      <t>コウイキ</t>
    </rPh>
    <rPh sb="12" eb="14">
      <t>レンゴウ</t>
    </rPh>
    <rPh sb="15" eb="19">
      <t>イッパンカイケイ</t>
    </rPh>
    <phoneticPr fontId="2"/>
  </si>
  <si>
    <t>滋賀県後期高齢者医療広域連合（後期高齢者医療特別会計）</t>
    <rPh sb="0" eb="3">
      <t>シガケン</t>
    </rPh>
    <rPh sb="3" eb="8">
      <t>コウキコウレイシャ</t>
    </rPh>
    <rPh sb="8" eb="10">
      <t>イリョウ</t>
    </rPh>
    <rPh sb="10" eb="12">
      <t>コウイキ</t>
    </rPh>
    <rPh sb="12" eb="14">
      <t>レンゴウ</t>
    </rPh>
    <rPh sb="15" eb="17">
      <t>コウキ</t>
    </rPh>
    <rPh sb="17" eb="20">
      <t>コウレイシャ</t>
    </rPh>
    <rPh sb="20" eb="22">
      <t>イリョウ</t>
    </rPh>
    <rPh sb="22" eb="26">
      <t>トクベツカイケイ</t>
    </rPh>
    <phoneticPr fontId="2"/>
  </si>
  <si>
    <t>-</t>
    <phoneticPr fontId="2"/>
  </si>
  <si>
    <t>-</t>
    <phoneticPr fontId="2"/>
  </si>
  <si>
    <t>草津栗東行政事務組合</t>
    <rPh sb="0" eb="4">
      <t>クサツリットウ</t>
    </rPh>
    <rPh sb="4" eb="6">
      <t>ギョウセイ</t>
    </rPh>
    <rPh sb="6" eb="8">
      <t>ジム</t>
    </rPh>
    <rPh sb="8" eb="10">
      <t>クミアイ</t>
    </rPh>
    <phoneticPr fontId="2"/>
  </si>
  <si>
    <t>草津市まちづくり基盤整備基金</t>
    <rPh sb="0" eb="3">
      <t>クサツシ</t>
    </rPh>
    <rPh sb="8" eb="10">
      <t>キバン</t>
    </rPh>
    <rPh sb="10" eb="12">
      <t>セイビ</t>
    </rPh>
    <rPh sb="12" eb="14">
      <t>キキン</t>
    </rPh>
    <phoneticPr fontId="5"/>
  </si>
  <si>
    <t>草津市（仮称）生涯学習センター整備基金</t>
    <rPh sb="0" eb="3">
      <t>クサツシ</t>
    </rPh>
    <rPh sb="4" eb="6">
      <t>カショウ</t>
    </rPh>
    <rPh sb="7" eb="9">
      <t>ショウガイ</t>
    </rPh>
    <rPh sb="9" eb="11">
      <t>ガクシュウ</t>
    </rPh>
    <rPh sb="15" eb="17">
      <t>セイビ</t>
    </rPh>
    <rPh sb="17" eb="19">
      <t>キキン</t>
    </rPh>
    <phoneticPr fontId="5"/>
  </si>
  <si>
    <t>草津市ふるさと創生基金</t>
    <rPh sb="0" eb="3">
      <t>クサツシ</t>
    </rPh>
    <rPh sb="7" eb="9">
      <t>ソウセイ</t>
    </rPh>
    <rPh sb="9" eb="11">
      <t>キキン</t>
    </rPh>
    <phoneticPr fontId="5"/>
  </si>
  <si>
    <t>草津市環境衛生事業基金</t>
    <rPh sb="0" eb="3">
      <t>クサツシ</t>
    </rPh>
    <rPh sb="3" eb="5">
      <t>カンキョウ</t>
    </rPh>
    <rPh sb="5" eb="7">
      <t>エイセイ</t>
    </rPh>
    <rPh sb="7" eb="9">
      <t>ジギョウ</t>
    </rPh>
    <rPh sb="9" eb="11">
      <t>キキン</t>
    </rPh>
    <phoneticPr fontId="5"/>
  </si>
  <si>
    <t>改良住宅基金</t>
    <rPh sb="0" eb="4">
      <t>カイリョウジュウタク</t>
    </rPh>
    <rPh sb="4" eb="6">
      <t>キキン</t>
    </rPh>
    <phoneticPr fontId="5"/>
  </si>
  <si>
    <t>　</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</si>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</sst>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43955</c:v>
                </c:pt>
                <c:pt idx="3">
                  <c:v>41921</c:v>
                </c:pt>
                <c:pt idx="4">
                  <c:v>44585</c:v>
                </c:pt>
              </c:numCache>
            </c:numRef>
          </c:val>
          <c:smooth val="0"/>
          <c:extLst>
            <c:ext xmlns:c16="http://schemas.microsoft.com/office/drawing/2014/chart" uri="{C3380CC4-5D6E-409C-BE32-E72D297353CC}">
              <c16:uniqueId val="{00000000-446C-46D7-B95C-8680675255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61810</c:v>
                </c:pt>
                <c:pt idx="1">
                  <c:v>74725</c:v>
                </c:pt>
                <c:pt idx="2">
                  <c:v>60262</c:v>
                </c:pt>
                <c:pt idx="3">
                  <c:v>30307</c:v>
                </c:pt>
                <c:pt idx="4">
                  <c:v>58388</c:v>
                </c:pt>
              </c:numCache>
            </c:numRef>
          </c:val>
          <c:smooth val="0"/>
          <c:extLst>
            <c:ext xmlns:c16="http://schemas.microsoft.com/office/drawing/2014/chart" uri="{C3380CC4-5D6E-409C-BE32-E72D297353CC}">
              <c16:uniqueId val="{00000001-446C-46D7-B95C-8680675255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1.75</c:v>
                </c:pt>
                <c:pt idx="1">
                  <c:v>1.44</c:v>
                </c:pt>
                <c:pt idx="2">
                  <c:v>1.76</c:v>
                </c:pt>
                <c:pt idx="3">
                  <c:v>2.29</c:v>
                </c:pt>
                <c:pt idx="4">
                  <c:v>1.82</c:v>
                </c:pt>
              </c:numCache>
            </c:numRef>
          </c:val>
          <c:extLst>
            <c:ext xmlns:c16="http://schemas.microsoft.com/office/drawing/2014/chart" uri="{C3380CC4-5D6E-409C-BE32-E72D297353CC}">
              <c16:uniqueId val="{00000000-F48D-42E8-9034-E36B74DB1F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19.149999999999999</c:v>
                </c:pt>
                <c:pt idx="1">
                  <c:v>19.23</c:v>
                </c:pt>
                <c:pt idx="2">
                  <c:v>18.96</c:v>
                </c:pt>
                <c:pt idx="3">
                  <c:v>21.97</c:v>
                </c:pt>
                <c:pt idx="4">
                  <c:v>22.18</c:v>
                </c:pt>
              </c:numCache>
            </c:numRef>
          </c:val>
          <c:extLst>
            <c:ext xmlns:c16="http://schemas.microsoft.com/office/drawing/2014/chart" uri="{C3380CC4-5D6E-409C-BE32-E72D297353CC}">
              <c16:uniqueId val="{00000001-F48D-42E8-9034-E36B74DB1F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c:v>
                </c:pt>
                <c:pt idx="1">
                  <c:v>0.61</c:v>
                </c:pt>
                <c:pt idx="2">
                  <c:v>1.07</c:v>
                </c:pt>
                <c:pt idx="3">
                  <c:v>3.48</c:v>
                </c:pt>
                <c:pt idx="4">
                  <c:v>0.72</c:v>
                </c:pt>
              </c:numCache>
            </c:numRef>
          </c:val>
          <c:smooth val="0"/>
          <c:extLst>
            <c:ext xmlns:c16="http://schemas.microsoft.com/office/drawing/2014/chart" uri="{C3380CC4-5D6E-409C-BE32-E72D297353CC}">
              <c16:uniqueId val="{00000002-F48D-42E8-9034-E36B74DB1F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697-4533-8DB6-0494760074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697-4533-8DB6-0494760074B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697-4533-8DB6-0494760074BE}"/>
            </c:ext>
          </c:extLst>
        </c:ser>
        <c:ser>
          <c:idx val="3"/>
          <c:order val="3"/>
          <c:tx>
            <c:strRef>
              <c:f>データシート!$A$30</c:f>
              <c:strCache>
                <c:ptCount val="1"/>
                <c:pt idx="0">
                  <c:v>学校給食センター特別会計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697-4533-8DB6-0494760074B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4-4697-4533-8DB6-0494760074BE}"/>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0.11</c:v>
                </c:pt>
                <c:pt idx="2">
                  <c:v>#N/A</c:v>
                </c:pt>
                <c:pt idx="3">
                  <c:v>0.5</c:v>
                </c:pt>
                <c:pt idx="4">
                  <c:v>#N/A</c:v>
                </c:pt>
                <c:pt idx="5">
                  <c:v>0.33</c:v>
                </c:pt>
                <c:pt idx="6">
                  <c:v>#N/A</c:v>
                </c:pt>
                <c:pt idx="7">
                  <c:v>0.23</c:v>
                </c:pt>
                <c:pt idx="8">
                  <c:v>#N/A</c:v>
                </c:pt>
                <c:pt idx="9">
                  <c:v>0.17</c:v>
                </c:pt>
              </c:numCache>
            </c:numRef>
          </c:val>
          <c:extLst>
            <c:ext xmlns:c16="http://schemas.microsoft.com/office/drawing/2014/chart" uri="{C3380CC4-5D6E-409C-BE32-E72D297353CC}">
              <c16:uniqueId val="{00000005-4697-4533-8DB6-0494760074BE}"/>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0.01</c:v>
                </c:pt>
                <c:pt idx="2">
                  <c:v>#N/A</c:v>
                </c:pt>
                <c:pt idx="3">
                  <c:v>0.34</c:v>
                </c:pt>
                <c:pt idx="4">
                  <c:v>#N/A</c:v>
                </c:pt>
                <c:pt idx="5">
                  <c:v>0.78</c:v>
                </c:pt>
                <c:pt idx="6">
                  <c:v>#N/A</c:v>
                </c:pt>
                <c:pt idx="7">
                  <c:v>0.7</c:v>
                </c:pt>
                <c:pt idx="8">
                  <c:v>#N/A</c:v>
                </c:pt>
                <c:pt idx="9">
                  <c:v>0.37</c:v>
                </c:pt>
              </c:numCache>
            </c:numRef>
          </c:val>
          <c:extLst>
            <c:ext xmlns:c16="http://schemas.microsoft.com/office/drawing/2014/chart" uri="{C3380CC4-5D6E-409C-BE32-E72D297353CC}">
              <c16:uniqueId val="{00000006-4697-4533-8DB6-0494760074B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1.75</c:v>
                </c:pt>
                <c:pt idx="2">
                  <c:v>#N/A</c:v>
                </c:pt>
                <c:pt idx="3">
                  <c:v>1.44</c:v>
                </c:pt>
                <c:pt idx="4">
                  <c:v>#N/A</c:v>
                </c:pt>
                <c:pt idx="5">
                  <c:v>1.75</c:v>
                </c:pt>
                <c:pt idx="6">
                  <c:v>#N/A</c:v>
                </c:pt>
                <c:pt idx="7">
                  <c:v>2.29</c:v>
                </c:pt>
                <c:pt idx="8">
                  <c:v>#N/A</c:v>
                </c:pt>
                <c:pt idx="9">
                  <c:v>1.81</c:v>
                </c:pt>
              </c:numCache>
            </c:numRef>
          </c:val>
          <c:extLst>
            <c:ext xmlns:c16="http://schemas.microsoft.com/office/drawing/2014/chart" uri="{C3380CC4-5D6E-409C-BE32-E72D297353CC}">
              <c16:uniqueId val="{00000007-4697-4533-8DB6-0494760074B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2.61</c:v>
                </c:pt>
                <c:pt idx="2">
                  <c:v>#N/A</c:v>
                </c:pt>
                <c:pt idx="3">
                  <c:v>3.33</c:v>
                </c:pt>
                <c:pt idx="4">
                  <c:v>#N/A</c:v>
                </c:pt>
                <c:pt idx="5">
                  <c:v>4.43</c:v>
                </c:pt>
                <c:pt idx="6">
                  <c:v>#N/A</c:v>
                </c:pt>
                <c:pt idx="7">
                  <c:v>4.9000000000000004</c:v>
                </c:pt>
                <c:pt idx="8">
                  <c:v>#N/A</c:v>
                </c:pt>
                <c:pt idx="9">
                  <c:v>5.33</c:v>
                </c:pt>
              </c:numCache>
            </c:numRef>
          </c:val>
          <c:extLst>
            <c:ext xmlns:c16="http://schemas.microsoft.com/office/drawing/2014/chart" uri="{C3380CC4-5D6E-409C-BE32-E72D297353CC}">
              <c16:uniqueId val="{00000008-4697-4533-8DB6-0494760074B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12.1</c:v>
                </c:pt>
                <c:pt idx="2">
                  <c:v>#N/A</c:v>
                </c:pt>
                <c:pt idx="3">
                  <c:v>10.61</c:v>
                </c:pt>
                <c:pt idx="4">
                  <c:v>#N/A</c:v>
                </c:pt>
                <c:pt idx="5">
                  <c:v>9.64</c:v>
                </c:pt>
                <c:pt idx="6">
                  <c:v>#N/A</c:v>
                </c:pt>
                <c:pt idx="7">
                  <c:v>8.69</c:v>
                </c:pt>
                <c:pt idx="8">
                  <c:v>#N/A</c:v>
                </c:pt>
                <c:pt idx="9">
                  <c:v>7.81</c:v>
                </c:pt>
              </c:numCache>
            </c:numRef>
          </c:val>
          <c:extLst>
            <c:ext xmlns:c16="http://schemas.microsoft.com/office/drawing/2014/chart" uri="{C3380CC4-5D6E-409C-BE32-E72D297353CC}">
              <c16:uniqueId val="{00000009-4697-4533-8DB6-0494760074B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4405</c:v>
                </c:pt>
                <c:pt idx="5">
                  <c:v>4371</c:v>
                </c:pt>
                <c:pt idx="8">
                  <c:v>4517</c:v>
                </c:pt>
                <c:pt idx="11">
                  <c:v>4244</c:v>
                </c:pt>
                <c:pt idx="14">
                  <c:v>3980</c:v>
                </c:pt>
              </c:numCache>
            </c:numRef>
          </c:val>
          <c:extLst>
            <c:ext xmlns:c16="http://schemas.microsoft.com/office/drawing/2014/chart" uri="{C3380CC4-5D6E-409C-BE32-E72D297353CC}">
              <c16:uniqueId val="{00000000-0DA4-412D-A09D-074BF0BBE8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A4-412D-A09D-074BF0BBE8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DA4-412D-A09D-074BF0BBE8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139</c:v>
                </c:pt>
                <c:pt idx="3">
                  <c:v>144</c:v>
                </c:pt>
                <c:pt idx="6">
                  <c:v>139</c:v>
                </c:pt>
                <c:pt idx="9">
                  <c:v>142</c:v>
                </c:pt>
                <c:pt idx="12">
                  <c:v>134</c:v>
                </c:pt>
              </c:numCache>
            </c:numRef>
          </c:val>
          <c:extLst>
            <c:ext xmlns:c16="http://schemas.microsoft.com/office/drawing/2014/chart" uri="{C3380CC4-5D6E-409C-BE32-E72D297353CC}">
              <c16:uniqueId val="{00000003-0DA4-412D-A09D-074BF0BBE8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1071</c:v>
                </c:pt>
                <c:pt idx="3">
                  <c:v>1071</c:v>
                </c:pt>
                <c:pt idx="6">
                  <c:v>960</c:v>
                </c:pt>
                <c:pt idx="9">
                  <c:v>591</c:v>
                </c:pt>
                <c:pt idx="12">
                  <c:v>519</c:v>
                </c:pt>
              </c:numCache>
            </c:numRef>
          </c:val>
          <c:extLst>
            <c:ext xmlns:c16="http://schemas.microsoft.com/office/drawing/2014/chart" uri="{C3380CC4-5D6E-409C-BE32-E72D297353CC}">
              <c16:uniqueId val="{00000004-0DA4-412D-A09D-074BF0BBE8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A4-412D-A09D-074BF0BBE8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A4-412D-A09D-074BF0BBE8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4804</c:v>
                </c:pt>
                <c:pt idx="3">
                  <c:v>4837</c:v>
                </c:pt>
                <c:pt idx="6">
                  <c:v>4861</c:v>
                </c:pt>
                <c:pt idx="9">
                  <c:v>4707</c:v>
                </c:pt>
                <c:pt idx="12">
                  <c:v>4420</c:v>
                </c:pt>
              </c:numCache>
            </c:numRef>
          </c:val>
          <c:extLst>
            <c:ext xmlns:c16="http://schemas.microsoft.com/office/drawing/2014/chart" uri="{C3380CC4-5D6E-409C-BE32-E72D297353CC}">
              <c16:uniqueId val="{00000007-0DA4-412D-A09D-074BF0BBE8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1609</c:v>
                </c:pt>
                <c:pt idx="2">
                  <c:v>#N/A</c:v>
                </c:pt>
                <c:pt idx="3">
                  <c:v>#N/A</c:v>
                </c:pt>
                <c:pt idx="4">
                  <c:v>1681</c:v>
                </c:pt>
                <c:pt idx="5">
                  <c:v>#N/A</c:v>
                </c:pt>
                <c:pt idx="6">
                  <c:v>#N/A</c:v>
                </c:pt>
                <c:pt idx="7">
                  <c:v>1443</c:v>
                </c:pt>
                <c:pt idx="8">
                  <c:v>#N/A</c:v>
                </c:pt>
                <c:pt idx="9">
                  <c:v>#N/A</c:v>
                </c:pt>
                <c:pt idx="10">
                  <c:v>1196</c:v>
                </c:pt>
                <c:pt idx="11">
                  <c:v>#N/A</c:v>
                </c:pt>
                <c:pt idx="12">
                  <c:v>#N/A</c:v>
                </c:pt>
                <c:pt idx="13">
                  <c:v>1093</c:v>
                </c:pt>
                <c:pt idx="14">
                  <c:v>#N/A</c:v>
                </c:pt>
              </c:numCache>
            </c:numRef>
          </c:val>
          <c:smooth val="0"/>
          <c:extLst>
            <c:ext xmlns:c16="http://schemas.microsoft.com/office/drawing/2014/chart" uri="{C3380CC4-5D6E-409C-BE32-E72D297353CC}">
              <c16:uniqueId val="{00000008-0DA4-412D-A09D-074BF0BBE8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37628</c:v>
                </c:pt>
                <c:pt idx="5">
                  <c:v>36396</c:v>
                </c:pt>
                <c:pt idx="8">
                  <c:v>35628</c:v>
                </c:pt>
                <c:pt idx="11">
                  <c:v>34011</c:v>
                </c:pt>
                <c:pt idx="14">
                  <c:v>32300</c:v>
                </c:pt>
              </c:numCache>
            </c:numRef>
          </c:val>
          <c:extLst>
            <c:ext xmlns:c16="http://schemas.microsoft.com/office/drawing/2014/chart" uri="{C3380CC4-5D6E-409C-BE32-E72D297353CC}">
              <c16:uniqueId val="{00000000-523A-4D91-9639-54C90A312C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12854</c:v>
                </c:pt>
                <c:pt idx="5">
                  <c:v>11758</c:v>
                </c:pt>
                <c:pt idx="8">
                  <c:v>11514</c:v>
                </c:pt>
                <c:pt idx="11">
                  <c:v>10577</c:v>
                </c:pt>
                <c:pt idx="14">
                  <c:v>9431</c:v>
                </c:pt>
              </c:numCache>
            </c:numRef>
          </c:val>
          <c:extLst>
            <c:ext xmlns:c16="http://schemas.microsoft.com/office/drawing/2014/chart" uri="{C3380CC4-5D6E-409C-BE32-E72D297353CC}">
              <c16:uniqueId val="{00000001-523A-4D91-9639-54C90A312C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15013</c:v>
                </c:pt>
                <c:pt idx="5">
                  <c:v>14774</c:v>
                </c:pt>
                <c:pt idx="8">
                  <c:v>17535</c:v>
                </c:pt>
                <c:pt idx="11">
                  <c:v>19875</c:v>
                </c:pt>
                <c:pt idx="14">
                  <c:v>21334</c:v>
                </c:pt>
              </c:numCache>
            </c:numRef>
          </c:val>
          <c:extLst>
            <c:ext xmlns:c16="http://schemas.microsoft.com/office/drawing/2014/chart" uri="{C3380CC4-5D6E-409C-BE32-E72D297353CC}">
              <c16:uniqueId val="{00000002-523A-4D91-9639-54C90A312C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3A-4D91-9639-54C90A312C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3A-4D91-9639-54C90A312C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3A-4D91-9639-54C90A312C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3650</c:v>
                </c:pt>
                <c:pt idx="3">
                  <c:v>3576</c:v>
                </c:pt>
                <c:pt idx="6">
                  <c:v>3751</c:v>
                </c:pt>
                <c:pt idx="9">
                  <c:v>3761</c:v>
                </c:pt>
                <c:pt idx="12">
                  <c:v>3959</c:v>
                </c:pt>
              </c:numCache>
            </c:numRef>
          </c:val>
          <c:extLst>
            <c:ext xmlns:c16="http://schemas.microsoft.com/office/drawing/2014/chart" uri="{C3380CC4-5D6E-409C-BE32-E72D297353CC}">
              <c16:uniqueId val="{00000006-523A-4D91-9639-54C90A312C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1123</c:v>
                </c:pt>
                <c:pt idx="3">
                  <c:v>1092</c:v>
                </c:pt>
                <c:pt idx="6">
                  <c:v>1083</c:v>
                </c:pt>
                <c:pt idx="9">
                  <c:v>1023</c:v>
                </c:pt>
                <c:pt idx="12">
                  <c:v>1230</c:v>
                </c:pt>
              </c:numCache>
            </c:numRef>
          </c:val>
          <c:extLst>
            <c:ext xmlns:c16="http://schemas.microsoft.com/office/drawing/2014/chart" uri="{C3380CC4-5D6E-409C-BE32-E72D297353CC}">
              <c16:uniqueId val="{00000007-523A-4D91-9639-54C90A312C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8991</c:v>
                </c:pt>
                <c:pt idx="3">
                  <c:v>8270</c:v>
                </c:pt>
                <c:pt idx="6">
                  <c:v>7718</c:v>
                </c:pt>
                <c:pt idx="9">
                  <c:v>6216</c:v>
                </c:pt>
                <c:pt idx="12">
                  <c:v>4755</c:v>
                </c:pt>
              </c:numCache>
            </c:numRef>
          </c:val>
          <c:extLst>
            <c:ext xmlns:c16="http://schemas.microsoft.com/office/drawing/2014/chart" uri="{C3380CC4-5D6E-409C-BE32-E72D297353CC}">
              <c16:uniqueId val="{00000008-523A-4D91-9639-54C90A312C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832</c:v>
                </c:pt>
                <c:pt idx="9">
                  <c:v>833</c:v>
                </c:pt>
                <c:pt idx="12">
                  <c:v>835</c:v>
                </c:pt>
              </c:numCache>
            </c:numRef>
          </c:val>
          <c:extLst>
            <c:ext xmlns:c16="http://schemas.microsoft.com/office/drawing/2014/chart" uri="{C3380CC4-5D6E-409C-BE32-E72D297353CC}">
              <c16:uniqueId val="{00000009-523A-4D91-9639-54C90A312C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44559</c:v>
                </c:pt>
                <c:pt idx="3">
                  <c:v>46109</c:v>
                </c:pt>
                <c:pt idx="6">
                  <c:v>44516</c:v>
                </c:pt>
                <c:pt idx="9">
                  <c:v>41609</c:v>
                </c:pt>
                <c:pt idx="12">
                  <c:v>40630</c:v>
                </c:pt>
              </c:numCache>
            </c:numRef>
          </c:val>
          <c:extLst>
            <c:ext xmlns:c16="http://schemas.microsoft.com/office/drawing/2014/chart" uri="{C3380CC4-5D6E-409C-BE32-E72D297353CC}">
              <c16:uniqueId val="{0000000A-523A-4D91-9639-54C90A312C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23A-4D91-9639-54C90A312C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5544</c:v>
                </c:pt>
                <c:pt idx="1">
                  <c:v>6402</c:v>
                </c:pt>
                <c:pt idx="2">
                  <c:v>6738</c:v>
                </c:pt>
              </c:numCache>
            </c:numRef>
          </c:val>
          <c:extLst>
            <c:ext xmlns:c16="http://schemas.microsoft.com/office/drawing/2014/chart" uri="{C3380CC4-5D6E-409C-BE32-E72D297353CC}">
              <c16:uniqueId val="{00000000-A656-4ADC-B7B5-2CD35802D8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3181</c:v>
                </c:pt>
                <c:pt idx="1">
                  <c:v>3782</c:v>
                </c:pt>
                <c:pt idx="2">
                  <c:v>4983</c:v>
                </c:pt>
              </c:numCache>
            </c:numRef>
          </c:val>
          <c:extLst>
            <c:ext xmlns:c16="http://schemas.microsoft.com/office/drawing/2014/chart" uri="{C3380CC4-5D6E-409C-BE32-E72D297353CC}">
              <c16:uniqueId val="{00000001-A656-4ADC-B7B5-2CD35802D8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6992</c:v>
                </c:pt>
                <c:pt idx="1">
                  <c:v>7852</c:v>
                </c:pt>
                <c:pt idx="2">
                  <c:v>7899</c:v>
                </c:pt>
              </c:numCache>
            </c:numRef>
          </c:val>
          <c:extLst>
            <c:ext xmlns:c16="http://schemas.microsoft.com/office/drawing/2014/chart" uri="{C3380CC4-5D6E-409C-BE32-E72D297353CC}">
              <c16:uniqueId val="{00000002-A656-4ADC-B7B5-2CD35802D8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139,939
136,436
67.82
59,471,277
58,836,957
552,435
30,372,530
40,630,010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50">
              <a:solidFill>
                <a:schemeClr val="dk1"/>
              </a:solidFill>
              <a:effectLst/>
              <a:latin typeface="ＭＳ ゴシック" panose="020B0609070205080204" pitchFamily="49" charset="-128"/>
              <a:ea typeface="ＭＳ ゴシック" panose="020B0609070205080204" pitchFamily="49" charset="-128"/>
              <a:cs typeface="+mn-cs"/>
            </a:rPr>
            <a:t>　基準財政需要額は、</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高齢者人口と連動した高齢者保健福祉費の増などにより、</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1,157</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ja-JP" altLang="ja-JP" sz="1350">
              <a:solidFill>
                <a:schemeClr val="dk1"/>
              </a:solidFill>
              <a:effectLst/>
              <a:latin typeface="ＭＳ ゴシック" panose="020B0609070205080204" pitchFamily="49" charset="-128"/>
              <a:ea typeface="ＭＳ ゴシック" panose="020B0609070205080204" pitchFamily="49" charset="-128"/>
              <a:cs typeface="+mn-cs"/>
            </a:rPr>
            <a:t>となった。一方、基準財政収入額は、</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市民税（所得割・法人税割）や固定資産税の増などにより</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1,224</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ja-JP" altLang="ja-JP" sz="135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交付基準となる財源不足額は</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百万円縮小した</a:t>
          </a:r>
          <a:r>
            <a:rPr kumimoji="1" lang="ja-JP" altLang="ja-JP" sz="13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その結果、財政力指数は、単年度では</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0.917</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と、前年度よりも</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0.007</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ポイント増、３か年平均では</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0.014</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ポイント減の</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0.908</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年連続で交付税の交付団体となった。 </a:t>
          </a:r>
          <a:endParaRPr lang="ja-JP" altLang="ja-JP" sz="135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109765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505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58057</xdr:rowOff>
    </xdr:from>
    <xdr:to>
      <xdr:col>19</xdr:col>
      <xdr:colOff>133350</xdr:colOff>
      <xdr:row>40</xdr:row>
      <xdr:rowOff>92528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58057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643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23585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75492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7257</xdr:rowOff>
    </xdr:from>
    <xdr:to>
      <xdr:col>15</xdr:col>
      <xdr:colOff>133350</xdr:colOff>
      <xdr:row>40</xdr:row>
      <xdr:rowOff>108857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119034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144235</xdr:rowOff>
    </xdr:from>
    <xdr:to>
      <xdr:col>7</xdr:col>
      <xdr:colOff>31750</xdr:colOff>
      <xdr:row>40</xdr:row>
      <xdr:rowOff>74385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84562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経常収支比率は</a:t>
          </a:r>
          <a:r>
            <a:rPr kumimoji="1" lang="en-US" altLang="ja-JP" sz="1050">
              <a:latin typeface="ＭＳ Ｐゴシック" panose="020B0600070205080204" pitchFamily="50" charset="-128"/>
              <a:ea typeface="ＭＳ Ｐゴシック" panose="020B0600070205080204" pitchFamily="50" charset="-128"/>
            </a:rPr>
            <a:t>89.4</a:t>
          </a:r>
          <a:r>
            <a:rPr kumimoji="1" lang="ja-JP" altLang="en-US" sz="1050">
              <a:latin typeface="ＭＳ Ｐゴシック" panose="020B0600070205080204" pitchFamily="50" charset="-128"/>
              <a:ea typeface="ＭＳ Ｐゴシック" panose="020B0600070205080204" pitchFamily="50" charset="-128"/>
            </a:rPr>
            <a:t>％となり、前年度から</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ポイント上昇した。これは、経常一般財源（歳入）において、市税の増などにより、全体で</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百万円の増（比率への影響</a:t>
          </a:r>
          <a:r>
            <a:rPr kumimoji="1" lang="en-US" altLang="ja-JP" sz="1050">
              <a:latin typeface="ＭＳ Ｐゴシック" panose="020B0600070205080204" pitchFamily="50" charset="-128"/>
              <a:ea typeface="ＭＳ Ｐゴシック" panose="020B0600070205080204" pitchFamily="50" charset="-128"/>
            </a:rPr>
            <a:t>-0.08</a:t>
          </a:r>
          <a:r>
            <a:rPr kumimoji="1" lang="ja-JP" altLang="en-US" sz="1050">
              <a:latin typeface="ＭＳ Ｐゴシック" panose="020B0600070205080204" pitchFamily="50" charset="-128"/>
              <a:ea typeface="ＭＳ Ｐゴシック" panose="020B0600070205080204" pitchFamily="50" charset="-128"/>
            </a:rPr>
            <a:t>ポイント）となった一方で、経常一般財源充当額（歳出）において、社会保障関係経費の増や物価高騰の影響により全体で</a:t>
          </a:r>
          <a:r>
            <a:rPr kumimoji="1" lang="en-US" altLang="ja-JP" sz="1050">
              <a:latin typeface="ＭＳ Ｐゴシック" panose="020B0600070205080204" pitchFamily="50" charset="-128"/>
              <a:ea typeface="ＭＳ Ｐゴシック" panose="020B0600070205080204" pitchFamily="50" charset="-128"/>
            </a:rPr>
            <a:t>75</a:t>
          </a:r>
          <a:r>
            <a:rPr kumimoji="1" lang="ja-JP" altLang="en-US" sz="1050">
              <a:latin typeface="ＭＳ Ｐゴシック" panose="020B0600070205080204" pitchFamily="50" charset="-128"/>
              <a:ea typeface="ＭＳ Ｐゴシック" panose="020B0600070205080204" pitchFamily="50" charset="-128"/>
            </a:rPr>
            <a:t>百万円の増（比率への影響</a:t>
          </a:r>
          <a:r>
            <a:rPr kumimoji="1" lang="en-US" altLang="ja-JP" sz="1050">
              <a:latin typeface="ＭＳ Ｐゴシック" panose="020B0600070205080204" pitchFamily="50" charset="-128"/>
              <a:ea typeface="ＭＳ Ｐゴシック" panose="020B0600070205080204" pitchFamily="50" charset="-128"/>
            </a:rPr>
            <a:t>+0.24</a:t>
          </a:r>
          <a:r>
            <a:rPr kumimoji="1" lang="ja-JP" altLang="en-US" sz="1050">
              <a:latin typeface="ＭＳ Ｐゴシック" panose="020B0600070205080204" pitchFamily="50" charset="-128"/>
              <a:ea typeface="ＭＳ Ｐゴシック" panose="020B0600070205080204" pitchFamily="50" charset="-128"/>
            </a:rPr>
            <a:t>ポイント）となったことによる。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今後、社会保障関係経費をはじめとする経常経費についても増加する傾向が続いていることに加え、人件費や物価高騰の影響もあり、引き続き、厳しい財政運営が見込まれるところである。</a:t>
          </a:r>
        </a:p>
        <a:p>
          <a:r>
            <a:rPr kumimoji="1" lang="ja-JP" altLang="en-US" sz="1050">
              <a:latin typeface="ＭＳ Ｐゴシック" panose="020B0600070205080204" pitchFamily="50" charset="-128"/>
              <a:ea typeface="ＭＳ Ｐゴシック" panose="020B0600070205080204" pitchFamily="50" charset="-128"/>
            </a:rPr>
            <a:t>　このことから、新規歳入の確保や歳出においては、安易に既存事業を継続するのではなく、市全体を俯瞰し、時代の変化を捉え、長期的な視点で財政負担の抑制を意識しながら、積極的に事業の廃止・見直しを進めるよう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56642</xdr:rowOff>
    </xdr:from>
    <xdr:to>
      <xdr:col>23</xdr:col>
      <xdr:colOff>133350</xdr:colOff>
      <xdr:row>61</xdr:row>
      <xdr:rowOff>66294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150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13208</xdr:rowOff>
    </xdr:from>
    <xdr:to>
      <xdr:col>19</xdr:col>
      <xdr:colOff>133350</xdr:colOff>
      <xdr:row>61</xdr:row>
      <xdr:rowOff>56642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7165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13208</xdr:rowOff>
    </xdr:from>
    <xdr:to>
      <xdr:col>15</xdr:col>
      <xdr:colOff>82550</xdr:colOff>
      <xdr:row>62</xdr:row>
      <xdr:rowOff>160274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71658"/>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145796</xdr:rowOff>
    </xdr:from>
    <xdr:to>
      <xdr:col>11</xdr:col>
      <xdr:colOff>31750</xdr:colOff>
      <xdr:row>62</xdr:row>
      <xdr:rowOff>160274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756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112014</xdr:rowOff>
    </xdr:from>
    <xdr:to>
      <xdr:col>11</xdr:col>
      <xdr:colOff>82550</xdr:colOff>
      <xdr:row>62</xdr:row>
      <xdr:rowOff>42164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57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52341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97536</xdr:rowOff>
    </xdr:from>
    <xdr:to>
      <xdr:col>7</xdr:col>
      <xdr:colOff>31750</xdr:colOff>
      <xdr:row>62</xdr:row>
      <xdr:rowOff>27686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37863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15494</xdr:rowOff>
    </xdr:from>
    <xdr:to>
      <xdr:col>23</xdr:col>
      <xdr:colOff>184150</xdr:colOff>
      <xdr:row>61</xdr:row>
      <xdr:rowOff>117094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32021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5842</xdr:rowOff>
    </xdr:from>
    <xdr:to>
      <xdr:col>19</xdr:col>
      <xdr:colOff>184150</xdr:colOff>
      <xdr:row>61</xdr:row>
      <xdr:rowOff>107442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117619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3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133858</xdr:rowOff>
    </xdr:from>
    <xdr:to>
      <xdr:col>15</xdr:col>
      <xdr:colOff>133350</xdr:colOff>
      <xdr:row>61</xdr:row>
      <xdr:rowOff>64008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109474</xdr:rowOff>
    </xdr:from>
    <xdr:to>
      <xdr:col>11</xdr:col>
      <xdr:colOff>82550</xdr:colOff>
      <xdr:row>63</xdr:row>
      <xdr:rowOff>39624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24401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人件費は、職員給などにより増、物件費は、子育て世帯への生活応援商品券給付事業費の増などにより増となった。また、物価高騰の影響による諸経費の増も影響している。</a:t>
          </a:r>
        </a:p>
        <a:p>
          <a:r>
            <a:rPr kumimoji="1" lang="ja-JP" altLang="en-US" sz="1400">
              <a:latin typeface="ＭＳ Ｐゴシック" panose="020B0600070205080204" pitchFamily="50" charset="-128"/>
              <a:ea typeface="ＭＳ Ｐゴシック" panose="020B0600070205080204" pitchFamily="50" charset="-128"/>
            </a:rPr>
            <a:t>　引き続き、人件費等を含めたトータルコストの概念により行政サービスを点検・検証し、執行体制の見直しや既存事業の廃止・見直し等を図り、更に効率的な事業運営に努めていく。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15717</xdr:rowOff>
    </xdr:from>
    <xdr:to>
      <xdr:col>23</xdr:col>
      <xdr:colOff>133350</xdr:colOff>
      <xdr:row>83</xdr:row>
      <xdr:rowOff>28546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46067"/>
          <a:ext cx="838200" cy="1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151507</xdr:rowOff>
    </xdr:from>
    <xdr:to>
      <xdr:col>19</xdr:col>
      <xdr:colOff>133350</xdr:colOff>
      <xdr:row>83</xdr:row>
      <xdr:rowOff>15717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10407"/>
          <a:ext cx="889000" cy="3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89722</xdr:rowOff>
    </xdr:from>
    <xdr:to>
      <xdr:col>15</xdr:col>
      <xdr:colOff>82550</xdr:colOff>
      <xdr:row>82</xdr:row>
      <xdr:rowOff>151507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48622"/>
          <a:ext cx="889000" cy="6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169210</xdr:rowOff>
    </xdr:from>
    <xdr:to>
      <xdr:col>11</xdr:col>
      <xdr:colOff>31750</xdr:colOff>
      <xdr:row>82</xdr:row>
      <xdr:rowOff>89722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56660"/>
          <a:ext cx="889000" cy="9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149557</xdr:rowOff>
    </xdr:from>
    <xdr:to>
      <xdr:col>11</xdr:col>
      <xdr:colOff>82550</xdr:colOff>
      <xdr:row>83</xdr:row>
      <xdr:rowOff>79707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64484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9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56282</xdr:rowOff>
    </xdr:from>
    <xdr:to>
      <xdr:col>7</xdr:col>
      <xdr:colOff>31750</xdr:colOff>
      <xdr:row>82</xdr:row>
      <xdr:rowOff>157882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15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142659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0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149196</xdr:rowOff>
    </xdr:from>
    <xdr:to>
      <xdr:col>23</xdr:col>
      <xdr:colOff>184150</xdr:colOff>
      <xdr:row>83</xdr:row>
      <xdr:rowOff>79346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165723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5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136367</xdr:rowOff>
    </xdr:from>
    <xdr:to>
      <xdr:col>19</xdr:col>
      <xdr:colOff>184150</xdr:colOff>
      <xdr:row>83</xdr:row>
      <xdr:rowOff>66517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9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76694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6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100707</xdr:rowOff>
    </xdr:from>
    <xdr:to>
      <xdr:col>15</xdr:col>
      <xdr:colOff>133350</xdr:colOff>
      <xdr:row>83</xdr:row>
      <xdr:rowOff>30857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5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41034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2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38922</xdr:rowOff>
    </xdr:from>
    <xdr:to>
      <xdr:col>11</xdr:col>
      <xdr:colOff>82550</xdr:colOff>
      <xdr:row>82</xdr:row>
      <xdr:rowOff>140522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9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150699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6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118410</xdr:rowOff>
    </xdr:from>
    <xdr:to>
      <xdr:col>7</xdr:col>
      <xdr:colOff>31750</xdr:colOff>
      <xdr:row>82</xdr:row>
      <xdr:rowOff>48560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0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58737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令和</a:t>
          </a:r>
          <a:r>
            <a:rPr kumimoji="1" lang="en-US" altLang="ja-JP" sz="1400">
              <a:latin typeface="ＭＳ Ｐゴシック" panose="020B0600070205080204" pitchFamily="50" charset="-128"/>
              <a:ea typeface="ＭＳ Ｐゴシック" panose="020B0600070205080204" pitchFamily="50" charset="-128"/>
            </a:rPr>
            <a:t>5</a:t>
          </a:r>
          <a:r>
            <a:rPr kumimoji="1" lang="ja-JP" altLang="en-US" sz="1400">
              <a:latin typeface="ＭＳ Ｐゴシック" panose="020B0600070205080204" pitchFamily="50" charset="-128"/>
              <a:ea typeface="ＭＳ Ｐゴシック" panose="020B0600070205080204" pitchFamily="50" charset="-128"/>
            </a:rPr>
            <a:t>年度は、</a:t>
          </a:r>
          <a:r>
            <a:rPr kumimoji="1" lang="en-US" altLang="ja-JP" sz="1400">
              <a:latin typeface="ＭＳ Ｐゴシック" panose="020B0600070205080204" pitchFamily="50" charset="-128"/>
              <a:ea typeface="ＭＳ Ｐゴシック" panose="020B0600070205080204" pitchFamily="50" charset="-128"/>
            </a:rPr>
            <a:t>101.2</a:t>
          </a:r>
          <a:r>
            <a:rPr kumimoji="1" lang="ja-JP" altLang="en-US" sz="1400">
              <a:latin typeface="ＭＳ Ｐゴシック" panose="020B0600070205080204" pitchFamily="50" charset="-128"/>
              <a:ea typeface="ＭＳ Ｐゴシック" panose="020B0600070205080204" pitchFamily="50" charset="-128"/>
            </a:rPr>
            <a:t>ポイントと令和</a:t>
          </a:r>
          <a:r>
            <a:rPr kumimoji="1" lang="en-US" altLang="ja-JP" sz="1400">
              <a:latin typeface="ＭＳ Ｐゴシック" panose="020B0600070205080204" pitchFamily="50" charset="-128"/>
              <a:ea typeface="ＭＳ Ｐゴシック" panose="020B0600070205080204" pitchFamily="50" charset="-128"/>
            </a:rPr>
            <a:t>4</a:t>
          </a:r>
          <a:r>
            <a:rPr kumimoji="1" lang="ja-JP" altLang="en-US" sz="1400">
              <a:latin typeface="ＭＳ Ｐゴシック" panose="020B0600070205080204" pitchFamily="50" charset="-128"/>
              <a:ea typeface="ＭＳ Ｐゴシック" panose="020B0600070205080204" pitchFamily="50" charset="-128"/>
            </a:rPr>
            <a:t>年度から微増となり、国との差は概ね横ばいで推移している。</a:t>
          </a:r>
        </a:p>
        <a:p>
          <a:r>
            <a:rPr kumimoji="1" lang="ja-JP" altLang="en-US" sz="1400">
              <a:latin typeface="ＭＳ Ｐゴシック" panose="020B0600070205080204" pitchFamily="50" charset="-128"/>
              <a:ea typeface="ＭＳ Ｐゴシック" panose="020B0600070205080204" pitchFamily="50" charset="-128"/>
            </a:rPr>
            <a:t>　国と地方の職員年齢構成や昇格する年齢に差が生じていること等が、国を上回る要因の一つとなっているが、引き続き、人事院や地域の民間給与を反映した県人事委員会の勧告に準拠し、給与水準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68036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669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50800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102507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9497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102507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0014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指定管理者制度の積極的な導入や事務のアウトソーシング等、執行体制の見直しを進めているほか、市民との協働による市政運営を進め、職員数の適正管理に取り組んでいるところである。</a:t>
          </a:r>
        </a:p>
        <a:p>
          <a:r>
            <a:rPr kumimoji="1" lang="ja-JP" altLang="en-US" sz="1400">
              <a:latin typeface="ＭＳ Ｐゴシック" panose="020B0600070205080204" pitchFamily="50" charset="-128"/>
              <a:ea typeface="ＭＳ Ｐゴシック" panose="020B0600070205080204" pitchFamily="50" charset="-128"/>
            </a:rPr>
            <a:t>　引き続き、「草津市健全で持続可能な財政運営および財政規律に関する条例」、「草津市財政規律ガイドライン」に基づき、適正な定員管理による人件費の抑制に努めていく。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26353</xdr:rowOff>
    </xdr:from>
    <xdr:to>
      <xdr:col>81</xdr:col>
      <xdr:colOff>44450</xdr:colOff>
      <xdr:row>62</xdr:row>
      <xdr:rowOff>42439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656253"/>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42439</xdr:rowOff>
    </xdr:from>
    <xdr:to>
      <xdr:col>77</xdr:col>
      <xdr:colOff>44450</xdr:colOff>
      <xdr:row>62</xdr:row>
      <xdr:rowOff>46461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67233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46461</xdr:rowOff>
    </xdr:from>
    <xdr:to>
      <xdr:col>72</xdr:col>
      <xdr:colOff>203200</xdr:colOff>
      <xdr:row>62</xdr:row>
      <xdr:rowOff>56515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67636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34396</xdr:rowOff>
    </xdr:from>
    <xdr:to>
      <xdr:col>68</xdr:col>
      <xdr:colOff>152400</xdr:colOff>
      <xdr:row>62</xdr:row>
      <xdr:rowOff>56515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6429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53446</xdr:rowOff>
    </xdr:from>
    <xdr:to>
      <xdr:col>68</xdr:col>
      <xdr:colOff>203200</xdr:colOff>
      <xdr:row>63</xdr:row>
      <xdr:rowOff>155046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8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139823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94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75565</xdr:rowOff>
    </xdr:from>
    <xdr:to>
      <xdr:col>64</xdr:col>
      <xdr:colOff>152400</xdr:colOff>
      <xdr:row>64</xdr:row>
      <xdr:rowOff>5715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161942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163530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163089</xdr:rowOff>
    </xdr:from>
    <xdr:to>
      <xdr:col>77</xdr:col>
      <xdr:colOff>95250</xdr:colOff>
      <xdr:row>62</xdr:row>
      <xdr:rowOff>93239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103416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39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167111</xdr:rowOff>
    </xdr:from>
    <xdr:to>
      <xdr:col>73</xdr:col>
      <xdr:colOff>44450</xdr:colOff>
      <xdr:row>62</xdr:row>
      <xdr:rowOff>97261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107438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5715</xdr:rowOff>
    </xdr:from>
    <xdr:to>
      <xdr:col>68</xdr:col>
      <xdr:colOff>203200</xdr:colOff>
      <xdr:row>62</xdr:row>
      <xdr:rowOff>107315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117492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155046</xdr:rowOff>
    </xdr:from>
    <xdr:to>
      <xdr:col>64</xdr:col>
      <xdr:colOff>152400</xdr:colOff>
      <xdr:row>62</xdr:row>
      <xdr:rowOff>85196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95373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8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実質公債費比率は、過去の大規模事業に伴う建設事業債や公営企業債の償還が終了したことにより、ベースとなる公債費が減少したことなどから、単年度では前年から</a:t>
          </a:r>
          <a:r>
            <a:rPr kumimoji="1" lang="en-US" altLang="ja-JP" sz="1400">
              <a:latin typeface="ＭＳ Ｐゴシック" panose="020B0600070205080204" pitchFamily="50" charset="-128"/>
              <a:ea typeface="ＭＳ Ｐゴシック" panose="020B0600070205080204" pitchFamily="50" charset="-128"/>
            </a:rPr>
            <a:t>0.6</a:t>
          </a:r>
          <a:r>
            <a:rPr kumimoji="1" lang="ja-JP" altLang="en-US" sz="1400">
              <a:latin typeface="ＭＳ Ｐゴシック" panose="020B0600070205080204" pitchFamily="50" charset="-128"/>
              <a:ea typeface="ＭＳ Ｐゴシック" panose="020B0600070205080204" pitchFamily="50" charset="-128"/>
            </a:rPr>
            <a:t>ポイント減の</a:t>
          </a:r>
          <a:r>
            <a:rPr kumimoji="1" lang="en-US" altLang="ja-JP" sz="1400">
              <a:latin typeface="ＭＳ Ｐゴシック" panose="020B0600070205080204" pitchFamily="50" charset="-128"/>
              <a:ea typeface="ＭＳ Ｐゴシック" panose="020B0600070205080204" pitchFamily="50" charset="-128"/>
            </a:rPr>
            <a:t>4.0</a:t>
          </a:r>
          <a:r>
            <a:rPr kumimoji="1" lang="ja-JP" altLang="en-US" sz="1400">
              <a:latin typeface="ＭＳ Ｐゴシック" panose="020B0600070205080204" pitchFamily="50" charset="-128"/>
              <a:ea typeface="ＭＳ Ｐゴシック" panose="020B0600070205080204" pitchFamily="50" charset="-128"/>
            </a:rPr>
            <a:t>％となり、３か年平均では、</a:t>
          </a:r>
          <a:r>
            <a:rPr kumimoji="1" lang="en-US" altLang="ja-JP" sz="1400">
              <a:latin typeface="ＭＳ Ｐゴシック" panose="020B0600070205080204" pitchFamily="50" charset="-128"/>
              <a:ea typeface="ＭＳ Ｐゴシック" panose="020B0600070205080204" pitchFamily="50" charset="-128"/>
            </a:rPr>
            <a:t>0.9</a:t>
          </a:r>
          <a:r>
            <a:rPr kumimoji="1" lang="ja-JP" altLang="en-US" sz="1400">
              <a:latin typeface="ＭＳ Ｐゴシック" panose="020B0600070205080204" pitchFamily="50" charset="-128"/>
              <a:ea typeface="ＭＳ Ｐゴシック" panose="020B0600070205080204" pitchFamily="50" charset="-128"/>
            </a:rPr>
            <a:t>ポイント減の</a:t>
          </a:r>
          <a:r>
            <a:rPr kumimoji="1" lang="en-US" altLang="ja-JP" sz="1400">
              <a:latin typeface="ＭＳ Ｐゴシック" panose="020B0600070205080204" pitchFamily="50" charset="-128"/>
              <a:ea typeface="ＭＳ Ｐゴシック" panose="020B0600070205080204" pitchFamily="50" charset="-128"/>
            </a:rPr>
            <a:t>4.7</a:t>
          </a:r>
          <a:r>
            <a:rPr kumimoji="1" lang="ja-JP" altLang="en-US" sz="1400">
              <a:latin typeface="ＭＳ Ｐゴシック" panose="020B0600070205080204" pitchFamily="50" charset="-128"/>
              <a:ea typeface="ＭＳ Ｐゴシック" panose="020B0600070205080204" pitchFamily="50" charset="-128"/>
            </a:rPr>
            <a:t>％となった。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今後も、「草津市健全で持続可能な財政運営および財政規律に関する条例」、「草津市財政規律ガイドライン」に基づき、将来の財政負担を見通し、健全な財政運営に努めていく。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149981</xdr:rowOff>
    </xdr:from>
    <xdr:to>
      <xdr:col>81</xdr:col>
      <xdr:colOff>44450</xdr:colOff>
      <xdr:row>41</xdr:row>
      <xdr:rowOff>81945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07981"/>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81945</xdr:rowOff>
    </xdr:from>
    <xdr:to>
      <xdr:col>77</xdr:col>
      <xdr:colOff>44450</xdr:colOff>
      <xdr:row>42</xdr:row>
      <xdr:rowOff>2419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1139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2419</xdr:rowOff>
    </xdr:from>
    <xdr:to>
      <xdr:col>72</xdr:col>
      <xdr:colOff>203200</xdr:colOff>
      <xdr:row>42</xdr:row>
      <xdr:rowOff>25400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2033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13909</xdr:rowOff>
    </xdr:from>
    <xdr:to>
      <xdr:col>68</xdr:col>
      <xdr:colOff>152400</xdr:colOff>
      <xdr:row>42</xdr:row>
      <xdr:rowOff>25400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71258</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2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31145</xdr:rowOff>
    </xdr:from>
    <xdr:to>
      <xdr:col>77</xdr:col>
      <xdr:colOff>95250</xdr:colOff>
      <xdr:row>41</xdr:row>
      <xdr:rowOff>132745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123069</xdr:rowOff>
    </xdr:from>
    <xdr:to>
      <xdr:col>73</xdr:col>
      <xdr:colOff>44450</xdr:colOff>
      <xdr:row>42</xdr:row>
      <xdr:rowOff>53219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37996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将来負担比率は、将来負担すべき負担額に対し、基金などの負担額に充当できる財源が上回り、分子がマイナスとなったため、</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連続で算定されず、良好な状態を維持している。これは、交付税措置のない資金手当債の抑制などにより、市債残高の抑制を行っているほか、職員数適正化による退職金などの将来負担経費が抑えられていること、第３セクターとの損失補償契約を行っていないことなどによる。</a:t>
          </a:r>
        </a:p>
        <a:p>
          <a:r>
            <a:rPr kumimoji="1" lang="ja-JP" altLang="en-US" sz="1300">
              <a:latin typeface="ＭＳ Ｐゴシック" panose="020B0600070205080204" pitchFamily="50" charset="-128"/>
              <a:ea typeface="ＭＳ Ｐゴシック" panose="020B0600070205080204" pitchFamily="50" charset="-128"/>
            </a:rPr>
            <a:t>　今後も、「草津市財政規律ガイドライン」に基づき、将来の財政負担を見通し、引き続き健全な財政運営に努めていく。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135255</xdr:rowOff>
    </xdr:from>
    <xdr:to>
      <xdr:col>68</xdr:col>
      <xdr:colOff>203200</xdr:colOff>
      <xdr:row>14</xdr:row>
      <xdr:rowOff>65405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36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75582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3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42182</xdr:rowOff>
    </xdr:from>
    <xdr:to>
      <xdr:col>64</xdr:col>
      <xdr:colOff>152400</xdr:colOff>
      <xdr:row>13</xdr:row>
      <xdr:rowOff>143782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153959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139,939
136,436
67.82
59,471,277
58,836,957
552,435
30,372,530
40,630,010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職員給は増となった一方で、市税の増などにより分母の経常一般財源が増えたことから比率は微減となった。</a:t>
          </a:r>
        </a:p>
        <a:p>
          <a:r>
            <a:rPr kumimoji="1" lang="ja-JP" altLang="en-US" sz="1200">
              <a:latin typeface="ＭＳ Ｐゴシック" panose="020B0600070205080204" pitchFamily="50" charset="-128"/>
              <a:ea typeface="ＭＳ Ｐゴシック" panose="020B0600070205080204" pitchFamily="50" charset="-128"/>
            </a:rPr>
            <a:t>　今後も、「草津市健全で持続可能な財政運営および財政規律に関する条例」、「草津市財政規律ガイドライン」に基づき、後年度のランニングコストを加味したライフサイクルコストの考え方や事務事業の見直し、指定管理者制度の導入、業務のアウトソーシング等を進めながら、適正な定員管理を行うことで、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37</xdr:row>
      <xdr:rowOff>14986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312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14986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58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38</xdr:row>
      <xdr:rowOff>8128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5863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38</xdr:row>
      <xdr:rowOff>8128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7634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12192</xdr:rowOff>
    </xdr:from>
    <xdr:to>
      <xdr:col>11</xdr:col>
      <xdr:colOff>60325</xdr:colOff>
      <xdr:row>38</xdr:row>
      <xdr:rowOff>113792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5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98569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124731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128778</xdr:rowOff>
    </xdr:from>
    <xdr:to>
      <xdr:col>11</xdr:col>
      <xdr:colOff>60325</xdr:colOff>
      <xdr:row>38</xdr:row>
      <xdr:rowOff>58928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69105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24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子育て世帯への生活応援商品券給付事業の影響などにより、物件費における経常経費は対前年度比で</a:t>
          </a:r>
          <a:r>
            <a:rPr kumimoji="1" lang="en-US" altLang="ja-JP" sz="1250">
              <a:latin typeface="ＭＳ Ｐゴシック" panose="020B0600070205080204" pitchFamily="50" charset="-128"/>
              <a:ea typeface="ＭＳ Ｐゴシック" panose="020B0600070205080204" pitchFamily="50" charset="-128"/>
            </a:rPr>
            <a:t>110</a:t>
          </a:r>
          <a:r>
            <a:rPr kumimoji="1" lang="ja-JP" altLang="en-US" sz="1250">
              <a:latin typeface="ＭＳ Ｐゴシック" panose="020B0600070205080204" pitchFamily="50" charset="-128"/>
              <a:ea typeface="ＭＳ Ｐゴシック" panose="020B0600070205080204" pitchFamily="50" charset="-128"/>
            </a:rPr>
            <a:t>百万円の増となったことなどから、比率としては</a:t>
          </a:r>
          <a:r>
            <a:rPr kumimoji="1" lang="en-US" altLang="ja-JP" sz="1250">
              <a:latin typeface="ＭＳ Ｐゴシック" panose="020B0600070205080204" pitchFamily="50" charset="-128"/>
              <a:ea typeface="ＭＳ Ｐゴシック" panose="020B0600070205080204" pitchFamily="50" charset="-128"/>
            </a:rPr>
            <a:t>0.3</a:t>
          </a:r>
          <a:r>
            <a:rPr kumimoji="1" lang="ja-JP" altLang="en-US" sz="1250">
              <a:latin typeface="ＭＳ Ｐゴシック" panose="020B0600070205080204" pitchFamily="50" charset="-128"/>
              <a:ea typeface="ＭＳ Ｐゴシック" panose="020B0600070205080204" pitchFamily="50" charset="-128"/>
            </a:rPr>
            <a:t>ポイント増加した。</a:t>
          </a:r>
        </a:p>
        <a:p>
          <a:r>
            <a:rPr kumimoji="1" lang="ja-JP" altLang="en-US" sz="1250">
              <a:latin typeface="ＭＳ Ｐゴシック" panose="020B0600070205080204" pitchFamily="50" charset="-128"/>
              <a:ea typeface="ＭＳ Ｐゴシック" panose="020B0600070205080204" pitchFamily="50" charset="-128"/>
            </a:rPr>
            <a:t>　今後も、引き続き、「草津市健全で持続可能な財政運営および財政規律に関する条例」、「草津市財政規律ガイドライン」に基づき、後年度のランニングコストを加味したライフサイクルコストの考え方や事務事業の見直しなどにより、物件費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26307</xdr:rowOff>
    </xdr:from>
    <xdr:to>
      <xdr:col>82</xdr:col>
      <xdr:colOff>107950</xdr:colOff>
      <xdr:row>17</xdr:row>
      <xdr:rowOff>58964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409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56243</xdr:rowOff>
    </xdr:from>
    <xdr:to>
      <xdr:col>78</xdr:col>
      <xdr:colOff>69850</xdr:colOff>
      <xdr:row>17</xdr:row>
      <xdr:rowOff>26307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994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56243</xdr:rowOff>
    </xdr:from>
    <xdr:to>
      <xdr:col>73</xdr:col>
      <xdr:colOff>180975</xdr:colOff>
      <xdr:row>16</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99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17</xdr:row>
      <xdr:rowOff>146050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32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24691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24691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146957</xdr:rowOff>
    </xdr:from>
    <xdr:to>
      <xdr:col>78</xdr:col>
      <xdr:colOff>120650</xdr:colOff>
      <xdr:row>17</xdr:row>
      <xdr:rowOff>77107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5443</xdr:rowOff>
    </xdr:from>
    <xdr:to>
      <xdr:col>74</xdr:col>
      <xdr:colOff>31750</xdr:colOff>
      <xdr:row>16</xdr:row>
      <xdr:rowOff>107043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117220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障害福祉費の増や民間保育所・認定こども園運営費等の増により、扶助費における経常経費は対前年度で</a:t>
          </a:r>
          <a:r>
            <a:rPr kumimoji="1" lang="en-US" altLang="ja-JP" sz="1200">
              <a:latin typeface="ＭＳ Ｐゴシック" panose="020B0600070205080204" pitchFamily="50" charset="-128"/>
              <a:ea typeface="ＭＳ Ｐゴシック" panose="020B0600070205080204" pitchFamily="50" charset="-128"/>
            </a:rPr>
            <a:t>213</a:t>
          </a:r>
          <a:r>
            <a:rPr kumimoji="1" lang="ja-JP" altLang="en-US" sz="1200">
              <a:latin typeface="ＭＳ Ｐゴシック" panose="020B0600070205080204" pitchFamily="50" charset="-128"/>
              <a:ea typeface="ＭＳ Ｐゴシック" panose="020B0600070205080204" pitchFamily="50" charset="-128"/>
            </a:rPr>
            <a:t>百万円の増となったことなどから、比率としては</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今後も高齢者や児童数の増加に伴う社会保障関係経費の増加は継続していくと予想されることから、「草津市健全で持続可能な財政運営および財政規律に関する条例」、「草津市財政規律ガイドライン」に基づき、財政規律の確保と、強固な財政基盤の確立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142240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901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27940</xdr:rowOff>
    </xdr:from>
    <xdr:to>
      <xdr:col>19</xdr:col>
      <xdr:colOff>187325</xdr:colOff>
      <xdr:row>56</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29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27940</xdr:rowOff>
    </xdr:from>
    <xdr:to>
      <xdr:col>15</xdr:col>
      <xdr:colOff>98425</xdr:colOff>
      <xdr:row>56</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29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148590</xdr:rowOff>
    </xdr:from>
    <xdr:to>
      <xdr:col>6</xdr:col>
      <xdr:colOff>171450</xdr:colOff>
      <xdr:row>56</xdr:row>
      <xdr:rowOff>78740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88917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107967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148590</xdr:rowOff>
    </xdr:from>
    <xdr:to>
      <xdr:col>15</xdr:col>
      <xdr:colOff>149225</xdr:colOff>
      <xdr:row>56</xdr:row>
      <xdr:rowOff>78740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88917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国民健康保険事業や後期高齢者医療事業など各種特別会計への繰出しの増などにより、その他における経常経費は対前年度で</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百万円の増となったことなどから、比率としては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今後、引き続き、一般会計の基準外繰出等について、適正化を図っていく。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56</xdr:row>
      <xdr:rowOff>45357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247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2012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56</xdr:row>
      <xdr:rowOff>23585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81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56</xdr:row>
      <xdr:rowOff>99785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812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67128</xdr:rowOff>
    </xdr:from>
    <xdr:to>
      <xdr:col>69</xdr:col>
      <xdr:colOff>92075</xdr:colOff>
      <xdr:row>56</xdr:row>
      <xdr:rowOff>99785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68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159855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144235</xdr:rowOff>
    </xdr:from>
    <xdr:to>
      <xdr:col>78</xdr:col>
      <xdr:colOff>120650</xdr:colOff>
      <xdr:row>56</xdr:row>
      <xdr:rowOff>74385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84562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41020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48985</xdr:rowOff>
    </xdr:from>
    <xdr:to>
      <xdr:col>69</xdr:col>
      <xdr:colOff>142875</xdr:colOff>
      <xdr:row>56</xdr:row>
      <xdr:rowOff>150585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160762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16328</xdr:rowOff>
    </xdr:from>
    <xdr:to>
      <xdr:col>65</xdr:col>
      <xdr:colOff>53975</xdr:colOff>
      <xdr:row>56</xdr:row>
      <xdr:rowOff>117928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128105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湖南広域行政組合負担金の増などにより、補助費等における経常経費は対前年度比で</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百万円の増となったことなどから、比率としては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今後、引き続き、一部事務組合の負担金や市独自で実施している各種団体への補助金について、事業内容や執行体制を精査し、適正な交付となるよう努めていく。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14986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3403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88138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3403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170434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4317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37</xdr:row>
      <xdr:rowOff>170434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514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119634</xdr:rowOff>
    </xdr:from>
    <xdr:to>
      <xdr:col>69</xdr:col>
      <xdr:colOff>142875</xdr:colOff>
      <xdr:row>38</xdr:row>
      <xdr:rowOff>49785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34561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過去の大規模事業に伴う建設事業債や公営企業債の償還が終了したことなどにより、公債費における経常経費は対前年度で</a:t>
          </a:r>
          <a:r>
            <a:rPr kumimoji="1" lang="en-US" altLang="ja-JP" sz="1200">
              <a:latin typeface="ＭＳ Ｐゴシック" panose="020B0600070205080204" pitchFamily="50" charset="-128"/>
              <a:ea typeface="ＭＳ Ｐゴシック" panose="020B0600070205080204" pitchFamily="50" charset="-128"/>
            </a:rPr>
            <a:t>269</a:t>
          </a:r>
          <a:r>
            <a:rPr kumimoji="1" lang="ja-JP" altLang="en-US" sz="1200">
              <a:latin typeface="ＭＳ Ｐゴシック" panose="020B0600070205080204" pitchFamily="50" charset="-128"/>
              <a:ea typeface="ＭＳ Ｐゴシック" panose="020B0600070205080204" pitchFamily="50" charset="-128"/>
            </a:rPr>
            <a:t>百万円の減となったことなどから、比率としては</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今後も、建設事業の実施により公債費負担は生じることから、引き続き、「草津市健全で持続可能な財政運営および財政規律に関する条例」、「草津市財政規律ガイドライン」に基づき、事業・施策の優先順位の的確な選択により、過度な市債発行の抑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69850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2029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115570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271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78</xdr:row>
      <xdr:rowOff>73661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172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73661</xdr:rowOff>
    </xdr:from>
    <xdr:to>
      <xdr:col>11</xdr:col>
      <xdr:colOff>9525</xdr:colOff>
      <xdr:row>78</xdr:row>
      <xdr:rowOff>81280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446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49530</xdr:rowOff>
    </xdr:from>
    <xdr:to>
      <xdr:col>11</xdr:col>
      <xdr:colOff>60325</xdr:colOff>
      <xdr:row>77</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161307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22861</xdr:rowOff>
    </xdr:from>
    <xdr:to>
      <xdr:col>11</xdr:col>
      <xdr:colOff>60325</xdr:colOff>
      <xdr:row>78</xdr:row>
      <xdr:rowOff>124461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公債費以外の比率については、物件費や扶助費が増加した一方で市税の増などにより分母の経常一般財源が増加したことから、比率としては、類似団体平均を</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ポイント下回っており、類似団体と比較して低い水準となった。</a:t>
          </a:r>
        </a:p>
        <a:p>
          <a:r>
            <a:rPr kumimoji="1" lang="ja-JP" altLang="en-US" sz="1300">
              <a:latin typeface="ＭＳ Ｐゴシック" panose="020B0600070205080204" pitchFamily="50" charset="-128"/>
              <a:ea typeface="ＭＳ Ｐゴシック" panose="020B0600070205080204" pitchFamily="50" charset="-128"/>
            </a:rPr>
            <a:t>　引き続き、歳出全般にわたる徹底した見直しにより、一般行政経費の経費節減に努めていく。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142240</xdr:rowOff>
    </xdr:from>
    <xdr:to>
      <xdr:col>82</xdr:col>
      <xdr:colOff>107950</xdr:colOff>
      <xdr:row>75</xdr:row>
      <xdr:rowOff>54610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8295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6366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27940</xdr:rowOff>
    </xdr:from>
    <xdr:to>
      <xdr:col>78</xdr:col>
      <xdr:colOff>69850</xdr:colOff>
      <xdr:row>74</xdr:row>
      <xdr:rowOff>142240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715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27940</xdr:rowOff>
    </xdr:from>
    <xdr:to>
      <xdr:col>73</xdr:col>
      <xdr:colOff>180975</xdr:colOff>
      <xdr:row>76</xdr:row>
      <xdr:rowOff>58420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71524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27939</xdr:rowOff>
    </xdr:from>
    <xdr:to>
      <xdr:col>69</xdr:col>
      <xdr:colOff>92075</xdr:colOff>
      <xdr:row>76</xdr:row>
      <xdr:rowOff>58420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058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57150</xdr:rowOff>
    </xdr:from>
    <xdr:to>
      <xdr:col>69</xdr:col>
      <xdr:colOff>142875</xdr:colOff>
      <xdr:row>75</xdr:row>
      <xdr:rowOff>158750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3810</xdr:rowOff>
    </xdr:from>
    <xdr:to>
      <xdr:col>82</xdr:col>
      <xdr:colOff>158750</xdr:colOff>
      <xdr:row>75</xdr:row>
      <xdr:rowOff>105410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20337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91440</xdr:rowOff>
    </xdr:from>
    <xdr:to>
      <xdr:col>78</xdr:col>
      <xdr:colOff>120650</xdr:colOff>
      <xdr:row>75</xdr:row>
      <xdr:rowOff>21590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31767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148590</xdr:rowOff>
    </xdr:from>
    <xdr:to>
      <xdr:col>74</xdr:col>
      <xdr:colOff>31750</xdr:colOff>
      <xdr:row>74</xdr:row>
      <xdr:rowOff>78740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88917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67617</xdr:rowOff>
    </xdr:from>
    <xdr:to>
      <xdr:col>29</xdr:col>
      <xdr:colOff>127000</xdr:colOff>
      <xdr:row>16</xdr:row>
      <xdr:rowOff>71069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58442"/>
          <a:ext cx="647700" cy="3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70155</xdr:rowOff>
    </xdr:from>
    <xdr:to>
      <xdr:col>26</xdr:col>
      <xdr:colOff>50800</xdr:colOff>
      <xdr:row>16</xdr:row>
      <xdr:rowOff>71069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860980"/>
          <a:ext cx="698500" cy="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109527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0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66452</xdr:rowOff>
    </xdr:from>
    <xdr:to>
      <xdr:col>22</xdr:col>
      <xdr:colOff>114300</xdr:colOff>
      <xdr:row>16</xdr:row>
      <xdr:rowOff>70155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857277"/>
          <a:ext cx="698500" cy="3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120157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1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66452</xdr:rowOff>
    </xdr:from>
    <xdr:to>
      <xdr:col>18</xdr:col>
      <xdr:colOff>177800</xdr:colOff>
      <xdr:row>16</xdr:row>
      <xdr:rowOff>132448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57277"/>
          <a:ext cx="698500" cy="65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149062</xdr:rowOff>
    </xdr:from>
    <xdr:to>
      <xdr:col>19</xdr:col>
      <xdr:colOff>38100</xdr:colOff>
      <xdr:row>16</xdr:row>
      <xdr:rowOff>79212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768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89389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3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2941</xdr:rowOff>
    </xdr:from>
    <xdr:to>
      <xdr:col>15</xdr:col>
      <xdr:colOff>101600</xdr:colOff>
      <xdr:row>16</xdr:row>
      <xdr:rowOff>104541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93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114718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56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16817</xdr:rowOff>
    </xdr:from>
    <xdr:to>
      <xdr:col>29</xdr:col>
      <xdr:colOff>177800</xdr:colOff>
      <xdr:row>16</xdr:row>
      <xdr:rowOff>118417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07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160344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20269</xdr:rowOff>
    </xdr:from>
    <xdr:to>
      <xdr:col>26</xdr:col>
      <xdr:colOff>101600</xdr:colOff>
      <xdr:row>16</xdr:row>
      <xdr:rowOff>121869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11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132046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7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19355</xdr:rowOff>
    </xdr:from>
    <xdr:to>
      <xdr:col>22</xdr:col>
      <xdr:colOff>165100</xdr:colOff>
      <xdr:row>16</xdr:row>
      <xdr:rowOff>120955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10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131132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7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15652</xdr:rowOff>
    </xdr:from>
    <xdr:to>
      <xdr:col>19</xdr:col>
      <xdr:colOff>38100</xdr:colOff>
      <xdr:row>16</xdr:row>
      <xdr:rowOff>117252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06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102029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9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81648</xdr:rowOff>
    </xdr:from>
    <xdr:to>
      <xdr:col>15</xdr:col>
      <xdr:colOff>101600</xdr:colOff>
      <xdr:row>17</xdr:row>
      <xdr:rowOff>11798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72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168025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5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235662</xdr:rowOff>
    </xdr:from>
    <xdr:to>
      <xdr:col>29</xdr:col>
      <xdr:colOff>127000</xdr:colOff>
      <xdr:row>35</xdr:row>
      <xdr:rowOff>268008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846012"/>
          <a:ext cx="647700" cy="32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164833</xdr:rowOff>
    </xdr:from>
    <xdr:to>
      <xdr:col>26</xdr:col>
      <xdr:colOff>50800</xdr:colOff>
      <xdr:row>35</xdr:row>
      <xdr:rowOff>235662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775183"/>
          <a:ext cx="698500" cy="70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93853</xdr:rowOff>
    </xdr:from>
    <xdr:to>
      <xdr:col>22</xdr:col>
      <xdr:colOff>114300</xdr:colOff>
      <xdr:row>35</xdr:row>
      <xdr:rowOff>164833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704203"/>
          <a:ext cx="698500" cy="70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93853</xdr:rowOff>
    </xdr:from>
    <xdr:to>
      <xdr:col>18</xdr:col>
      <xdr:colOff>177800</xdr:colOff>
      <xdr:row>35</xdr:row>
      <xdr:rowOff>110655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704203"/>
          <a:ext cx="6985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132017</xdr:rowOff>
    </xdr:from>
    <xdr:to>
      <xdr:col>19</xdr:col>
      <xdr:colOff>38100</xdr:colOff>
      <xdr:row>35</xdr:row>
      <xdr:rowOff>233617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4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218394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140780</xdr:rowOff>
    </xdr:from>
    <xdr:to>
      <xdr:col>15</xdr:col>
      <xdr:colOff>101600</xdr:colOff>
      <xdr:row>35</xdr:row>
      <xdr:rowOff>242380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227157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217208</xdr:rowOff>
    </xdr:from>
    <xdr:to>
      <xdr:col>29</xdr:col>
      <xdr:colOff>177800</xdr:colOff>
      <xdr:row>35</xdr:row>
      <xdr:rowOff>318808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27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189285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9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184862</xdr:rowOff>
    </xdr:from>
    <xdr:to>
      <xdr:col>26</xdr:col>
      <xdr:colOff>101600</xdr:colOff>
      <xdr:row>35</xdr:row>
      <xdr:rowOff>286462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95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271239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81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114033</xdr:rowOff>
    </xdr:from>
    <xdr:to>
      <xdr:col>22</xdr:col>
      <xdr:colOff>165100</xdr:colOff>
      <xdr:row>35</xdr:row>
      <xdr:rowOff>215633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24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225810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493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43053</xdr:rowOff>
    </xdr:from>
    <xdr:to>
      <xdr:col>19</xdr:col>
      <xdr:colOff>38100</xdr:colOff>
      <xdr:row>35</xdr:row>
      <xdr:rowOff>144653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53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154830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42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59855</xdr:rowOff>
    </xdr:from>
    <xdr:to>
      <xdr:col>15</xdr:col>
      <xdr:colOff>101600</xdr:colOff>
      <xdr:row>35</xdr:row>
      <xdr:rowOff>161455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70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171632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43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139,939
136,436
67.82
59,471,277
58,836,957
552,435
30,372,530
40,630,010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108336</xdr:rowOff>
    </xdr:from>
    <xdr:to>
      <xdr:col>24</xdr:col>
      <xdr:colOff>63500</xdr:colOff>
      <xdr:row>36</xdr:row>
      <xdr:rowOff>111925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280536"/>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108336</xdr:rowOff>
    </xdr:from>
    <xdr:to>
      <xdr:col>19</xdr:col>
      <xdr:colOff>177800</xdr:colOff>
      <xdr:row>36</xdr:row>
      <xdr:rowOff>114280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8053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114280</xdr:rowOff>
    </xdr:from>
    <xdr:to>
      <xdr:col>15</xdr:col>
      <xdr:colOff>50800</xdr:colOff>
      <xdr:row>36</xdr:row>
      <xdr:rowOff>119012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86480"/>
          <a:ext cx="8890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119012</xdr:rowOff>
    </xdr:from>
    <xdr:to>
      <xdr:col>10</xdr:col>
      <xdr:colOff>114300</xdr:colOff>
      <xdr:row>37</xdr:row>
      <xdr:rowOff>121778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91212"/>
          <a:ext cx="889000" cy="17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69583</xdr:rowOff>
    </xdr:from>
    <xdr:to>
      <xdr:col>10</xdr:col>
      <xdr:colOff>165100</xdr:colOff>
      <xdr:row>35</xdr:row>
      <xdr:rowOff>171183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7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16260</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4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50655</xdr:rowOff>
    </xdr:from>
    <xdr:to>
      <xdr:col>6</xdr:col>
      <xdr:colOff>38100</xdr:colOff>
      <xdr:row>36</xdr:row>
      <xdr:rowOff>152255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168782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61125</xdr:rowOff>
    </xdr:from>
    <xdr:to>
      <xdr:col>24</xdr:col>
      <xdr:colOff>114300</xdr:colOff>
      <xdr:row>36</xdr:row>
      <xdr:rowOff>162725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3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39552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1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57536</xdr:rowOff>
    </xdr:from>
    <xdr:to>
      <xdr:col>20</xdr:col>
      <xdr:colOff>38100</xdr:colOff>
      <xdr:row>36</xdr:row>
      <xdr:rowOff>159136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2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150263</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63480</xdr:rowOff>
    </xdr:from>
    <xdr:to>
      <xdr:col>15</xdr:col>
      <xdr:colOff>101600</xdr:colOff>
      <xdr:row>36</xdr:row>
      <xdr:rowOff>165080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156207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2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68212</xdr:rowOff>
    </xdr:from>
    <xdr:to>
      <xdr:col>10</xdr:col>
      <xdr:colOff>165100</xdr:colOff>
      <xdr:row>36</xdr:row>
      <xdr:rowOff>169812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4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160939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3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70978</xdr:rowOff>
    </xdr:from>
    <xdr:to>
      <xdr:col>6</xdr:col>
      <xdr:colOff>38100</xdr:colOff>
      <xdr:row>38</xdr:row>
      <xdr:rowOff>1128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1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163705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0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63478</xdr:rowOff>
    </xdr:from>
    <xdr:to>
      <xdr:col>24</xdr:col>
      <xdr:colOff>63500</xdr:colOff>
      <xdr:row>57</xdr:row>
      <xdr:rowOff>69128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36128"/>
          <a:ext cx="8382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69128</xdr:rowOff>
    </xdr:from>
    <xdr:to>
      <xdr:col>19</xdr:col>
      <xdr:colOff>177800</xdr:colOff>
      <xdr:row>57</xdr:row>
      <xdr:rowOff>95384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41778"/>
          <a:ext cx="889000" cy="2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95384</xdr:rowOff>
    </xdr:from>
    <xdr:to>
      <xdr:col>15</xdr:col>
      <xdr:colOff>50800</xdr:colOff>
      <xdr:row>57</xdr:row>
      <xdr:rowOff>170202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68034"/>
          <a:ext cx="889000" cy="7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147930</xdr:rowOff>
    </xdr:from>
    <xdr:to>
      <xdr:col>10</xdr:col>
      <xdr:colOff>114300</xdr:colOff>
      <xdr:row>57</xdr:row>
      <xdr:rowOff>170202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20580"/>
          <a:ext cx="889000" cy="2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79560</xdr:rowOff>
    </xdr:from>
    <xdr:to>
      <xdr:col>10</xdr:col>
      <xdr:colOff>165100</xdr:colOff>
      <xdr:row>58</xdr:row>
      <xdr:rowOff>9710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26237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2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79919</xdr:rowOff>
    </xdr:from>
    <xdr:to>
      <xdr:col>6</xdr:col>
      <xdr:colOff>38100</xdr:colOff>
      <xdr:row>58</xdr:row>
      <xdr:rowOff>10069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26596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12678</xdr:rowOff>
    </xdr:from>
    <xdr:to>
      <xdr:col>24</xdr:col>
      <xdr:colOff>114300</xdr:colOff>
      <xdr:row>57</xdr:row>
      <xdr:rowOff>114278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162555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18328</xdr:rowOff>
    </xdr:from>
    <xdr:to>
      <xdr:col>20</xdr:col>
      <xdr:colOff>38100</xdr:colOff>
      <xdr:row>57</xdr:row>
      <xdr:rowOff>119928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111055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8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44584</xdr:rowOff>
    </xdr:from>
    <xdr:to>
      <xdr:col>15</xdr:col>
      <xdr:colOff>101600</xdr:colOff>
      <xdr:row>57</xdr:row>
      <xdr:rowOff>146184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137311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119402</xdr:rowOff>
    </xdr:from>
    <xdr:to>
      <xdr:col>10</xdr:col>
      <xdr:colOff>165100</xdr:colOff>
      <xdr:row>58</xdr:row>
      <xdr:rowOff>49552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9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40679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8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97130</xdr:rowOff>
    </xdr:from>
    <xdr:to>
      <xdr:col>6</xdr:col>
      <xdr:colOff>38100</xdr:colOff>
      <xdr:row>58</xdr:row>
      <xdr:rowOff>27280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18407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6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7741</xdr:rowOff>
    </xdr:from>
    <xdr:to>
      <xdr:col>24</xdr:col>
      <xdr:colOff>63500</xdr:colOff>
      <xdr:row>77</xdr:row>
      <xdr:rowOff>12827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09391"/>
          <a:ext cx="8382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7741</xdr:rowOff>
    </xdr:from>
    <xdr:to>
      <xdr:col>19</xdr:col>
      <xdr:colOff>177800</xdr:colOff>
      <xdr:row>77</xdr:row>
      <xdr:rowOff>51803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09391"/>
          <a:ext cx="889000" cy="4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30144</xdr:rowOff>
    </xdr:from>
    <xdr:to>
      <xdr:col>15</xdr:col>
      <xdr:colOff>50800</xdr:colOff>
      <xdr:row>77</xdr:row>
      <xdr:rowOff>51803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31794"/>
          <a:ext cx="889000" cy="2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30144</xdr:rowOff>
    </xdr:from>
    <xdr:to>
      <xdr:col>10</xdr:col>
      <xdr:colOff>114300</xdr:colOff>
      <xdr:row>77</xdr:row>
      <xdr:rowOff>44659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31794"/>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78670</xdr:rowOff>
    </xdr:from>
    <xdr:to>
      <xdr:col>10</xdr:col>
      <xdr:colOff>165100</xdr:colOff>
      <xdr:row>77</xdr:row>
      <xdr:rowOff>8820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25347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88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82156</xdr:rowOff>
    </xdr:from>
    <xdr:to>
      <xdr:col>6</xdr:col>
      <xdr:colOff>38100</xdr:colOff>
      <xdr:row>77</xdr:row>
      <xdr:rowOff>12306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28833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8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133477</xdr:rowOff>
    </xdr:from>
    <xdr:to>
      <xdr:col>24</xdr:col>
      <xdr:colOff>114300</xdr:colOff>
      <xdr:row>77</xdr:row>
      <xdr:rowOff>63627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6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111904</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4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128391</xdr:rowOff>
    </xdr:from>
    <xdr:to>
      <xdr:col>20</xdr:col>
      <xdr:colOff>38100</xdr:colOff>
      <xdr:row>77</xdr:row>
      <xdr:rowOff>58541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5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49668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25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1003</xdr:rowOff>
    </xdr:from>
    <xdr:to>
      <xdr:col>15</xdr:col>
      <xdr:colOff>101600</xdr:colOff>
      <xdr:row>77</xdr:row>
      <xdr:rowOff>102603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0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93730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29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150794</xdr:rowOff>
    </xdr:from>
    <xdr:to>
      <xdr:col>10</xdr:col>
      <xdr:colOff>165100</xdr:colOff>
      <xdr:row>77</xdr:row>
      <xdr:rowOff>80944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8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72071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27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165309</xdr:rowOff>
    </xdr:from>
    <xdr:to>
      <xdr:col>6</xdr:col>
      <xdr:colOff>38100</xdr:colOff>
      <xdr:row>77</xdr:row>
      <xdr:rowOff>95459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86586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28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37081</xdr:rowOff>
    </xdr:from>
    <xdr:to>
      <xdr:col>24</xdr:col>
      <xdr:colOff>63500</xdr:colOff>
      <xdr:row>96</xdr:row>
      <xdr:rowOff>85446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96281"/>
          <a:ext cx="838200" cy="4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164838</xdr:rowOff>
    </xdr:from>
    <xdr:to>
      <xdr:col>19</xdr:col>
      <xdr:colOff>177800</xdr:colOff>
      <xdr:row>96</xdr:row>
      <xdr:rowOff>85446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52588"/>
          <a:ext cx="889000" cy="9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164838</xdr:rowOff>
    </xdr:from>
    <xdr:to>
      <xdr:col>15</xdr:col>
      <xdr:colOff>50800</xdr:colOff>
      <xdr:row>97</xdr:row>
      <xdr:rowOff>17010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52588"/>
          <a:ext cx="889000" cy="1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17010</xdr:rowOff>
    </xdr:from>
    <xdr:to>
      <xdr:col>10</xdr:col>
      <xdr:colOff>114300</xdr:colOff>
      <xdr:row>97</xdr:row>
      <xdr:rowOff>49975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47660"/>
          <a:ext cx="889000" cy="3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39142</xdr:rowOff>
    </xdr:from>
    <xdr:to>
      <xdr:col>10</xdr:col>
      <xdr:colOff>165100</xdr:colOff>
      <xdr:row>97</xdr:row>
      <xdr:rowOff>140742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131869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7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68349</xdr:rowOff>
    </xdr:from>
    <xdr:to>
      <xdr:col>6</xdr:col>
      <xdr:colOff>38100</xdr:colOff>
      <xdr:row>97</xdr:row>
      <xdr:rowOff>169949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9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161076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79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157731</xdr:rowOff>
    </xdr:from>
    <xdr:to>
      <xdr:col>24</xdr:col>
      <xdr:colOff>114300</xdr:colOff>
      <xdr:row>96</xdr:row>
      <xdr:rowOff>87881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4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136158</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2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34646</xdr:rowOff>
    </xdr:from>
    <xdr:to>
      <xdr:col>20</xdr:col>
      <xdr:colOff>38100</xdr:colOff>
      <xdr:row>96</xdr:row>
      <xdr:rowOff>136246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127373</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58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114038</xdr:rowOff>
    </xdr:from>
    <xdr:to>
      <xdr:col>15</xdr:col>
      <xdr:colOff>101600</xdr:colOff>
      <xdr:row>96</xdr:row>
      <xdr:rowOff>44188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0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35315</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494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137660</xdr:rowOff>
    </xdr:from>
    <xdr:to>
      <xdr:col>10</xdr:col>
      <xdr:colOff>165100</xdr:colOff>
      <xdr:row>97</xdr:row>
      <xdr:rowOff>67810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84337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37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170625</xdr:rowOff>
    </xdr:from>
    <xdr:to>
      <xdr:col>6</xdr:col>
      <xdr:colOff>38100</xdr:colOff>
      <xdr:row>97</xdr:row>
      <xdr:rowOff>100775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117302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40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134943</xdr:rowOff>
    </xdr:from>
    <xdr:to>
      <xdr:col>55</xdr:col>
      <xdr:colOff>0</xdr:colOff>
      <xdr:row>37</xdr:row>
      <xdr:rowOff>1027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307143"/>
          <a:ext cx="838200" cy="3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134943</xdr:rowOff>
    </xdr:from>
    <xdr:to>
      <xdr:col>50</xdr:col>
      <xdr:colOff>114300</xdr:colOff>
      <xdr:row>36</xdr:row>
      <xdr:rowOff>168961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07143"/>
          <a:ext cx="88900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56838</xdr:rowOff>
    </xdr:from>
    <xdr:to>
      <xdr:col>45</xdr:col>
      <xdr:colOff>177800</xdr:colOff>
      <xdr:row>36</xdr:row>
      <xdr:rowOff>168961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200338"/>
          <a:ext cx="889000" cy="11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56838</xdr:rowOff>
    </xdr:from>
    <xdr:to>
      <xdr:col>41</xdr:col>
      <xdr:colOff>50800</xdr:colOff>
      <xdr:row>37</xdr:row>
      <xdr:rowOff>27360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200338"/>
          <a:ext cx="889000" cy="117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123538</xdr:rowOff>
    </xdr:from>
    <xdr:to>
      <xdr:col>41</xdr:col>
      <xdr:colOff>101600</xdr:colOff>
      <xdr:row>30</xdr:row>
      <xdr:rowOff>53688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09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70215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487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120469</xdr:rowOff>
    </xdr:from>
    <xdr:to>
      <xdr:col>36</xdr:col>
      <xdr:colOff>165100</xdr:colOff>
      <xdr:row>37</xdr:row>
      <xdr:rowOff>50619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9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67146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6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121677</xdr:rowOff>
    </xdr:from>
    <xdr:to>
      <xdr:col>55</xdr:col>
      <xdr:colOff>50800</xdr:colOff>
      <xdr:row>37</xdr:row>
      <xdr:rowOff>51827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100104</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7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84143</xdr:rowOff>
    </xdr:from>
    <xdr:to>
      <xdr:col>50</xdr:col>
      <xdr:colOff>165100</xdr:colOff>
      <xdr:row>37</xdr:row>
      <xdr:rowOff>14293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5420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4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118161</xdr:rowOff>
    </xdr:from>
    <xdr:to>
      <xdr:col>46</xdr:col>
      <xdr:colOff>38100</xdr:colOff>
      <xdr:row>37</xdr:row>
      <xdr:rowOff>48311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39438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38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6038</xdr:rowOff>
    </xdr:from>
    <xdr:to>
      <xdr:col>41</xdr:col>
      <xdr:colOff>101600</xdr:colOff>
      <xdr:row>30</xdr:row>
      <xdr:rowOff>107638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1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98765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24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148010</xdr:rowOff>
    </xdr:from>
    <xdr:to>
      <xdr:col>36</xdr:col>
      <xdr:colOff>165100</xdr:colOff>
      <xdr:row>37</xdr:row>
      <xdr:rowOff>78160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69287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1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160172</xdr:rowOff>
    </xdr:from>
    <xdr:to>
      <xdr:col>55</xdr:col>
      <xdr:colOff>0</xdr:colOff>
      <xdr:row>57</xdr:row>
      <xdr:rowOff>2451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418472"/>
          <a:ext cx="838200" cy="35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91647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2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136372</xdr:rowOff>
    </xdr:from>
    <xdr:to>
      <xdr:col>50</xdr:col>
      <xdr:colOff>114300</xdr:colOff>
      <xdr:row>57</xdr:row>
      <xdr:rowOff>2451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394672"/>
          <a:ext cx="889000" cy="38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124143</xdr:rowOff>
    </xdr:from>
    <xdr:to>
      <xdr:col>45</xdr:col>
      <xdr:colOff>177800</xdr:colOff>
      <xdr:row>54</xdr:row>
      <xdr:rowOff>136372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210993"/>
          <a:ext cx="889000" cy="18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42498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124143</xdr:rowOff>
    </xdr:from>
    <xdr:to>
      <xdr:col>41</xdr:col>
      <xdr:colOff>50800</xdr:colOff>
      <xdr:row>54</xdr:row>
      <xdr:rowOff>116713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210993"/>
          <a:ext cx="889000" cy="16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134417</xdr:rowOff>
    </xdr:from>
    <xdr:to>
      <xdr:col>41</xdr:col>
      <xdr:colOff>101600</xdr:colOff>
      <xdr:row>55</xdr:row>
      <xdr:rowOff>64567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39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55694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48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8344</xdr:rowOff>
    </xdr:from>
    <xdr:to>
      <xdr:col>36</xdr:col>
      <xdr:colOff>165100</xdr:colOff>
      <xdr:row>54</xdr:row>
      <xdr:rowOff>109944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2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126471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0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109372</xdr:rowOff>
    </xdr:from>
    <xdr:to>
      <xdr:col>55</xdr:col>
      <xdr:colOff>50800</xdr:colOff>
      <xdr:row>55</xdr:row>
      <xdr:rowOff>39522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3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132249</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21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123101</xdr:rowOff>
    </xdr:from>
    <xdr:to>
      <xdr:col>50</xdr:col>
      <xdr:colOff>165100</xdr:colOff>
      <xdr:row>57</xdr:row>
      <xdr:rowOff>53251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2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44378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8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85572</xdr:rowOff>
    </xdr:from>
    <xdr:to>
      <xdr:col>46</xdr:col>
      <xdr:colOff>38100</xdr:colOff>
      <xdr:row>55</xdr:row>
      <xdr:rowOff>15722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34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32249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11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73343</xdr:rowOff>
    </xdr:from>
    <xdr:to>
      <xdr:col>41</xdr:col>
      <xdr:colOff>101600</xdr:colOff>
      <xdr:row>54</xdr:row>
      <xdr:rowOff>3493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16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20020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893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65913</xdr:rowOff>
    </xdr:from>
    <xdr:to>
      <xdr:col>36</xdr:col>
      <xdr:colOff>165100</xdr:colOff>
      <xdr:row>54</xdr:row>
      <xdr:rowOff>167513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32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158640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41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142215</xdr:rowOff>
    </xdr:from>
    <xdr:to>
      <xdr:col>55</xdr:col>
      <xdr:colOff>0</xdr:colOff>
      <xdr:row>78</xdr:row>
      <xdr:rowOff>13055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172415"/>
          <a:ext cx="838200" cy="21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8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131563</xdr:rowOff>
    </xdr:from>
    <xdr:to>
      <xdr:col>50</xdr:col>
      <xdr:colOff>114300</xdr:colOff>
      <xdr:row>78</xdr:row>
      <xdr:rowOff>13055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333213"/>
          <a:ext cx="889000" cy="5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113526</xdr:rowOff>
    </xdr:from>
    <xdr:to>
      <xdr:col>45</xdr:col>
      <xdr:colOff>177800</xdr:colOff>
      <xdr:row>77</xdr:row>
      <xdr:rowOff>131563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457926"/>
          <a:ext cx="889000" cy="87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113526</xdr:rowOff>
    </xdr:from>
    <xdr:to>
      <xdr:col>41</xdr:col>
      <xdr:colOff>50800</xdr:colOff>
      <xdr:row>77</xdr:row>
      <xdr:rowOff>159176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2457926"/>
          <a:ext cx="889000" cy="90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71230</xdr:rowOff>
    </xdr:from>
    <xdr:to>
      <xdr:col>41</xdr:col>
      <xdr:colOff>101600</xdr:colOff>
      <xdr:row>77</xdr:row>
      <xdr:rowOff>1380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163957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9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49238</xdr:rowOff>
    </xdr:from>
    <xdr:to>
      <xdr:col>36</xdr:col>
      <xdr:colOff>165100</xdr:colOff>
      <xdr:row>75</xdr:row>
      <xdr:rowOff>150837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167365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6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91415</xdr:rowOff>
    </xdr:from>
    <xdr:to>
      <xdr:col>55</xdr:col>
      <xdr:colOff>50800</xdr:colOff>
      <xdr:row>77</xdr:row>
      <xdr:rowOff>21565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1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114292</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97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133705</xdr:rowOff>
    </xdr:from>
    <xdr:to>
      <xdr:col>50</xdr:col>
      <xdr:colOff>165100</xdr:colOff>
      <xdr:row>78</xdr:row>
      <xdr:rowOff>63855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54982</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42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80763</xdr:rowOff>
    </xdr:from>
    <xdr:to>
      <xdr:col>46</xdr:col>
      <xdr:colOff>38100</xdr:colOff>
      <xdr:row>78</xdr:row>
      <xdr:rowOff>10913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8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2040</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37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62726</xdr:rowOff>
    </xdr:from>
    <xdr:to>
      <xdr:col>41</xdr:col>
      <xdr:colOff>101600</xdr:colOff>
      <xdr:row>72</xdr:row>
      <xdr:rowOff>164326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9403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1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108376</xdr:rowOff>
    </xdr:from>
    <xdr:to>
      <xdr:col>36</xdr:col>
      <xdr:colOff>165100</xdr:colOff>
      <xdr:row>78</xdr:row>
      <xdr:rowOff>38526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29653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4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144768</xdr:rowOff>
    </xdr:from>
    <xdr:to>
      <xdr:col>55</xdr:col>
      <xdr:colOff>0</xdr:colOff>
      <xdr:row>96</xdr:row>
      <xdr:rowOff>153264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261068"/>
          <a:ext cx="838200" cy="35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20235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7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117317</xdr:rowOff>
    </xdr:from>
    <xdr:to>
      <xdr:col>50</xdr:col>
      <xdr:colOff>114300</xdr:colOff>
      <xdr:row>96</xdr:row>
      <xdr:rowOff>153264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062167"/>
          <a:ext cx="889000" cy="55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117317</xdr:rowOff>
    </xdr:from>
    <xdr:to>
      <xdr:col>45</xdr:col>
      <xdr:colOff>177800</xdr:colOff>
      <xdr:row>97</xdr:row>
      <xdr:rowOff>59728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062167"/>
          <a:ext cx="889000" cy="62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166540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20313</xdr:rowOff>
    </xdr:from>
    <xdr:to>
      <xdr:col>41</xdr:col>
      <xdr:colOff>50800</xdr:colOff>
      <xdr:row>97</xdr:row>
      <xdr:rowOff>59728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650963"/>
          <a:ext cx="889000" cy="3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77451</xdr:rowOff>
    </xdr:from>
    <xdr:to>
      <xdr:col>41</xdr:col>
      <xdr:colOff>101600</xdr:colOff>
      <xdr:row>96</xdr:row>
      <xdr:rowOff>7601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24128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156851</xdr:rowOff>
    </xdr:from>
    <xdr:to>
      <xdr:col>36</xdr:col>
      <xdr:colOff>165100</xdr:colOff>
      <xdr:row>96</xdr:row>
      <xdr:rowOff>87001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103528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93968</xdr:rowOff>
    </xdr:from>
    <xdr:to>
      <xdr:col>55</xdr:col>
      <xdr:colOff>50800</xdr:colOff>
      <xdr:row>95</xdr:row>
      <xdr:rowOff>24118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21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116845</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06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102464</xdr:rowOff>
    </xdr:from>
    <xdr:to>
      <xdr:col>50</xdr:col>
      <xdr:colOff>165100</xdr:colOff>
      <xdr:row>97</xdr:row>
      <xdr:rowOff>32614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56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23741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65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66517</xdr:rowOff>
    </xdr:from>
    <xdr:to>
      <xdr:col>46</xdr:col>
      <xdr:colOff>38100</xdr:colOff>
      <xdr:row>93</xdr:row>
      <xdr:rowOff>168117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01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13194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578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8928</xdr:rowOff>
    </xdr:from>
    <xdr:to>
      <xdr:col>41</xdr:col>
      <xdr:colOff>101600</xdr:colOff>
      <xdr:row>97</xdr:row>
      <xdr:rowOff>110528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3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101655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3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140963</xdr:rowOff>
    </xdr:from>
    <xdr:to>
      <xdr:col>36</xdr:col>
      <xdr:colOff>165100</xdr:colOff>
      <xdr:row>97</xdr:row>
      <xdr:rowOff>71113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0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62240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6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97681</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84231"/>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96048</xdr:rowOff>
    </xdr:from>
    <xdr:to>
      <xdr:col>71</xdr:col>
      <xdr:colOff>177800</xdr:colOff>
      <xdr:row>39</xdr:row>
      <xdr:rowOff>97681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8259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27396</xdr:rowOff>
    </xdr:from>
    <xdr:to>
      <xdr:col>72</xdr:col>
      <xdr:colOff>38100</xdr:colOff>
      <xdr:row>38</xdr:row>
      <xdr:rowOff>128996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54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145523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1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10958</xdr:rowOff>
    </xdr:from>
    <xdr:to>
      <xdr:col>67</xdr:col>
      <xdr:colOff>101600</xdr:colOff>
      <xdr:row>35</xdr:row>
      <xdr:rowOff>112558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01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129085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578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46881</xdr:rowOff>
    </xdr:from>
    <xdr:to>
      <xdr:col>72</xdr:col>
      <xdr:colOff>38100</xdr:colOff>
      <xdr:row>39</xdr:row>
      <xdr:rowOff>148481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139608</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46333" y="6826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45248</xdr:rowOff>
    </xdr:from>
    <xdr:to>
      <xdr:col>67</xdr:col>
      <xdr:colOff>101600</xdr:colOff>
      <xdr:row>39</xdr:row>
      <xdr:rowOff>146848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3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137975</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57333" y="6824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82017</xdr:rowOff>
    </xdr:from>
    <xdr:to>
      <xdr:col>85</xdr:col>
      <xdr:colOff>127000</xdr:colOff>
      <xdr:row>75</xdr:row>
      <xdr:rowOff>128594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940767"/>
          <a:ext cx="838200" cy="4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55594</xdr:rowOff>
    </xdr:from>
    <xdr:to>
      <xdr:col>81</xdr:col>
      <xdr:colOff>50800</xdr:colOff>
      <xdr:row>75</xdr:row>
      <xdr:rowOff>82017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2914344"/>
          <a:ext cx="889000" cy="2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51975</xdr:rowOff>
    </xdr:from>
    <xdr:to>
      <xdr:col>76</xdr:col>
      <xdr:colOff>114300</xdr:colOff>
      <xdr:row>75</xdr:row>
      <xdr:rowOff>55594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2910725"/>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123525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51975</xdr:rowOff>
    </xdr:from>
    <xdr:to>
      <xdr:col>71</xdr:col>
      <xdr:colOff>177800</xdr:colOff>
      <xdr:row>75</xdr:row>
      <xdr:rowOff>51994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291072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157328</xdr:rowOff>
    </xdr:from>
    <xdr:to>
      <xdr:col>72</xdr:col>
      <xdr:colOff>38100</xdr:colOff>
      <xdr:row>75</xdr:row>
      <xdr:rowOff>87478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104005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168510</xdr:rowOff>
    </xdr:from>
    <xdr:to>
      <xdr:col>67</xdr:col>
      <xdr:colOff>101600</xdr:colOff>
      <xdr:row>75</xdr:row>
      <xdr:rowOff>98660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115187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77794</xdr:rowOff>
    </xdr:from>
    <xdr:to>
      <xdr:col>85</xdr:col>
      <xdr:colOff>177800</xdr:colOff>
      <xdr:row>76</xdr:row>
      <xdr:rowOff>7944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9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56221</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91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31217</xdr:rowOff>
    </xdr:from>
    <xdr:to>
      <xdr:col>81</xdr:col>
      <xdr:colOff>101600</xdr:colOff>
      <xdr:row>75</xdr:row>
      <xdr:rowOff>132817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88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123944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98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4794</xdr:rowOff>
    </xdr:from>
    <xdr:to>
      <xdr:col>76</xdr:col>
      <xdr:colOff>165100</xdr:colOff>
      <xdr:row>75</xdr:row>
      <xdr:rowOff>106394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8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122921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63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1175</xdr:rowOff>
    </xdr:from>
    <xdr:to>
      <xdr:col>72</xdr:col>
      <xdr:colOff>38100</xdr:colOff>
      <xdr:row>75</xdr:row>
      <xdr:rowOff>102775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8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93902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95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1194</xdr:rowOff>
    </xdr:from>
    <xdr:to>
      <xdr:col>67</xdr:col>
      <xdr:colOff>101600</xdr:colOff>
      <xdr:row>75</xdr:row>
      <xdr:rowOff>102794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85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93921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95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71470</xdr:rowOff>
    </xdr:from>
    <xdr:to>
      <xdr:col>85</xdr:col>
      <xdr:colOff>127000</xdr:colOff>
      <xdr:row>98</xdr:row>
      <xdr:rowOff>90658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73570"/>
          <a:ext cx="838200" cy="1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68004</xdr:rowOff>
    </xdr:from>
    <xdr:to>
      <xdr:col>81</xdr:col>
      <xdr:colOff>50800</xdr:colOff>
      <xdr:row>98</xdr:row>
      <xdr:rowOff>71470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70104"/>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68004</xdr:rowOff>
    </xdr:from>
    <xdr:to>
      <xdr:col>76</xdr:col>
      <xdr:colOff>114300</xdr:colOff>
      <xdr:row>99</xdr:row>
      <xdr:rowOff>12064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70104"/>
          <a:ext cx="889000" cy="11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10328</xdr:rowOff>
    </xdr:from>
    <xdr:to>
      <xdr:col>71</xdr:col>
      <xdr:colOff>177800</xdr:colOff>
      <xdr:row>99</xdr:row>
      <xdr:rowOff>12064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983878"/>
          <a:ext cx="8890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65819</xdr:rowOff>
    </xdr:from>
    <xdr:to>
      <xdr:col>72</xdr:col>
      <xdr:colOff>38100</xdr:colOff>
      <xdr:row>98</xdr:row>
      <xdr:rowOff>167419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12496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4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162426</xdr:rowOff>
    </xdr:from>
    <xdr:to>
      <xdr:col>67</xdr:col>
      <xdr:colOff>101600</xdr:colOff>
      <xdr:row>98</xdr:row>
      <xdr:rowOff>92576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9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109103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39858</xdr:rowOff>
    </xdr:from>
    <xdr:to>
      <xdr:col>85</xdr:col>
      <xdr:colOff>177800</xdr:colOff>
      <xdr:row>98</xdr:row>
      <xdr:rowOff>141458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4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147238</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7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20670</xdr:rowOff>
    </xdr:from>
    <xdr:to>
      <xdr:col>81</xdr:col>
      <xdr:colOff>101600</xdr:colOff>
      <xdr:row>98</xdr:row>
      <xdr:rowOff>122270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113397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17204</xdr:rowOff>
    </xdr:from>
    <xdr:to>
      <xdr:col>76</xdr:col>
      <xdr:colOff>165100</xdr:colOff>
      <xdr:row>98</xdr:row>
      <xdr:rowOff>118804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1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109931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1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132714</xdr:rowOff>
    </xdr:from>
    <xdr:to>
      <xdr:col>72</xdr:col>
      <xdr:colOff>38100</xdr:colOff>
      <xdr:row>99</xdr:row>
      <xdr:rowOff>62864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3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53991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2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130978</xdr:rowOff>
    </xdr:from>
    <xdr:to>
      <xdr:col>67</xdr:col>
      <xdr:colOff>101600</xdr:colOff>
      <xdr:row>99</xdr:row>
      <xdr:rowOff>61128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3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52255</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2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121902</xdr:rowOff>
    </xdr:from>
    <xdr:to>
      <xdr:col>116</xdr:col>
      <xdr:colOff>63500</xdr:colOff>
      <xdr:row>38</xdr:row>
      <xdr:rowOff>154559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63700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154559</xdr:rowOff>
    </xdr:from>
    <xdr:to>
      <xdr:col>111</xdr:col>
      <xdr:colOff>177800</xdr:colOff>
      <xdr:row>39</xdr:row>
      <xdr:rowOff>50709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669659"/>
          <a:ext cx="889000" cy="6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31931</xdr:rowOff>
    </xdr:from>
    <xdr:to>
      <xdr:col>107</xdr:col>
      <xdr:colOff>50800</xdr:colOff>
      <xdr:row>39</xdr:row>
      <xdr:rowOff>50709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18481"/>
          <a:ext cx="889000" cy="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142966</xdr:rowOff>
    </xdr:from>
    <xdr:to>
      <xdr:col>102</xdr:col>
      <xdr:colOff>114300</xdr:colOff>
      <xdr:row>39</xdr:row>
      <xdr:rowOff>31931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486616"/>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137233</xdr:rowOff>
    </xdr:from>
    <xdr:to>
      <xdr:col>102</xdr:col>
      <xdr:colOff>165100</xdr:colOff>
      <xdr:row>37</xdr:row>
      <xdr:rowOff>67383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83910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4481</xdr:rowOff>
    </xdr:from>
    <xdr:to>
      <xdr:col>98</xdr:col>
      <xdr:colOff>38100</xdr:colOff>
      <xdr:row>37</xdr:row>
      <xdr:rowOff>106081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122608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71102</xdr:rowOff>
    </xdr:from>
    <xdr:to>
      <xdr:col>116</xdr:col>
      <xdr:colOff>114300</xdr:colOff>
      <xdr:row>39</xdr:row>
      <xdr:rowOff>1252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58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49529</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64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103759</xdr:rowOff>
    </xdr:from>
    <xdr:to>
      <xdr:col>112</xdr:col>
      <xdr:colOff>38100</xdr:colOff>
      <xdr:row>39</xdr:row>
      <xdr:rowOff>33909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25036</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171359</xdr:rowOff>
    </xdr:from>
    <xdr:to>
      <xdr:col>107</xdr:col>
      <xdr:colOff>101600</xdr:colOff>
      <xdr:row>39</xdr:row>
      <xdr:rowOff>101509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92636</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779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152581</xdr:rowOff>
    </xdr:from>
    <xdr:to>
      <xdr:col>102</xdr:col>
      <xdr:colOff>165100</xdr:colOff>
      <xdr:row>39</xdr:row>
      <xdr:rowOff>82731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6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73858</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760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92166</xdr:rowOff>
    </xdr:from>
    <xdr:to>
      <xdr:col>98</xdr:col>
      <xdr:colOff>38100</xdr:colOff>
      <xdr:row>38</xdr:row>
      <xdr:rowOff>22316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43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13443</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52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169208</xdr:rowOff>
    </xdr:from>
    <xdr:to>
      <xdr:col>116</xdr:col>
      <xdr:colOff>63500</xdr:colOff>
      <xdr:row>58</xdr:row>
      <xdr:rowOff>171018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13308"/>
          <a:ext cx="8382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169208</xdr:rowOff>
    </xdr:from>
    <xdr:to>
      <xdr:col>111</xdr:col>
      <xdr:colOff>177800</xdr:colOff>
      <xdr:row>59</xdr:row>
      <xdr:rowOff>18809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13308"/>
          <a:ext cx="889000" cy="2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15570</xdr:rowOff>
    </xdr:from>
    <xdr:to>
      <xdr:col>107</xdr:col>
      <xdr:colOff>50800</xdr:colOff>
      <xdr:row>59</xdr:row>
      <xdr:rowOff>18809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31120"/>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10770</xdr:rowOff>
    </xdr:from>
    <xdr:to>
      <xdr:col>102</xdr:col>
      <xdr:colOff>114300</xdr:colOff>
      <xdr:row>59</xdr:row>
      <xdr:rowOff>15570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26320"/>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69774</xdr:rowOff>
    </xdr:from>
    <xdr:to>
      <xdr:col>102</xdr:col>
      <xdr:colOff>165100</xdr:colOff>
      <xdr:row>58</xdr:row>
      <xdr:rowOff>171374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1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16451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75184</xdr:rowOff>
    </xdr:from>
    <xdr:to>
      <xdr:col>98</xdr:col>
      <xdr:colOff>38100</xdr:colOff>
      <xdr:row>59</xdr:row>
      <xdr:rowOff>5334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21861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120218</xdr:rowOff>
    </xdr:from>
    <xdr:to>
      <xdr:col>116</xdr:col>
      <xdr:colOff>114300</xdr:colOff>
      <xdr:row>59</xdr:row>
      <xdr:rowOff>50368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67079</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118408</xdr:rowOff>
    </xdr:from>
    <xdr:to>
      <xdr:col>112</xdr:col>
      <xdr:colOff>38100</xdr:colOff>
      <xdr:row>59</xdr:row>
      <xdr:rowOff>48558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6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39685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5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139459</xdr:rowOff>
    </xdr:from>
    <xdr:to>
      <xdr:col>107</xdr:col>
      <xdr:colOff>101600</xdr:colOff>
      <xdr:row>59</xdr:row>
      <xdr:rowOff>69609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8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60736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7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136220</xdr:rowOff>
    </xdr:from>
    <xdr:to>
      <xdr:col>102</xdr:col>
      <xdr:colOff>165100</xdr:colOff>
      <xdr:row>59</xdr:row>
      <xdr:rowOff>66370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57497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131420</xdr:rowOff>
    </xdr:from>
    <xdr:to>
      <xdr:col>98</xdr:col>
      <xdr:colOff>38100</xdr:colOff>
      <xdr:row>59</xdr:row>
      <xdr:rowOff>61570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52697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6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36182</xdr:rowOff>
    </xdr:from>
    <xdr:to>
      <xdr:col>116</xdr:col>
      <xdr:colOff>63500</xdr:colOff>
      <xdr:row>77</xdr:row>
      <xdr:rowOff>55156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237832"/>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55156</xdr:rowOff>
    </xdr:from>
    <xdr:to>
      <xdr:col>111</xdr:col>
      <xdr:colOff>177800</xdr:colOff>
      <xdr:row>77</xdr:row>
      <xdr:rowOff>67614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256806"/>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67614</xdr:rowOff>
    </xdr:from>
    <xdr:to>
      <xdr:col>107</xdr:col>
      <xdr:colOff>50800</xdr:colOff>
      <xdr:row>77</xdr:row>
      <xdr:rowOff>101257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269264"/>
          <a:ext cx="889000" cy="3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101257</xdr:rowOff>
    </xdr:from>
    <xdr:to>
      <xdr:col>102</xdr:col>
      <xdr:colOff>114300</xdr:colOff>
      <xdr:row>77</xdr:row>
      <xdr:rowOff>124764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302907"/>
          <a:ext cx="8890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136068</xdr:rowOff>
    </xdr:from>
    <xdr:to>
      <xdr:col>102</xdr:col>
      <xdr:colOff>165100</xdr:colOff>
      <xdr:row>76</xdr:row>
      <xdr:rowOff>66218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82745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7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1956</xdr:rowOff>
    </xdr:from>
    <xdr:to>
      <xdr:col>98</xdr:col>
      <xdr:colOff>38100</xdr:colOff>
      <xdr:row>73</xdr:row>
      <xdr:rowOff>103556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5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120083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2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156832</xdr:rowOff>
    </xdr:from>
    <xdr:to>
      <xdr:col>116</xdr:col>
      <xdr:colOff>114300</xdr:colOff>
      <xdr:row>77</xdr:row>
      <xdr:rowOff>86982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8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135259</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1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4356</xdr:rowOff>
    </xdr:from>
    <xdr:to>
      <xdr:col>112</xdr:col>
      <xdr:colOff>38100</xdr:colOff>
      <xdr:row>77</xdr:row>
      <xdr:rowOff>105956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20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97083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29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16814</xdr:rowOff>
    </xdr:from>
    <xdr:to>
      <xdr:col>107</xdr:col>
      <xdr:colOff>101600</xdr:colOff>
      <xdr:row>77</xdr:row>
      <xdr:rowOff>118414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1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109541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1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50457</xdr:rowOff>
    </xdr:from>
    <xdr:to>
      <xdr:col>102</xdr:col>
      <xdr:colOff>165100</xdr:colOff>
      <xdr:row>77</xdr:row>
      <xdr:rowOff>152057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5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143184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73964</xdr:rowOff>
    </xdr:from>
    <xdr:to>
      <xdr:col>98</xdr:col>
      <xdr:colOff>38100</xdr:colOff>
      <xdr:row>78</xdr:row>
      <xdr:rowOff>4114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166691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36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420,447</a:t>
          </a:r>
          <a:r>
            <a:rPr kumimoji="1" lang="ja-JP" altLang="en-US" sz="1300">
              <a:latin typeface="ＭＳ Ｐゴシック" panose="020B0600070205080204" pitchFamily="50" charset="-128"/>
              <a:ea typeface="ＭＳ Ｐゴシック" panose="020B0600070205080204" pitchFamily="50" charset="-128"/>
            </a:rPr>
            <a:t>円となり、草津市立プール整備費の増が大きく影響し、前年度比</a:t>
          </a:r>
          <a:r>
            <a:rPr kumimoji="1" lang="en-US" altLang="ja-JP" sz="1300">
              <a:latin typeface="ＭＳ Ｐゴシック" panose="020B0600070205080204" pitchFamily="50" charset="-128"/>
              <a:ea typeface="ＭＳ Ｐゴシック" panose="020B0600070205080204" pitchFamily="50" charset="-128"/>
            </a:rPr>
            <a:t>26,722</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56,215</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い水準となっている。これは、過去から職員数の削減に努めていることや、消防や衛生（ごみ・し尿処理）業務を広域で実施していることなどが影響しており、今後も引き続き、指定管理者制度の導入や適正な定員管理を行うことで、人件費の抑制に努めていく。</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118,467</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6,347</a:t>
          </a:r>
          <a:r>
            <a:rPr kumimoji="1" lang="ja-JP" altLang="en-US" sz="1300">
              <a:latin typeface="ＭＳ Ｐゴシック" panose="020B0600070205080204" pitchFamily="50" charset="-128"/>
              <a:ea typeface="ＭＳ Ｐゴシック" panose="020B0600070205080204" pitchFamily="50" charset="-128"/>
            </a:rPr>
            <a:t>円の増となっており、これは民間保育所・認定こども園運営費の増などが影響しているものである。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58,388</a:t>
          </a:r>
          <a:r>
            <a:rPr kumimoji="1" lang="ja-JP" altLang="en-US" sz="1300">
              <a:latin typeface="ＭＳ Ｐゴシック" panose="020B0600070205080204" pitchFamily="50" charset="-128"/>
              <a:ea typeface="ＭＳ Ｐゴシック" panose="020B0600070205080204" pitchFamily="50" charset="-128"/>
            </a:rPr>
            <a:t>円となっており、対前年度で</a:t>
          </a:r>
          <a:r>
            <a:rPr kumimoji="1" lang="en-US" altLang="ja-JP" sz="1300">
              <a:latin typeface="ＭＳ Ｐゴシック" panose="020B0600070205080204" pitchFamily="50" charset="-128"/>
              <a:ea typeface="ＭＳ Ｐゴシック" panose="020B0600070205080204" pitchFamily="50" charset="-128"/>
            </a:rPr>
            <a:t>28,081</a:t>
          </a:r>
          <a:r>
            <a:rPr kumimoji="1" lang="ja-JP" altLang="en-US" sz="1300">
              <a:latin typeface="ＭＳ Ｐゴシック" panose="020B0600070205080204" pitchFamily="50" charset="-128"/>
              <a:ea typeface="ＭＳ Ｐゴシック" panose="020B0600070205080204" pitchFamily="50" charset="-128"/>
            </a:rPr>
            <a:t>円の増となっている。これは、草津市立プール整備費の増などが影響しているものである。</a:t>
          </a:r>
        </a:p>
        <a:p>
          <a:r>
            <a:rPr kumimoji="1" lang="ja-JP" altLang="en-US" sz="1300">
              <a:latin typeface="ＭＳ Ｐゴシック" panose="020B0600070205080204" pitchFamily="50" charset="-128"/>
              <a:ea typeface="ＭＳ Ｐゴシック" panose="020B0600070205080204" pitchFamily="50" charset="-128"/>
            </a:rPr>
            <a:t>　今後、可能な限り事業の平準化を図ることで、単年度における財政負担を減らすとともに、引き続き、事業実施による後年度の財政運営への影響を見極め、健全化判断比率の動向にも注視しながら、健全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139,939
136,436
67.82
59,471,277
58,836,957
552,435
30,372,530
40,630,010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122174</xdr:rowOff>
    </xdr:from>
    <xdr:to>
      <xdr:col>24</xdr:col>
      <xdr:colOff>63500</xdr:colOff>
      <xdr:row>36</xdr:row>
      <xdr:rowOff>130556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94374"/>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50055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0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61214</xdr:rowOff>
    </xdr:from>
    <xdr:to>
      <xdr:col>19</xdr:col>
      <xdr:colOff>177800</xdr:colOff>
      <xdr:row>36</xdr:row>
      <xdr:rowOff>122174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33414"/>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9398</xdr:rowOff>
    </xdr:from>
    <xdr:to>
      <xdr:col>15</xdr:col>
      <xdr:colOff>50800</xdr:colOff>
      <xdr:row>36</xdr:row>
      <xdr:rowOff>61214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81598"/>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163322</xdr:rowOff>
    </xdr:from>
    <xdr:to>
      <xdr:col>10</xdr:col>
      <xdr:colOff>114300</xdr:colOff>
      <xdr:row>36</xdr:row>
      <xdr:rowOff>9398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64072"/>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165862</xdr:rowOff>
    </xdr:from>
    <xdr:to>
      <xdr:col>10</xdr:col>
      <xdr:colOff>165100</xdr:colOff>
      <xdr:row>35</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112539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7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98806</xdr:rowOff>
    </xdr:from>
    <xdr:to>
      <xdr:col>6</xdr:col>
      <xdr:colOff>38100</xdr:colOff>
      <xdr:row>35</xdr:row>
      <xdr:rowOff>28956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2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45483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0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79756</xdr:rowOff>
    </xdr:from>
    <xdr:to>
      <xdr:col>24</xdr:col>
      <xdr:colOff>114300</xdr:colOff>
      <xdr:row>37</xdr:row>
      <xdr:rowOff>9906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58183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71374</xdr:rowOff>
    </xdr:from>
    <xdr:to>
      <xdr:col>20</xdr:col>
      <xdr:colOff>38100</xdr:colOff>
      <xdr:row>37</xdr:row>
      <xdr:rowOff>1524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164101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3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10414</xdr:rowOff>
    </xdr:from>
    <xdr:to>
      <xdr:col>15</xdr:col>
      <xdr:colOff>101600</xdr:colOff>
      <xdr:row>36</xdr:row>
      <xdr:rowOff>112014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103141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130048</xdr:rowOff>
    </xdr:from>
    <xdr:to>
      <xdr:col>10</xdr:col>
      <xdr:colOff>165100</xdr:colOff>
      <xdr:row>36</xdr:row>
      <xdr:rowOff>60198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51325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2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33799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69369</xdr:rowOff>
    </xdr:from>
    <xdr:to>
      <xdr:col>24</xdr:col>
      <xdr:colOff>63500</xdr:colOff>
      <xdr:row>57</xdr:row>
      <xdr:rowOff>83108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42019"/>
          <a:ext cx="8382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69369</xdr:rowOff>
    </xdr:from>
    <xdr:to>
      <xdr:col>19</xdr:col>
      <xdr:colOff>177800</xdr:colOff>
      <xdr:row>57</xdr:row>
      <xdr:rowOff>71970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42019"/>
          <a:ext cx="8890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71047</xdr:rowOff>
    </xdr:from>
    <xdr:to>
      <xdr:col>15</xdr:col>
      <xdr:colOff>50800</xdr:colOff>
      <xdr:row>57</xdr:row>
      <xdr:rowOff>71970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329347"/>
          <a:ext cx="889000" cy="51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71047</xdr:rowOff>
    </xdr:from>
    <xdr:to>
      <xdr:col>10</xdr:col>
      <xdr:colOff>114300</xdr:colOff>
      <xdr:row>57</xdr:row>
      <xdr:rowOff>136957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29347"/>
          <a:ext cx="889000" cy="58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72665</xdr:rowOff>
    </xdr:from>
    <xdr:to>
      <xdr:col>10</xdr:col>
      <xdr:colOff>165100</xdr:colOff>
      <xdr:row>55</xdr:row>
      <xdr:rowOff>2815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3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165392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2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161316</xdr:rowOff>
    </xdr:from>
    <xdr:to>
      <xdr:col>6</xdr:col>
      <xdr:colOff>38100</xdr:colOff>
      <xdr:row>57</xdr:row>
      <xdr:rowOff>91466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107993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32308</xdr:rowOff>
    </xdr:from>
    <xdr:to>
      <xdr:col>24</xdr:col>
      <xdr:colOff>114300</xdr:colOff>
      <xdr:row>57</xdr:row>
      <xdr:rowOff>133908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0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126503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18569</xdr:rowOff>
    </xdr:from>
    <xdr:to>
      <xdr:col>20</xdr:col>
      <xdr:colOff>38100</xdr:colOff>
      <xdr:row>57</xdr:row>
      <xdr:rowOff>120169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111296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8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21170</xdr:rowOff>
    </xdr:from>
    <xdr:to>
      <xdr:col>15</xdr:col>
      <xdr:colOff>101600</xdr:colOff>
      <xdr:row>57</xdr:row>
      <xdr:rowOff>122770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113897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8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20247</xdr:rowOff>
    </xdr:from>
    <xdr:to>
      <xdr:col>10</xdr:col>
      <xdr:colOff>165100</xdr:colOff>
      <xdr:row>54</xdr:row>
      <xdr:rowOff>121847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27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138374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86157</xdr:rowOff>
    </xdr:from>
    <xdr:to>
      <xdr:col>6</xdr:col>
      <xdr:colOff>38100</xdr:colOff>
      <xdr:row>58</xdr:row>
      <xdr:rowOff>16307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7434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115903</xdr:rowOff>
    </xdr:from>
    <xdr:to>
      <xdr:col>24</xdr:col>
      <xdr:colOff>63500</xdr:colOff>
      <xdr:row>78</xdr:row>
      <xdr:rowOff>12378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17553"/>
          <a:ext cx="838200" cy="6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107259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6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119545</xdr:rowOff>
    </xdr:from>
    <xdr:to>
      <xdr:col>19</xdr:col>
      <xdr:colOff>177800</xdr:colOff>
      <xdr:row>78</xdr:row>
      <xdr:rowOff>12378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321195"/>
          <a:ext cx="889000" cy="6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117477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7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119545</xdr:rowOff>
    </xdr:from>
    <xdr:to>
      <xdr:col>15</xdr:col>
      <xdr:colOff>50800</xdr:colOff>
      <xdr:row>78</xdr:row>
      <xdr:rowOff>101378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21195"/>
          <a:ext cx="889000" cy="15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68907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2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101378</xdr:rowOff>
    </xdr:from>
    <xdr:to>
      <xdr:col>10</xdr:col>
      <xdr:colOff>114300</xdr:colOff>
      <xdr:row>78</xdr:row>
      <xdr:rowOff>147030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74478"/>
          <a:ext cx="889000" cy="4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26980</xdr:rowOff>
    </xdr:from>
    <xdr:to>
      <xdr:col>10</xdr:col>
      <xdr:colOff>165100</xdr:colOff>
      <xdr:row>79</xdr:row>
      <xdr:rowOff>128580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57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119707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66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65354</xdr:rowOff>
    </xdr:from>
    <xdr:to>
      <xdr:col>6</xdr:col>
      <xdr:colOff>38100</xdr:colOff>
      <xdr:row>79</xdr:row>
      <xdr:rowOff>166954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60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158081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70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65103</xdr:rowOff>
    </xdr:from>
    <xdr:to>
      <xdr:col>24</xdr:col>
      <xdr:colOff>114300</xdr:colOff>
      <xdr:row>77</xdr:row>
      <xdr:rowOff>166703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6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43530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4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133028</xdr:rowOff>
    </xdr:from>
    <xdr:to>
      <xdr:col>20</xdr:col>
      <xdr:colOff>38100</xdr:colOff>
      <xdr:row>78</xdr:row>
      <xdr:rowOff>63178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3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54305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2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68745</xdr:rowOff>
    </xdr:from>
    <xdr:to>
      <xdr:col>15</xdr:col>
      <xdr:colOff>101600</xdr:colOff>
      <xdr:row>77</xdr:row>
      <xdr:rowOff>170345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161472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6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50578</xdr:rowOff>
    </xdr:from>
    <xdr:to>
      <xdr:col>10</xdr:col>
      <xdr:colOff>165100</xdr:colOff>
      <xdr:row>78</xdr:row>
      <xdr:rowOff>152178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2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168705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9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96230</xdr:rowOff>
    </xdr:from>
    <xdr:to>
      <xdr:col>6</xdr:col>
      <xdr:colOff>38100</xdr:colOff>
      <xdr:row>79</xdr:row>
      <xdr:rowOff>26380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42907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4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135426</xdr:rowOff>
    </xdr:from>
    <xdr:to>
      <xdr:col>24</xdr:col>
      <xdr:colOff>62865</xdr:colOff>
      <xdr:row>98</xdr:row>
      <xdr:rowOff>72217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737376"/>
          <a:ext cx="1270" cy="1136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76044</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7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72217</xdr:rowOff>
    </xdr:from>
    <xdr:to>
      <xdr:col>24</xdr:col>
      <xdr:colOff>152400</xdr:colOff>
      <xdr:row>98</xdr:row>
      <xdr:rowOff>72217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7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82103</xdr:rowOff>
    </xdr:from>
    <xdr:ext cx="534377"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51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135426</xdr:rowOff>
    </xdr:from>
    <xdr:to>
      <xdr:col>24</xdr:col>
      <xdr:colOff>152400</xdr:colOff>
      <xdr:row>91</xdr:row>
      <xdr:rowOff>135426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73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91398</xdr:rowOff>
    </xdr:from>
    <xdr:to>
      <xdr:col>24</xdr:col>
      <xdr:colOff>63500</xdr:colOff>
      <xdr:row>98</xdr:row>
      <xdr:rowOff>7707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722048"/>
          <a:ext cx="838200" cy="8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33619</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2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10742</xdr:rowOff>
    </xdr:from>
    <xdr:to>
      <xdr:col>24</xdr:col>
      <xdr:colOff>114300</xdr:colOff>
      <xdr:row>96</xdr:row>
      <xdr:rowOff>112342</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46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91398</xdr:rowOff>
    </xdr:from>
    <xdr:to>
      <xdr:col>19</xdr:col>
      <xdr:colOff>177800</xdr:colOff>
      <xdr:row>97</xdr:row>
      <xdr:rowOff>94300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722048"/>
          <a:ext cx="889000" cy="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93061</xdr:rowOff>
    </xdr:from>
    <xdr:to>
      <xdr:col>20</xdr:col>
      <xdr:colOff>38100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39738</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15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94300</xdr:rowOff>
    </xdr:from>
    <xdr:to>
      <xdr:col>15</xdr:col>
      <xdr:colOff>50800</xdr:colOff>
      <xdr:row>98</xdr:row>
      <xdr:rowOff>69086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724950"/>
          <a:ext cx="889000" cy="14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119853</xdr:rowOff>
    </xdr:from>
    <xdr:to>
      <xdr:col>15</xdr:col>
      <xdr:colOff>101600</xdr:colOff>
      <xdr:row>96</xdr:row>
      <xdr:rowOff>50003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66530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69086</xdr:rowOff>
    </xdr:from>
    <xdr:to>
      <xdr:col>10</xdr:col>
      <xdr:colOff>114300</xdr:colOff>
      <xdr:row>98</xdr:row>
      <xdr:rowOff>97295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871186"/>
          <a:ext cx="8890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53649</xdr:rowOff>
    </xdr:from>
    <xdr:to>
      <xdr:col>10</xdr:col>
      <xdr:colOff>165100</xdr:colOff>
      <xdr:row>96</xdr:row>
      <xdr:rowOff>155249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28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87506</xdr:rowOff>
    </xdr:from>
    <xdr:to>
      <xdr:col>6</xdr:col>
      <xdr:colOff>38100</xdr:colOff>
      <xdr:row>97</xdr:row>
      <xdr:rowOff>17656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34183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3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128357</xdr:rowOff>
    </xdr:from>
    <xdr:to>
      <xdr:col>24</xdr:col>
      <xdr:colOff>114300</xdr:colOff>
      <xdr:row>98</xdr:row>
      <xdr:rowOff>58507</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75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43284</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67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40598</xdr:rowOff>
    </xdr:from>
    <xdr:to>
      <xdr:col>20</xdr:col>
      <xdr:colOff>38100</xdr:colOff>
      <xdr:row>97</xdr:row>
      <xdr:rowOff>142198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67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133325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76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43500</xdr:rowOff>
    </xdr:from>
    <xdr:to>
      <xdr:col>15</xdr:col>
      <xdr:colOff>101600</xdr:colOff>
      <xdr:row>97</xdr:row>
      <xdr:rowOff>145100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67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136227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76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18286</xdr:rowOff>
    </xdr:from>
    <xdr:to>
      <xdr:col>10</xdr:col>
      <xdr:colOff>165100</xdr:colOff>
      <xdr:row>98</xdr:row>
      <xdr:rowOff>119886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82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111013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91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46495</xdr:rowOff>
    </xdr:from>
    <xdr:to>
      <xdr:col>6</xdr:col>
      <xdr:colOff>38100</xdr:colOff>
      <xdr:row>98</xdr:row>
      <xdr:rowOff>148095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8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139222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94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93218</xdr:rowOff>
    </xdr:from>
    <xdr:to>
      <xdr:col>55</xdr:col>
      <xdr:colOff>0</xdr:colOff>
      <xdr:row>37</xdr:row>
      <xdr:rowOff>91694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265418"/>
          <a:ext cx="8382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91694</xdr:rowOff>
    </xdr:from>
    <xdr:to>
      <xdr:col>50</xdr:col>
      <xdr:colOff>114300</xdr:colOff>
      <xdr:row>37</xdr:row>
      <xdr:rowOff>125222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435344"/>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136288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4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111506</xdr:rowOff>
    </xdr:from>
    <xdr:to>
      <xdr:col>45</xdr:col>
      <xdr:colOff>177800</xdr:colOff>
      <xdr:row>37</xdr:row>
      <xdr:rowOff>125222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4551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111506</xdr:rowOff>
    </xdr:from>
    <xdr:to>
      <xdr:col>41</xdr:col>
      <xdr:colOff>50800</xdr:colOff>
      <xdr:row>37</xdr:row>
      <xdr:rowOff>132461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455156"/>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22987</xdr:rowOff>
    </xdr:from>
    <xdr:to>
      <xdr:col>41</xdr:col>
      <xdr:colOff>101600</xdr:colOff>
      <xdr:row>34</xdr:row>
      <xdr:rowOff>124587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585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141114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562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117856</xdr:rowOff>
    </xdr:from>
    <xdr:to>
      <xdr:col>36</xdr:col>
      <xdr:colOff>165100</xdr:colOff>
      <xdr:row>34</xdr:row>
      <xdr:rowOff>48006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577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64533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555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42418</xdr:rowOff>
    </xdr:from>
    <xdr:to>
      <xdr:col>55</xdr:col>
      <xdr:colOff>50800</xdr:colOff>
      <xdr:row>36</xdr:row>
      <xdr:rowOff>144018</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21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65295</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0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40894</xdr:rowOff>
    </xdr:from>
    <xdr:to>
      <xdr:col>50</xdr:col>
      <xdr:colOff>165100</xdr:colOff>
      <xdr:row>37</xdr:row>
      <xdr:rowOff>142494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159021</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159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74422</xdr:rowOff>
    </xdr:from>
    <xdr:to>
      <xdr:col>46</xdr:col>
      <xdr:colOff>38100</xdr:colOff>
      <xdr:row>38</xdr:row>
      <xdr:rowOff>4572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1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167149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510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60706</xdr:rowOff>
    </xdr:from>
    <xdr:to>
      <xdr:col>41</xdr:col>
      <xdr:colOff>101600</xdr:colOff>
      <xdr:row>37</xdr:row>
      <xdr:rowOff>162306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153433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49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81661</xdr:rowOff>
    </xdr:from>
    <xdr:to>
      <xdr:col>36</xdr:col>
      <xdr:colOff>165100</xdr:colOff>
      <xdr:row>38</xdr:row>
      <xdr:rowOff>11811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2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2938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518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144135</xdr:rowOff>
    </xdr:from>
    <xdr:to>
      <xdr:col>55</xdr:col>
      <xdr:colOff>0</xdr:colOff>
      <xdr:row>58</xdr:row>
      <xdr:rowOff>2586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916785"/>
          <a:ext cx="838200" cy="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131425</xdr:rowOff>
    </xdr:from>
    <xdr:to>
      <xdr:col>50</xdr:col>
      <xdr:colOff>114300</xdr:colOff>
      <xdr:row>57</xdr:row>
      <xdr:rowOff>144135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904075"/>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80950</xdr:rowOff>
    </xdr:from>
    <xdr:to>
      <xdr:col>45</xdr:col>
      <xdr:colOff>177800</xdr:colOff>
      <xdr:row>57</xdr:row>
      <xdr:rowOff>131425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9853600"/>
          <a:ext cx="889000" cy="5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48351</xdr:rowOff>
    </xdr:from>
    <xdr:to>
      <xdr:col>41</xdr:col>
      <xdr:colOff>50800</xdr:colOff>
      <xdr:row>57</xdr:row>
      <xdr:rowOff>80950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821001"/>
          <a:ext cx="889000" cy="3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73401</xdr:rowOff>
    </xdr:from>
    <xdr:to>
      <xdr:col>41</xdr:col>
      <xdr:colOff>101600</xdr:colOff>
      <xdr:row>57</xdr:row>
      <xdr:rowOff>3551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20078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136723</xdr:rowOff>
    </xdr:from>
    <xdr:to>
      <xdr:col>36</xdr:col>
      <xdr:colOff>165100</xdr:colOff>
      <xdr:row>56</xdr:row>
      <xdr:rowOff>66873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83400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123236</xdr:rowOff>
    </xdr:from>
    <xdr:to>
      <xdr:col>55</xdr:col>
      <xdr:colOff>50800</xdr:colOff>
      <xdr:row>58</xdr:row>
      <xdr:rowOff>53386</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89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101663</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87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93335</xdr:rowOff>
    </xdr:from>
    <xdr:to>
      <xdr:col>50</xdr:col>
      <xdr:colOff>165100</xdr:colOff>
      <xdr:row>58</xdr:row>
      <xdr:rowOff>23485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86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14612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995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80625</xdr:rowOff>
    </xdr:from>
    <xdr:to>
      <xdr:col>46</xdr:col>
      <xdr:colOff>38100</xdr:colOff>
      <xdr:row>58</xdr:row>
      <xdr:rowOff>10775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8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1902</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994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30150</xdr:rowOff>
    </xdr:from>
    <xdr:to>
      <xdr:col>41</xdr:col>
      <xdr:colOff>101600</xdr:colOff>
      <xdr:row>57</xdr:row>
      <xdr:rowOff>131750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8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122877</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8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169001</xdr:rowOff>
    </xdr:from>
    <xdr:to>
      <xdr:col>36</xdr:col>
      <xdr:colOff>165100</xdr:colOff>
      <xdr:row>57</xdr:row>
      <xdr:rowOff>99151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77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90278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8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160979</xdr:rowOff>
    </xdr:from>
    <xdr:to>
      <xdr:col>55</xdr:col>
      <xdr:colOff>0</xdr:colOff>
      <xdr:row>79</xdr:row>
      <xdr:rowOff>16560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534079"/>
          <a:ext cx="838200" cy="2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157550</xdr:rowOff>
    </xdr:from>
    <xdr:to>
      <xdr:col>50</xdr:col>
      <xdr:colOff>114300</xdr:colOff>
      <xdr:row>78</xdr:row>
      <xdr:rowOff>160979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53065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136328</xdr:rowOff>
    </xdr:from>
    <xdr:to>
      <xdr:col>45</xdr:col>
      <xdr:colOff>177800</xdr:colOff>
      <xdr:row>78</xdr:row>
      <xdr:rowOff>157550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509428"/>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136328</xdr:rowOff>
    </xdr:from>
    <xdr:to>
      <xdr:col>41</xdr:col>
      <xdr:colOff>50800</xdr:colOff>
      <xdr:row>79</xdr:row>
      <xdr:rowOff>8159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509428"/>
          <a:ext cx="889000" cy="4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60764</xdr:rowOff>
    </xdr:from>
    <xdr:to>
      <xdr:col>41</xdr:col>
      <xdr:colOff>101600</xdr:colOff>
      <xdr:row>77</xdr:row>
      <xdr:rowOff>162364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7441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03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131420</xdr:rowOff>
    </xdr:from>
    <xdr:to>
      <xdr:col>36</xdr:col>
      <xdr:colOff>165100</xdr:colOff>
      <xdr:row>78</xdr:row>
      <xdr:rowOff>61570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3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78097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10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137210</xdr:rowOff>
    </xdr:from>
    <xdr:to>
      <xdr:col>55</xdr:col>
      <xdr:colOff>50800</xdr:colOff>
      <xdr:row>79</xdr:row>
      <xdr:rowOff>67360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5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52137</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42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110179</xdr:rowOff>
    </xdr:from>
    <xdr:to>
      <xdr:col>50</xdr:col>
      <xdr:colOff>165100</xdr:colOff>
      <xdr:row>79</xdr:row>
      <xdr:rowOff>40329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4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31456</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57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106750</xdr:rowOff>
    </xdr:from>
    <xdr:to>
      <xdr:col>46</xdr:col>
      <xdr:colOff>38100</xdr:colOff>
      <xdr:row>79</xdr:row>
      <xdr:rowOff>36900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4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28027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57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85528</xdr:rowOff>
    </xdr:from>
    <xdr:to>
      <xdr:col>41</xdr:col>
      <xdr:colOff>101600</xdr:colOff>
      <xdr:row>79</xdr:row>
      <xdr:rowOff>15678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45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6805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55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128809</xdr:rowOff>
    </xdr:from>
    <xdr:to>
      <xdr:col>36</xdr:col>
      <xdr:colOff>165100</xdr:colOff>
      <xdr:row>79</xdr:row>
      <xdr:rowOff>58959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5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50086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59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9437</xdr:rowOff>
    </xdr:from>
    <xdr:to>
      <xdr:col>55</xdr:col>
      <xdr:colOff>0</xdr:colOff>
      <xdr:row>96</xdr:row>
      <xdr:rowOff>43955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125737"/>
          <a:ext cx="838200" cy="37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147387</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43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27394</xdr:rowOff>
    </xdr:from>
    <xdr:to>
      <xdr:col>50</xdr:col>
      <xdr:colOff>114300</xdr:colOff>
      <xdr:row>96</xdr:row>
      <xdr:rowOff>43955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315144"/>
          <a:ext cx="889000" cy="1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98937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27394</xdr:rowOff>
    </xdr:from>
    <xdr:to>
      <xdr:col>45</xdr:col>
      <xdr:colOff>177800</xdr:colOff>
      <xdr:row>96</xdr:row>
      <xdr:rowOff>77736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315144"/>
          <a:ext cx="889000" cy="2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93209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5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170574</xdr:rowOff>
    </xdr:from>
    <xdr:to>
      <xdr:col>41</xdr:col>
      <xdr:colOff>50800</xdr:colOff>
      <xdr:row>96</xdr:row>
      <xdr:rowOff>77736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286874"/>
          <a:ext cx="889000" cy="25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134035</xdr:rowOff>
    </xdr:from>
    <xdr:to>
      <xdr:col>41</xdr:col>
      <xdr:colOff>101600</xdr:colOff>
      <xdr:row>96</xdr:row>
      <xdr:rowOff>64185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42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80712</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19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92481</xdr:rowOff>
    </xdr:from>
    <xdr:to>
      <xdr:col>36</xdr:col>
      <xdr:colOff>165100</xdr:colOff>
      <xdr:row>95</xdr:row>
      <xdr:rowOff>22631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2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39158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59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130087</xdr:rowOff>
    </xdr:from>
    <xdr:to>
      <xdr:col>55</xdr:col>
      <xdr:colOff>50800</xdr:colOff>
      <xdr:row>94</xdr:row>
      <xdr:rowOff>60237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07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152964</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592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164605</xdr:rowOff>
    </xdr:from>
    <xdr:to>
      <xdr:col>50</xdr:col>
      <xdr:colOff>165100</xdr:colOff>
      <xdr:row>96</xdr:row>
      <xdr:rowOff>94755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4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111282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2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148044</xdr:rowOff>
    </xdr:from>
    <xdr:to>
      <xdr:col>46</xdr:col>
      <xdr:colOff>38100</xdr:colOff>
      <xdr:row>95</xdr:row>
      <xdr:rowOff>78194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2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94721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0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26936</xdr:rowOff>
    </xdr:from>
    <xdr:to>
      <xdr:col>41</xdr:col>
      <xdr:colOff>101600</xdr:colOff>
      <xdr:row>96</xdr:row>
      <xdr:rowOff>128536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48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119663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57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119774</xdr:rowOff>
    </xdr:from>
    <xdr:to>
      <xdr:col>36</xdr:col>
      <xdr:colOff>165100</xdr:colOff>
      <xdr:row>95</xdr:row>
      <xdr:rowOff>49924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2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41051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32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160528</xdr:rowOff>
    </xdr:from>
    <xdr:to>
      <xdr:col>85</xdr:col>
      <xdr:colOff>127000</xdr:colOff>
      <xdr:row>38</xdr:row>
      <xdr:rowOff>1016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04178"/>
          <a:ext cx="8382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1016</xdr:rowOff>
    </xdr:from>
    <xdr:to>
      <xdr:col>81</xdr:col>
      <xdr:colOff>50800</xdr:colOff>
      <xdr:row>38</xdr:row>
      <xdr:rowOff>38227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16116"/>
          <a:ext cx="889000" cy="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33401</xdr:rowOff>
    </xdr:from>
    <xdr:to>
      <xdr:col>76</xdr:col>
      <xdr:colOff>114300</xdr:colOff>
      <xdr:row>38</xdr:row>
      <xdr:rowOff>38227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4850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160655</xdr:rowOff>
    </xdr:from>
    <xdr:to>
      <xdr:col>71</xdr:col>
      <xdr:colOff>177800</xdr:colOff>
      <xdr:row>38</xdr:row>
      <xdr:rowOff>33401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04305"/>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165100</xdr:rowOff>
    </xdr:from>
    <xdr:to>
      <xdr:col>72</xdr:col>
      <xdr:colOff>38100</xdr:colOff>
      <xdr:row>34</xdr:row>
      <xdr:rowOff>95250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58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111777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559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41148</xdr:rowOff>
    </xdr:from>
    <xdr:to>
      <xdr:col>67</xdr:col>
      <xdr:colOff>101600</xdr:colOff>
      <xdr:row>34</xdr:row>
      <xdr:rowOff>142748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587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159275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564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109728</xdr:rowOff>
    </xdr:from>
    <xdr:to>
      <xdr:col>85</xdr:col>
      <xdr:colOff>177800</xdr:colOff>
      <xdr:row>38</xdr:row>
      <xdr:rowOff>39878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5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88155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3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121666</xdr:rowOff>
    </xdr:from>
    <xdr:to>
      <xdr:col>81</xdr:col>
      <xdr:colOff>101600</xdr:colOff>
      <xdr:row>38</xdr:row>
      <xdr:rowOff>51815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42943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5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158877</xdr:rowOff>
    </xdr:from>
    <xdr:to>
      <xdr:col>76</xdr:col>
      <xdr:colOff>165100</xdr:colOff>
      <xdr:row>38</xdr:row>
      <xdr:rowOff>89027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80154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154051</xdr:rowOff>
    </xdr:from>
    <xdr:to>
      <xdr:col>72</xdr:col>
      <xdr:colOff>38100</xdr:colOff>
      <xdr:row>38</xdr:row>
      <xdr:rowOff>84201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75328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9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109855</xdr:rowOff>
    </xdr:from>
    <xdr:to>
      <xdr:col>67</xdr:col>
      <xdr:colOff>101600</xdr:colOff>
      <xdr:row>38</xdr:row>
      <xdr:rowOff>40005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31132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4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8693</xdr:rowOff>
    </xdr:from>
    <xdr:to>
      <xdr:col>85</xdr:col>
      <xdr:colOff>127000</xdr:colOff>
      <xdr:row>57</xdr:row>
      <xdr:rowOff>29229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781343"/>
          <a:ext cx="8382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119507</xdr:rowOff>
    </xdr:from>
    <xdr:to>
      <xdr:col>81</xdr:col>
      <xdr:colOff>50800</xdr:colOff>
      <xdr:row>57</xdr:row>
      <xdr:rowOff>8693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549257"/>
          <a:ext cx="889000" cy="23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73578</xdr:rowOff>
    </xdr:from>
    <xdr:to>
      <xdr:col>76</xdr:col>
      <xdr:colOff>114300</xdr:colOff>
      <xdr:row>55</xdr:row>
      <xdr:rowOff>119507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503328"/>
          <a:ext cx="889000" cy="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122382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73578</xdr:rowOff>
    </xdr:from>
    <xdr:to>
      <xdr:col>71</xdr:col>
      <xdr:colOff>177800</xdr:colOff>
      <xdr:row>57</xdr:row>
      <xdr:rowOff>3416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503328"/>
          <a:ext cx="889000" cy="27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162376</xdr:rowOff>
    </xdr:from>
    <xdr:to>
      <xdr:col>72</xdr:col>
      <xdr:colOff>38100</xdr:colOff>
      <xdr:row>55</xdr:row>
      <xdr:rowOff>92526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42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109053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19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56324</xdr:rowOff>
    </xdr:from>
    <xdr:to>
      <xdr:col>67</xdr:col>
      <xdr:colOff>101600</xdr:colOff>
      <xdr:row>55</xdr:row>
      <xdr:rowOff>157924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4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3001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2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149879</xdr:rowOff>
    </xdr:from>
    <xdr:to>
      <xdr:col>85</xdr:col>
      <xdr:colOff>177800</xdr:colOff>
      <xdr:row>57</xdr:row>
      <xdr:rowOff>80029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128306</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2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129343</xdr:rowOff>
    </xdr:from>
    <xdr:to>
      <xdr:col>81</xdr:col>
      <xdr:colOff>101600</xdr:colOff>
      <xdr:row>57</xdr:row>
      <xdr:rowOff>59493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50620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2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68707</xdr:rowOff>
    </xdr:from>
    <xdr:to>
      <xdr:col>76</xdr:col>
      <xdr:colOff>165100</xdr:colOff>
      <xdr:row>55</xdr:row>
      <xdr:rowOff>170307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4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15384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27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22778</xdr:rowOff>
    </xdr:from>
    <xdr:to>
      <xdr:col>72</xdr:col>
      <xdr:colOff>38100</xdr:colOff>
      <xdr:row>55</xdr:row>
      <xdr:rowOff>124378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4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115505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54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124066</xdr:rowOff>
    </xdr:from>
    <xdr:to>
      <xdr:col>67</xdr:col>
      <xdr:colOff>101600</xdr:colOff>
      <xdr:row>57</xdr:row>
      <xdr:rowOff>54216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45343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1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97681</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42231"/>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96048</xdr:rowOff>
    </xdr:from>
    <xdr:to>
      <xdr:col>71</xdr:col>
      <xdr:colOff>177800</xdr:colOff>
      <xdr:row>79</xdr:row>
      <xdr:rowOff>97681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4059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27395</xdr:rowOff>
    </xdr:from>
    <xdr:to>
      <xdr:col>72</xdr:col>
      <xdr:colOff>38100</xdr:colOff>
      <xdr:row>78</xdr:row>
      <xdr:rowOff>128995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145522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10958</xdr:rowOff>
    </xdr:from>
    <xdr:to>
      <xdr:col>67</xdr:col>
      <xdr:colOff>101600</xdr:colOff>
      <xdr:row>75</xdr:row>
      <xdr:rowOff>112558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28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129085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26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46881</xdr:rowOff>
    </xdr:from>
    <xdr:to>
      <xdr:col>72</xdr:col>
      <xdr:colOff>38100</xdr:colOff>
      <xdr:row>79</xdr:row>
      <xdr:rowOff>148481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139608</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46333" y="13684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45248</xdr:rowOff>
    </xdr:from>
    <xdr:to>
      <xdr:col>67</xdr:col>
      <xdr:colOff>101600</xdr:colOff>
      <xdr:row>79</xdr:row>
      <xdr:rowOff>146848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8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137975</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57333" y="13682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82017</xdr:rowOff>
    </xdr:from>
    <xdr:to>
      <xdr:col>85</xdr:col>
      <xdr:colOff>127000</xdr:colOff>
      <xdr:row>95</xdr:row>
      <xdr:rowOff>128594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369767"/>
          <a:ext cx="838200" cy="4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55594</xdr:rowOff>
    </xdr:from>
    <xdr:to>
      <xdr:col>81</xdr:col>
      <xdr:colOff>50800</xdr:colOff>
      <xdr:row>95</xdr:row>
      <xdr:rowOff>82017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343344"/>
          <a:ext cx="889000" cy="2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51975</xdr:rowOff>
    </xdr:from>
    <xdr:to>
      <xdr:col>76</xdr:col>
      <xdr:colOff>114300</xdr:colOff>
      <xdr:row>95</xdr:row>
      <xdr:rowOff>55594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339725"/>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123525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51975</xdr:rowOff>
    </xdr:from>
    <xdr:to>
      <xdr:col>71</xdr:col>
      <xdr:colOff>177800</xdr:colOff>
      <xdr:row>95</xdr:row>
      <xdr:rowOff>51994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33972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157327</xdr:rowOff>
    </xdr:from>
    <xdr:to>
      <xdr:col>72</xdr:col>
      <xdr:colOff>38100</xdr:colOff>
      <xdr:row>95</xdr:row>
      <xdr:rowOff>87477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104004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168396</xdr:rowOff>
    </xdr:from>
    <xdr:to>
      <xdr:col>67</xdr:col>
      <xdr:colOff>101600</xdr:colOff>
      <xdr:row>95</xdr:row>
      <xdr:rowOff>98546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115073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77794</xdr:rowOff>
    </xdr:from>
    <xdr:to>
      <xdr:col>85</xdr:col>
      <xdr:colOff>177800</xdr:colOff>
      <xdr:row>96</xdr:row>
      <xdr:rowOff>7944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3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56221</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4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31217</xdr:rowOff>
    </xdr:from>
    <xdr:to>
      <xdr:col>81</xdr:col>
      <xdr:colOff>101600</xdr:colOff>
      <xdr:row>95</xdr:row>
      <xdr:rowOff>132817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3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123944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4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4794</xdr:rowOff>
    </xdr:from>
    <xdr:to>
      <xdr:col>76</xdr:col>
      <xdr:colOff>165100</xdr:colOff>
      <xdr:row>95</xdr:row>
      <xdr:rowOff>106394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2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122921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06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1175</xdr:rowOff>
    </xdr:from>
    <xdr:to>
      <xdr:col>72</xdr:col>
      <xdr:colOff>38100</xdr:colOff>
      <xdr:row>95</xdr:row>
      <xdr:rowOff>102775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2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93902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38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1194</xdr:rowOff>
    </xdr:from>
    <xdr:to>
      <xdr:col>67</xdr:col>
      <xdr:colOff>101600</xdr:colOff>
      <xdr:row>95</xdr:row>
      <xdr:rowOff>102794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28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93921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38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153098</xdr:rowOff>
    </xdr:from>
    <xdr:to>
      <xdr:col>102</xdr:col>
      <xdr:colOff>165100</xdr:colOff>
      <xdr:row>39</xdr:row>
      <xdr:rowOff>83248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99775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43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118428</xdr:rowOff>
    </xdr:from>
    <xdr:to>
      <xdr:col>98</xdr:col>
      <xdr:colOff>38100</xdr:colOff>
      <xdr:row>39</xdr:row>
      <xdr:rowOff>48578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65105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40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49,878</a:t>
          </a:r>
          <a:r>
            <a:rPr kumimoji="1" lang="ja-JP" altLang="en-US" sz="1300">
              <a:latin typeface="ＭＳ Ｐゴシック" panose="020B0600070205080204" pitchFamily="50" charset="-128"/>
              <a:ea typeface="ＭＳ Ｐゴシック" panose="020B0600070205080204" pitchFamily="50" charset="-128"/>
            </a:rPr>
            <a:t>円となっており、前年度よりも</a:t>
          </a:r>
          <a:r>
            <a:rPr kumimoji="1" lang="en-US" altLang="ja-JP" sz="1300">
              <a:latin typeface="ＭＳ Ｐゴシック" panose="020B0600070205080204" pitchFamily="50" charset="-128"/>
              <a:ea typeface="ＭＳ Ｐゴシック" panose="020B0600070205080204" pitchFamily="50" charset="-128"/>
            </a:rPr>
            <a:t>3,005</a:t>
          </a:r>
          <a:r>
            <a:rPr kumimoji="1" lang="ja-JP" altLang="en-US" sz="1300">
              <a:latin typeface="ＭＳ Ｐゴシック" panose="020B0600070205080204" pitchFamily="50" charset="-128"/>
              <a:ea typeface="ＭＳ Ｐゴシック" panose="020B0600070205080204" pitchFamily="50" charset="-128"/>
            </a:rPr>
            <a:t>円の減となっている。これは、財政調整基金積立金やまちづくり基盤整備基金積立金の減などが要因となっている。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185,623</a:t>
          </a:r>
          <a:r>
            <a:rPr kumimoji="1" lang="ja-JP" altLang="en-US" sz="1300">
              <a:latin typeface="ＭＳ Ｐゴシック" panose="020B0600070205080204" pitchFamily="50" charset="-128"/>
              <a:ea typeface="ＭＳ Ｐゴシック" panose="020B0600070205080204" pitchFamily="50" charset="-128"/>
            </a:rPr>
            <a:t>円となっており、前年度よりも</a:t>
          </a:r>
          <a:r>
            <a:rPr kumimoji="1" lang="en-US" altLang="ja-JP" sz="1300">
              <a:latin typeface="ＭＳ Ｐゴシック" panose="020B0600070205080204" pitchFamily="50" charset="-128"/>
              <a:ea typeface="ＭＳ Ｐゴシック" panose="020B0600070205080204" pitchFamily="50" charset="-128"/>
            </a:rPr>
            <a:t>8,914</a:t>
          </a:r>
          <a:r>
            <a:rPr kumimoji="1" lang="ja-JP" altLang="en-US" sz="1300">
              <a:latin typeface="ＭＳ Ｐゴシック" panose="020B0600070205080204" pitchFamily="50" charset="-128"/>
              <a:ea typeface="ＭＳ Ｐゴシック" panose="020B0600070205080204" pitchFamily="50" charset="-128"/>
            </a:rPr>
            <a:t>円の増となっている。これは、民間保育所・認定こども園運営費や小中高校生医療助成費の増などの子育て支援の拡充などが要因となっている。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70,257</a:t>
          </a:r>
          <a:r>
            <a:rPr kumimoji="1" lang="ja-JP" altLang="en-US" sz="1300">
              <a:latin typeface="ＭＳ Ｐゴシック" panose="020B0600070205080204" pitchFamily="50" charset="-128"/>
              <a:ea typeface="ＭＳ Ｐゴシック" panose="020B0600070205080204" pitchFamily="50" charset="-128"/>
            </a:rPr>
            <a:t>円となっており、前年度よりも</a:t>
          </a:r>
          <a:r>
            <a:rPr kumimoji="1" lang="en-US" altLang="ja-JP" sz="1300">
              <a:latin typeface="ＭＳ Ｐゴシック" panose="020B0600070205080204" pitchFamily="50" charset="-128"/>
              <a:ea typeface="ＭＳ Ｐゴシック" panose="020B0600070205080204" pitchFamily="50" charset="-128"/>
            </a:rPr>
            <a:t>29,718</a:t>
          </a:r>
          <a:r>
            <a:rPr kumimoji="1" lang="ja-JP" altLang="en-US" sz="1300">
              <a:latin typeface="ＭＳ Ｐゴシック" panose="020B0600070205080204" pitchFamily="50" charset="-128"/>
              <a:ea typeface="ＭＳ Ｐゴシック" panose="020B0600070205080204" pitchFamily="50" charset="-128"/>
            </a:rPr>
            <a:t>円の増となっている。これは、草津市立プール整備費や道路新設改良費の増などが要因となっている。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38,799</a:t>
          </a:r>
          <a:r>
            <a:rPr kumimoji="1" lang="ja-JP" altLang="en-US" sz="1300">
              <a:latin typeface="ＭＳ Ｐゴシック" panose="020B0600070205080204" pitchFamily="50" charset="-128"/>
              <a:ea typeface="ＭＳ Ｐゴシック" panose="020B0600070205080204" pitchFamily="50" charset="-128"/>
            </a:rPr>
            <a:t>円となっており、前年度よりも</a:t>
          </a:r>
          <a:r>
            <a:rPr kumimoji="1" lang="en-US" altLang="ja-JP" sz="1300">
              <a:latin typeface="ＭＳ Ｐゴシック" panose="020B0600070205080204" pitchFamily="50" charset="-128"/>
              <a:ea typeface="ＭＳ Ｐゴシック" panose="020B0600070205080204" pitchFamily="50" charset="-128"/>
            </a:rPr>
            <a:t>1,078</a:t>
          </a:r>
          <a:r>
            <a:rPr kumimoji="1" lang="ja-JP" altLang="en-US" sz="1300">
              <a:latin typeface="ＭＳ Ｐゴシック" panose="020B0600070205080204" pitchFamily="50" charset="-128"/>
              <a:ea typeface="ＭＳ Ｐゴシック" panose="020B0600070205080204" pitchFamily="50" charset="-128"/>
            </a:rPr>
            <a:t>円の減となっている。これは、小中学校大規模改造費や社会体育施設管理運営費の減などが要因となっている。</a:t>
          </a:r>
        </a:p>
        <a:p>
          <a:r>
            <a:rPr kumimoji="1" lang="ja-JP" altLang="en-US" sz="1300">
              <a:latin typeface="ＭＳ Ｐゴシック" panose="020B0600070205080204" pitchFamily="50" charset="-128"/>
              <a:ea typeface="ＭＳ Ｐゴシック" panose="020B0600070205080204" pitchFamily="50" charset="-128"/>
            </a:rPr>
            <a:t>今後も、「草津市健全で持続可能な財政運営および財政規律に関する条例」、「草津市財政規律ガイドライン」に基づき、事業実施による後年度の財政運営への影響を見極め、健全化判断比率の動向にも注視しながら、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草津市財政規律ガイドライン」に定める目標値を達成している。また、収支状況を鑑みて、取り崩しを行わなかったことにより、基金残高が増加した一方で、市税収入も増加していることから、標準財政規模に対する実質収支額や実質単年度収支の比率は減少している。</a:t>
          </a:r>
        </a:p>
        <a:p>
          <a:r>
            <a:rPr kumimoji="1" lang="ja-JP" altLang="en-US" sz="1200">
              <a:latin typeface="ＭＳ ゴシック" pitchFamily="49" charset="-128"/>
              <a:ea typeface="ＭＳ ゴシック" pitchFamily="49" charset="-128"/>
            </a:rPr>
            <a:t>　引き続き、「草津市健全で持続可能な財政運営および財政規律に関する条例」、「草津市財政規律ガイドライン」に基づき、標準財政規模の</a:t>
          </a:r>
          <a:r>
            <a:rPr kumimoji="1" lang="en-US" altLang="ja-JP" sz="1200">
              <a:latin typeface="ＭＳ ゴシック" pitchFamily="49" charset="-128"/>
              <a:ea typeface="ＭＳ ゴシック" pitchFamily="49" charset="-128"/>
            </a:rPr>
            <a:t>11.92</a:t>
          </a:r>
          <a:r>
            <a:rPr kumimoji="1" lang="ja-JP" altLang="en-US" sz="1200">
              <a:latin typeface="ＭＳ ゴシック" pitchFamily="49" charset="-128"/>
              <a:ea typeface="ＭＳ ゴシック" pitchFamily="49" charset="-128"/>
            </a:rPr>
            <a:t>％以上の保持に努めていく。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いずれの会計でも黒字を確保しており、健全な財政運営となっている。</a:t>
          </a:r>
        </a:p>
        <a:p>
          <a:r>
            <a:rPr kumimoji="1" lang="ja-JP" altLang="en-US" sz="1400">
              <a:latin typeface="ＭＳ ゴシック" pitchFamily="49" charset="-128"/>
              <a:ea typeface="ＭＳ ゴシック" pitchFamily="49" charset="-128"/>
            </a:rPr>
            <a:t>　特に、水道事業会計では、将来の老朽施設の更新に備え、過去から利益を積み立てており、安定的な経営を維持している。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「元利償還金」については、過去の大規模事業に伴う建設事業債の償還が終了したことにより、</a:t>
          </a:r>
          <a:r>
            <a:rPr kumimoji="1" lang="en-US" altLang="ja-JP" sz="1400">
              <a:latin typeface="ＭＳ ゴシック" pitchFamily="49" charset="-128"/>
              <a:ea typeface="ＭＳ ゴシック" pitchFamily="49" charset="-128"/>
            </a:rPr>
            <a:t>287</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　今後も、新規借入に際しては、「草津市健全で持続可能な財政運営および財政規律に関する条例」、「草津市財政規律ガイドライン」に基づき、プライマリーバランスの黒字を確保するよう努め、将来世代との適正な負担水準の維持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本市においては、満期一括償還地方債の償還の財源としての積立は行っていない。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地方債の現在高については、過去の大規模事業に伴う建設事業債の償還が終了したことにより、前年度と比べて</a:t>
          </a:r>
          <a:r>
            <a:rPr kumimoji="1" lang="en-US" altLang="ja-JP" sz="1200">
              <a:latin typeface="ＭＳ ゴシック" pitchFamily="49" charset="-128"/>
              <a:ea typeface="ＭＳ ゴシック" pitchFamily="49" charset="-128"/>
            </a:rPr>
            <a:t>979</a:t>
          </a:r>
          <a:r>
            <a:rPr kumimoji="1" lang="ja-JP" altLang="en-US" sz="1200">
              <a:latin typeface="ＭＳ ゴシック" pitchFamily="49" charset="-128"/>
              <a:ea typeface="ＭＳ ゴシック" pitchFamily="49" charset="-128"/>
            </a:rPr>
            <a:t>百万円の減となった。</a:t>
          </a:r>
        </a:p>
        <a:p>
          <a:r>
            <a:rPr kumimoji="1" lang="ja-JP" altLang="en-US" sz="1200">
              <a:latin typeface="ＭＳ ゴシック" pitchFamily="49" charset="-128"/>
              <a:ea typeface="ＭＳ ゴシック" pitchFamily="49" charset="-128"/>
            </a:rPr>
            <a:t>　公営企業債等繰入見込額についても、下水道事業における過去の起債の償還が終了したことにより、</a:t>
          </a:r>
          <a:r>
            <a:rPr kumimoji="1" lang="en-US" altLang="ja-JP" sz="1200">
              <a:latin typeface="ＭＳ ゴシック" pitchFamily="49" charset="-128"/>
              <a:ea typeface="ＭＳ ゴシック" pitchFamily="49" charset="-128"/>
            </a:rPr>
            <a:t>1,461</a:t>
          </a:r>
          <a:r>
            <a:rPr kumimoji="1" lang="ja-JP" altLang="en-US" sz="1200">
              <a:latin typeface="ＭＳ ゴシック" pitchFamily="49" charset="-128"/>
              <a:ea typeface="ＭＳ ゴシック" pitchFamily="49" charset="-128"/>
            </a:rPr>
            <a:t>百万円の減となった。</a:t>
          </a:r>
        </a:p>
        <a:p>
          <a:r>
            <a:rPr kumimoji="1" lang="ja-JP" altLang="en-US" sz="1200">
              <a:latin typeface="ＭＳ ゴシック" pitchFamily="49" charset="-128"/>
              <a:ea typeface="ＭＳ ゴシック" pitchFamily="49" charset="-128"/>
            </a:rPr>
            <a:t>　令和５年度の将来負担額は、将来負担すべき負担額に対し、基金など負債額に充当できる財源が上回り、分子がマイナスとなったため、前年同様、算定されないという結果になり、現時点において既に発生した負債のみを対象とする将来負担比率でみると、安定した財政状況といえる。</a:t>
          </a:r>
        </a:p>
        <a:p>
          <a:r>
            <a:rPr kumimoji="1" lang="ja-JP" altLang="en-US" sz="1200">
              <a:latin typeface="ＭＳ ゴシック" pitchFamily="49" charset="-128"/>
              <a:ea typeface="ＭＳ ゴシック" pitchFamily="49" charset="-128"/>
            </a:rPr>
            <a:t>　今後も大規模事業の実施や老朽化した公共施設への対応を考慮すると、比率は一定程度の上昇が見込まれ、引き続き、健全な財政運営に努める必要がある。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滋賀県草津市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年度末における収支余剰分の一部を減債基金に積み立てたことなどから、基金全体の残高は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財政調整基金と減債基金については、合わせて標準財政規模の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％以上の金額を維持すること、また、その他特定目的基金については、今後も大規模事業の推進に伴い一定額の取崩を行っていくが、整備した施設の更新に備えて積立を行っていくことに努める。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まちづくり基盤整備基金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まちづくり基盤整備事業の推進に充当するために設置しており、社会資本整備等に充当している。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（仮称）生涯学習センター整備基金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生涯学習に係る施設の整備に充当するために設置をしている。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環境衛生に係る施設の整備その他環境衛生事業の推進を図るために設置しており、平成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年度まで実施していたクリーンセンター更新整備事業に充当していた。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特性を生かし、創意工夫を凝らした独創的、個性的なまちづくりを推進するため、ふるさと寄附金を積み立てており、寄附していただいた方の要望により、福祉や教育をはじめとした各種事業に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改良住宅基金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改良住宅の円滑な管理運営および適正な譲渡に資するために設置をしている。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・ふるさと創生基金：福祉・医療や子育て支援、教育環境の整備などに関する事業へ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百万円充当する一方で、ふるさと納税寄附金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・まちづくり基盤整備基金：社会資本整備等に充当したことにより減少。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今後も大規模事業の推進に伴い一定額の取崩を行っていくが、整備した施設の更新に備えて積立を行っていく。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項に規定する積立金として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百万円、利子積立として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百万円の積立を行った結果、前年度より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歳入の大幅な減収や不測の財政支出など年度間の財源不足に備えて、財政調整基金と減債基金については、合わせて標準財政規模の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％以上の金額を維持するように努める。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年度末において、収支余剰分の一部を積み立てた結果、前年度より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今後も建設事業の実施により公債費負担が生じること、また、歳入の大幅な減収や不測の財政支出など年度間の財源不足に備えて、財政調整基金と減債基金については、合わせて標準財政規模の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％以上の金額を維持するように努める。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59471277</v>
      </c>
      <c r="BO4" s="449"/>
      <c r="BP4" s="449"/>
      <c r="BQ4" s="449"/>
      <c r="BR4" s="449"/>
      <c r="BS4" s="449"/>
      <c r="BT4" s="449"/>
      <c r="BU4" s="450"/>
      <c r="BV4" s="448">
        <v>55398973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1.8</v>
      </c>
      <c r="CU4" s="589"/>
      <c r="CV4" s="589"/>
      <c r="CW4" s="589"/>
      <c r="CX4" s="589"/>
      <c r="CY4" s="589"/>
      <c r="CZ4" s="589"/>
      <c r="DA4" s="590"/>
      <c r="DB4" s="588">
        <v>2.2999999999999998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58836957</v>
      </c>
      <c r="BO5" s="420"/>
      <c r="BP5" s="420"/>
      <c r="BQ5" s="420"/>
      <c r="BR5" s="420"/>
      <c r="BS5" s="420"/>
      <c r="BT5" s="420"/>
      <c r="BU5" s="421"/>
      <c r="BV5" s="419">
        <v>54466414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89.4</v>
      </c>
      <c r="CU5" s="417"/>
      <c r="CV5" s="417"/>
      <c r="CW5" s="417"/>
      <c r="CX5" s="417"/>
      <c r="CY5" s="417"/>
      <c r="CZ5" s="417"/>
      <c r="DA5" s="418"/>
      <c r="DB5" s="416">
        <v>89.2</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634320</v>
      </c>
      <c r="BO6" s="420"/>
      <c r="BP6" s="420"/>
      <c r="BQ6" s="420"/>
      <c r="BR6" s="420"/>
      <c r="BS6" s="420"/>
      <c r="BT6" s="420"/>
      <c r="BU6" s="421"/>
      <c r="BV6" s="419">
        <v>932559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89.9</v>
      </c>
      <c r="CU6" s="563"/>
      <c r="CV6" s="563"/>
      <c r="CW6" s="563"/>
      <c r="CX6" s="563"/>
      <c r="CY6" s="563"/>
      <c r="CZ6" s="563"/>
      <c r="DA6" s="564"/>
      <c r="DB6" s="562">
        <v>90.7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81885</v>
      </c>
      <c r="BO7" s="420"/>
      <c r="BP7" s="420"/>
      <c r="BQ7" s="420"/>
      <c r="BR7" s="420"/>
      <c r="BS7" s="420"/>
      <c r="BT7" s="420"/>
      <c r="BU7" s="421"/>
      <c r="BV7" s="419">
        <v>263959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30372530</v>
      </c>
      <c r="CU7" s="420"/>
      <c r="CV7" s="420"/>
      <c r="CW7" s="420"/>
      <c r="CX7" s="420"/>
      <c r="CY7" s="420"/>
      <c r="CZ7" s="420"/>
      <c r="DA7" s="421"/>
      <c r="DB7" s="419">
        <v>29143872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552435</v>
      </c>
      <c r="BO8" s="420"/>
      <c r="BP8" s="420"/>
      <c r="BQ8" s="420"/>
      <c r="BR8" s="420"/>
      <c r="BS8" s="420"/>
      <c r="BT8" s="420"/>
      <c r="BU8" s="421"/>
      <c r="BV8" s="419">
        <v>668600</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0.91</v>
      </c>
      <c r="CU8" s="523"/>
      <c r="CV8" s="523"/>
      <c r="CW8" s="523"/>
      <c r="CX8" s="523"/>
      <c r="CY8" s="523"/>
      <c r="CZ8" s="523"/>
      <c r="DA8" s="524"/>
      <c r="DB8" s="522">
        <v>0.92</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143913</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-116165</v>
      </c>
      <c r="BO9" s="420"/>
      <c r="BP9" s="420"/>
      <c r="BQ9" s="420"/>
      <c r="BR9" s="420"/>
      <c r="BS9" s="420"/>
      <c r="BT9" s="420"/>
      <c r="BU9" s="421"/>
      <c r="BV9" s="419">
        <v>155388</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12.1</v>
      </c>
      <c r="CU9" s="417"/>
      <c r="CV9" s="417"/>
      <c r="CW9" s="417"/>
      <c r="CX9" s="417"/>
      <c r="CY9" s="417"/>
      <c r="CZ9" s="417"/>
      <c r="DA9" s="418"/>
      <c r="DB9" s="416">
        <v>13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137247</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336146</v>
      </c>
      <c r="BO10" s="420"/>
      <c r="BP10" s="420"/>
      <c r="BQ10" s="420"/>
      <c r="BR10" s="420"/>
      <c r="BS10" s="420"/>
      <c r="BT10" s="420"/>
      <c r="BU10" s="421"/>
      <c r="BV10" s="419">
        <v>857939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139939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136436</v>
      </c>
      <c r="S13" s="507"/>
      <c r="T13" s="507"/>
      <c r="U13" s="507"/>
      <c r="V13" s="508"/>
      <c r="W13" s="509" t="s">
        <v>131</v>
      </c>
      <c r="X13" s="405"/>
      <c r="Y13" s="405"/>
      <c r="Z13" s="405"/>
      <c r="AA13" s="405"/>
      <c r="AB13" s="406"/>
      <c r="AC13" s="372">
        <v>827</v>
      </c>
      <c r="AD13" s="373"/>
      <c r="AE13" s="373"/>
      <c r="AF13" s="373"/>
      <c r="AG13" s="374"/>
      <c r="AH13" s="372">
        <v>892</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219981</v>
      </c>
      <c r="BO13" s="420"/>
      <c r="BP13" s="420"/>
      <c r="BQ13" s="420"/>
      <c r="BR13" s="420"/>
      <c r="BS13" s="420"/>
      <c r="BT13" s="420"/>
      <c r="BU13" s="421"/>
      <c r="BV13" s="419">
        <v>1013327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4.7</v>
      </c>
      <c r="CU13" s="417"/>
      <c r="CV13" s="417"/>
      <c r="CW13" s="417"/>
      <c r="CX13" s="417"/>
      <c r="CY13" s="417"/>
      <c r="CZ13" s="417"/>
      <c r="DA13" s="418"/>
      <c r="DB13" s="416">
        <v>5.6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138336</v>
      </c>
      <c r="S14" s="507"/>
      <c r="T14" s="507"/>
      <c r="U14" s="507"/>
      <c r="V14" s="508"/>
      <c r="W14" s="510"/>
      <c r="X14" s="408"/>
      <c r="Y14" s="408"/>
      <c r="Z14" s="408"/>
      <c r="AA14" s="408"/>
      <c r="AB14" s="409"/>
      <c r="AC14" s="499">
        <v>1.4</v>
      </c>
      <c r="AD14" s="500"/>
      <c r="AE14" s="500"/>
      <c r="AF14" s="500"/>
      <c r="AG14" s="501"/>
      <c r="AH14" s="499">
        <v>1.5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135047</v>
      </c>
      <c r="S15" s="507"/>
      <c r="T15" s="507"/>
      <c r="U15" s="507"/>
      <c r="V15" s="508"/>
      <c r="W15" s="509" t="s">
        <v>137</v>
      </c>
      <c r="X15" s="405"/>
      <c r="Y15" s="405"/>
      <c r="Z15" s="405"/>
      <c r="AA15" s="405"/>
      <c r="AB15" s="406"/>
      <c r="AC15" s="372">
        <v>18183</v>
      </c>
      <c r="AD15" s="373"/>
      <c r="AE15" s="373"/>
      <c r="AF15" s="373"/>
      <c r="AG15" s="374"/>
      <c r="AH15" s="372">
        <v>19498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21940643</v>
      </c>
      <c r="BO15" s="449"/>
      <c r="BP15" s="449"/>
      <c r="BQ15" s="449"/>
      <c r="BR15" s="449"/>
      <c r="BS15" s="449"/>
      <c r="BT15" s="449"/>
      <c r="BU15" s="450"/>
      <c r="BV15" s="448">
        <v>20716944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30.4</v>
      </c>
      <c r="AD16" s="500"/>
      <c r="AE16" s="500"/>
      <c r="AF16" s="500"/>
      <c r="AG16" s="501"/>
      <c r="AH16" s="499">
        <v>31.9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23924288</v>
      </c>
      <c r="BO16" s="420"/>
      <c r="BP16" s="420"/>
      <c r="BQ16" s="420"/>
      <c r="BR16" s="420"/>
      <c r="BS16" s="420"/>
      <c r="BT16" s="420"/>
      <c r="BU16" s="421"/>
      <c r="BV16" s="419">
        <v>22767658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40789</v>
      </c>
      <c r="AD17" s="373"/>
      <c r="AE17" s="373"/>
      <c r="AF17" s="373"/>
      <c r="AG17" s="374"/>
      <c r="AH17" s="372">
        <v>40782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28172154</v>
      </c>
      <c r="BO17" s="420"/>
      <c r="BP17" s="420"/>
      <c r="BQ17" s="420"/>
      <c r="BR17" s="420"/>
      <c r="BS17" s="420"/>
      <c r="BT17" s="420"/>
      <c r="BU17" s="421"/>
      <c r="BV17" s="419">
        <v>26573360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67.819999999999993</v>
      </c>
      <c r="M18" s="472"/>
      <c r="N18" s="472"/>
      <c r="O18" s="472"/>
      <c r="P18" s="472"/>
      <c r="Q18" s="472"/>
      <c r="R18" s="473"/>
      <c r="S18" s="473"/>
      <c r="T18" s="473"/>
      <c r="U18" s="473"/>
      <c r="V18" s="474"/>
      <c r="W18" s="490"/>
      <c r="X18" s="491"/>
      <c r="Y18" s="491"/>
      <c r="Z18" s="491"/>
      <c r="AA18" s="491"/>
      <c r="AB18" s="515"/>
      <c r="AC18" s="389">
        <v>68.2</v>
      </c>
      <c r="AD18" s="390"/>
      <c r="AE18" s="390"/>
      <c r="AF18" s="390"/>
      <c r="AG18" s="475"/>
      <c r="AH18" s="389">
        <v>66.7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27672367</v>
      </c>
      <c r="BO18" s="420"/>
      <c r="BP18" s="420"/>
      <c r="BQ18" s="420"/>
      <c r="BR18" s="420"/>
      <c r="BS18" s="420"/>
      <c r="BT18" s="420"/>
      <c r="BU18" s="421"/>
      <c r="BV18" s="419">
        <v>27597199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2122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36251234</v>
      </c>
      <c r="BO19" s="420"/>
      <c r="BP19" s="420"/>
      <c r="BQ19" s="420"/>
      <c r="BR19" s="420"/>
      <c r="BS19" s="420"/>
      <c r="BT19" s="420"/>
      <c r="BU19" s="421"/>
      <c r="BV19" s="419">
        <v>35697941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66944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40630010</v>
      </c>
      <c r="BO22" s="449"/>
      <c r="BP22" s="449"/>
      <c r="BQ22" s="449"/>
      <c r="BR22" s="449"/>
      <c r="BS22" s="449"/>
      <c r="BT22" s="449"/>
      <c r="BU22" s="450"/>
      <c r="BV22" s="448">
        <v>41609441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24648209</v>
      </c>
      <c r="BO23" s="420"/>
      <c r="BP23" s="420"/>
      <c r="BQ23" s="420"/>
      <c r="BR23" s="420"/>
      <c r="BS23" s="420"/>
      <c r="BT23" s="420"/>
      <c r="BU23" s="421"/>
      <c r="BV23" s="419">
        <v>23560781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9260</v>
      </c>
      <c r="R24" s="373"/>
      <c r="S24" s="373"/>
      <c r="T24" s="373"/>
      <c r="U24" s="373"/>
      <c r="V24" s="374"/>
      <c r="W24" s="462"/>
      <c r="X24" s="399"/>
      <c r="Y24" s="400"/>
      <c r="Z24" s="375" t="s">
        <v>162</v>
      </c>
      <c r="AA24" s="376"/>
      <c r="AB24" s="376"/>
      <c r="AC24" s="376"/>
      <c r="AD24" s="376"/>
      <c r="AE24" s="376"/>
      <c r="AF24" s="376"/>
      <c r="AG24" s="377"/>
      <c r="AH24" s="372">
        <v>649</v>
      </c>
      <c r="AI24" s="373"/>
      <c r="AJ24" s="373"/>
      <c r="AK24" s="373"/>
      <c r="AL24" s="374"/>
      <c r="AM24" s="372">
        <v>1942457</v>
      </c>
      <c r="AN24" s="373"/>
      <c r="AO24" s="373"/>
      <c r="AP24" s="373"/>
      <c r="AQ24" s="373"/>
      <c r="AR24" s="374"/>
      <c r="AS24" s="372">
        <v>2993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27637982</v>
      </c>
      <c r="BO24" s="420"/>
      <c r="BP24" s="420"/>
      <c r="BQ24" s="420"/>
      <c r="BR24" s="420"/>
      <c r="BS24" s="420"/>
      <c r="BT24" s="420"/>
      <c r="BU24" s="421"/>
      <c r="BV24" s="419">
        <v>27269309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7790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25519909</v>
      </c>
      <c r="BO25" s="449"/>
      <c r="BP25" s="449"/>
      <c r="BQ25" s="449"/>
      <c r="BR25" s="449"/>
      <c r="BS25" s="449"/>
      <c r="BT25" s="449"/>
      <c r="BU25" s="450"/>
      <c r="BV25" s="448">
        <v>24187187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7200</v>
      </c>
      <c r="R26" s="373"/>
      <c r="S26" s="373"/>
      <c r="T26" s="373"/>
      <c r="U26" s="373"/>
      <c r="V26" s="374"/>
      <c r="W26" s="462"/>
      <c r="X26" s="399"/>
      <c r="Y26" s="400"/>
      <c r="Z26" s="375" t="s">
        <v>168</v>
      </c>
      <c r="AA26" s="430"/>
      <c r="AB26" s="430"/>
      <c r="AC26" s="430"/>
      <c r="AD26" s="430"/>
      <c r="AE26" s="430"/>
      <c r="AF26" s="430"/>
      <c r="AG26" s="431"/>
      <c r="AH26" s="372">
        <v>4</v>
      </c>
      <c r="AI26" s="373"/>
      <c r="AJ26" s="373"/>
      <c r="AK26" s="373"/>
      <c r="AL26" s="374"/>
      <c r="AM26" s="372">
        <v>10964</v>
      </c>
      <c r="AN26" s="373"/>
      <c r="AO26" s="373"/>
      <c r="AP26" s="373"/>
      <c r="AQ26" s="373"/>
      <c r="AR26" s="374"/>
      <c r="AS26" s="372">
        <v>2741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5580</v>
      </c>
      <c r="R27" s="373"/>
      <c r="S27" s="373"/>
      <c r="T27" s="373"/>
      <c r="U27" s="373"/>
      <c r="V27" s="374"/>
      <c r="W27" s="462"/>
      <c r="X27" s="399"/>
      <c r="Y27" s="400"/>
      <c r="Z27" s="375" t="s">
        <v>171</v>
      </c>
      <c r="AA27" s="376"/>
      <c r="AB27" s="376"/>
      <c r="AC27" s="376"/>
      <c r="AD27" s="376"/>
      <c r="AE27" s="376"/>
      <c r="AF27" s="376"/>
      <c r="AG27" s="377"/>
      <c r="AH27" s="372">
        <v>94</v>
      </c>
      <c r="AI27" s="373"/>
      <c r="AJ27" s="373"/>
      <c r="AK27" s="373"/>
      <c r="AL27" s="374"/>
      <c r="AM27" s="372">
        <v>298826</v>
      </c>
      <c r="AN27" s="373"/>
      <c r="AO27" s="373"/>
      <c r="AP27" s="373"/>
      <c r="AQ27" s="373"/>
      <c r="AR27" s="374"/>
      <c r="AS27" s="372">
        <v>3179</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963404</v>
      </c>
      <c r="BO27" s="454"/>
      <c r="BP27" s="454"/>
      <c r="BQ27" s="454"/>
      <c r="BR27" s="454"/>
      <c r="BS27" s="454"/>
      <c r="BT27" s="454"/>
      <c r="BU27" s="455"/>
      <c r="BV27" s="453">
        <v>963387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4920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6738049</v>
      </c>
      <c r="BO28" s="449"/>
      <c r="BP28" s="449"/>
      <c r="BQ28" s="449"/>
      <c r="BR28" s="449"/>
      <c r="BS28" s="449"/>
      <c r="BT28" s="449"/>
      <c r="BU28" s="450"/>
      <c r="BV28" s="448">
        <v>6401903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22</v>
      </c>
      <c r="M29" s="373"/>
      <c r="N29" s="373"/>
      <c r="O29" s="373"/>
      <c r="P29" s="374"/>
      <c r="Q29" s="372">
        <v>4430</v>
      </c>
      <c r="R29" s="373"/>
      <c r="S29" s="373"/>
      <c r="T29" s="373"/>
      <c r="U29" s="373"/>
      <c r="V29" s="374"/>
      <c r="W29" s="463"/>
      <c r="X29" s="464"/>
      <c r="Y29" s="465"/>
      <c r="Z29" s="375" t="s">
        <v>177</v>
      </c>
      <c r="AA29" s="376"/>
      <c r="AB29" s="376"/>
      <c r="AC29" s="376"/>
      <c r="AD29" s="376"/>
      <c r="AE29" s="376"/>
      <c r="AF29" s="376"/>
      <c r="AG29" s="377"/>
      <c r="AH29" s="372">
        <v>743</v>
      </c>
      <c r="AI29" s="373"/>
      <c r="AJ29" s="373"/>
      <c r="AK29" s="373"/>
      <c r="AL29" s="374"/>
      <c r="AM29" s="372">
        <v>2241283</v>
      </c>
      <c r="AN29" s="373"/>
      <c r="AO29" s="373"/>
      <c r="AP29" s="373"/>
      <c r="AQ29" s="373"/>
      <c r="AR29" s="374"/>
      <c r="AS29" s="372">
        <v>3017</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4982634</v>
      </c>
      <c r="BO29" s="420"/>
      <c r="BP29" s="420"/>
      <c r="BQ29" s="420"/>
      <c r="BR29" s="420"/>
      <c r="BS29" s="420"/>
      <c r="BT29" s="420"/>
      <c r="BU29" s="421"/>
      <c r="BV29" s="419">
        <v>3781581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101.2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7899258</v>
      </c>
      <c r="BO30" s="454"/>
      <c r="BP30" s="454"/>
      <c r="BQ30" s="454"/>
      <c r="BR30" s="454"/>
      <c r="BS30" s="454"/>
      <c r="BT30" s="454"/>
      <c r="BU30" s="455"/>
      <c r="BV30" s="453">
        <v>7851882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湖南広域行政組合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草津市土地開発公社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学校給食センター特別会計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滋賀県市町村職員研修センター</v>
      </c>
      <c r="BZ35" s="368"/>
      <c r="CA35" s="368"/>
      <c r="CB35" s="368"/>
      <c r="CC35" s="368"/>
      <c r="CD35" s="368"/>
      <c r="CE35" s="368"/>
      <c r="CF35" s="368"/>
      <c r="CG35" s="368"/>
      <c r="CH35" s="368"/>
      <c r="CI35" s="368"/>
      <c r="CJ35" s="368"/>
      <c r="CK35" s="368"/>
      <c r="CL35" s="368"/>
      <c r="CM35" s="368"/>
      <c r="CN35" s="181"/>
      <c r="CO35" s="367">
        <f t="shared" ref="CO35:CO43" si="3">IF(CQ35="","",CO34+1)</f>
        <v>14</v>
      </c>
      <c r="CP35" s="367"/>
      <c r="CQ35" s="368" t="str">
        <f>IF('各会計、関係団体の財政状況及び健全化判断比率'!BS8="","",'各会計、関係団体の財政状況及び健全化判断比率'!BS8)</f>
        <v>草津市コミュニティ事業団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滋賀県後期高齢者医療広域連合（一般会計）</v>
      </c>
      <c r="BZ36" s="368"/>
      <c r="CA36" s="368"/>
      <c r="CB36" s="368"/>
      <c r="CC36" s="368"/>
      <c r="CD36" s="368"/>
      <c r="CE36" s="368"/>
      <c r="CF36" s="368"/>
      <c r="CG36" s="368"/>
      <c r="CH36" s="368"/>
      <c r="CI36" s="368"/>
      <c r="CJ36" s="368"/>
      <c r="CK36" s="368"/>
      <c r="CL36" s="368"/>
      <c r="CM36" s="368"/>
      <c r="CN36" s="181"/>
      <c r="CO36" s="367">
        <f t="shared" si="3"/>
        <v>15</v>
      </c>
      <c r="CP36" s="367"/>
      <c r="CQ36" s="368" t="str">
        <f>IF('各会計、関係団体の財政状況及び健全化判断比率'!BS9="","",'各会計、関係団体の財政状況及び健全化判断比率'!BS9)</f>
        <v>草津市都市開発</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滋賀県後期高齢者医療広域連合（後期高齢者医療特別会計）</v>
      </c>
      <c r="BZ37" s="368"/>
      <c r="CA37" s="368"/>
      <c r="CB37" s="368"/>
      <c r="CC37" s="368"/>
      <c r="CD37" s="368"/>
      <c r="CE37" s="368"/>
      <c r="CF37" s="368"/>
      <c r="CG37" s="368"/>
      <c r="CH37" s="368"/>
      <c r="CI37" s="368"/>
      <c r="CJ37" s="368"/>
      <c r="CK37" s="368"/>
      <c r="CL37" s="368"/>
      <c r="CM37" s="368"/>
      <c r="CN37" s="181"/>
      <c r="CO37" s="367">
        <f t="shared" si="3"/>
        <v>16</v>
      </c>
      <c r="CP37" s="367"/>
      <c r="CQ37" s="368" t="str">
        <f>IF('各会計、関係団体の財政状況及び健全化判断比率'!BS10="","",'各会計、関係団体の財政状況及び健全化判断比率'!BS10)</f>
        <v>草津まちづくり</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草津栗東行政事務組合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7u/7txOTjXZbXB30AbWIilqFdS2qui6xLpzVcqrdrsSOP3K83+yIVxaki6MociMAAOmo949miX3pCyA0WzDb+w==" saltValue="IENqxr+tbTgYpXt3Pf2ua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25577511</v>
      </c>
      <c r="S5" s="677"/>
      <c r="T5" s="677"/>
      <c r="U5" s="677"/>
      <c r="V5" s="677"/>
      <c r="W5" s="677"/>
      <c r="X5" s="677"/>
      <c r="Y5" s="702"/>
      <c r="Z5" s="715">
        <v>43</v>
      </c>
      <c r="AA5" s="715"/>
      <c r="AB5" s="715"/>
      <c r="AC5" s="715"/>
      <c r="AD5" s="716">
        <v>23695414</v>
      </c>
      <c r="AE5" s="716"/>
      <c r="AF5" s="716"/>
      <c r="AG5" s="716"/>
      <c r="AH5" s="716"/>
      <c r="AI5" s="716"/>
      <c r="AJ5" s="716"/>
      <c r="AK5" s="716"/>
      <c r="AL5" s="703">
        <v>77</v>
      </c>
      <c r="AM5" s="685"/>
      <c r="AN5" s="685"/>
      <c r="AO5" s="704"/>
      <c r="AP5" s="679" t="s">
        <v>216</v>
      </c>
      <c r="AQ5" s="680"/>
      <c r="AR5" s="680"/>
      <c r="AS5" s="680"/>
      <c r="AT5" s="680"/>
      <c r="AU5" s="680"/>
      <c r="AV5" s="680"/>
      <c r="AW5" s="680"/>
      <c r="AX5" s="680"/>
      <c r="AY5" s="680"/>
      <c r="AZ5" s="680"/>
      <c r="BA5" s="680"/>
      <c r="BB5" s="680"/>
      <c r="BC5" s="680"/>
      <c r="BD5" s="680"/>
      <c r="BE5" s="680"/>
      <c r="BF5" s="681"/>
      <c r="BG5" s="621">
        <v>23692668</v>
      </c>
      <c r="BH5" s="622"/>
      <c r="BI5" s="622"/>
      <c r="BJ5" s="622"/>
      <c r="BK5" s="622"/>
      <c r="BL5" s="622"/>
      <c r="BM5" s="622"/>
      <c r="BN5" s="623"/>
      <c r="BO5" s="659">
        <v>92.6</v>
      </c>
      <c r="BP5" s="659"/>
      <c r="BQ5" s="659"/>
      <c r="BR5" s="659"/>
      <c r="BS5" s="660">
        <v>550024</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329138</v>
      </c>
      <c r="S6" s="622"/>
      <c r="T6" s="622"/>
      <c r="U6" s="622"/>
      <c r="V6" s="622"/>
      <c r="W6" s="622"/>
      <c r="X6" s="622"/>
      <c r="Y6" s="623"/>
      <c r="Z6" s="659">
        <v>0.6</v>
      </c>
      <c r="AA6" s="659"/>
      <c r="AB6" s="659"/>
      <c r="AC6" s="659"/>
      <c r="AD6" s="660">
        <v>329138</v>
      </c>
      <c r="AE6" s="660"/>
      <c r="AF6" s="660"/>
      <c r="AG6" s="660"/>
      <c r="AH6" s="660"/>
      <c r="AI6" s="660"/>
      <c r="AJ6" s="660"/>
      <c r="AK6" s="660"/>
      <c r="AL6" s="624">
        <v>1.1000000000000001</v>
      </c>
      <c r="AM6" s="625"/>
      <c r="AN6" s="625"/>
      <c r="AO6" s="661"/>
      <c r="AP6" s="618" t="s">
        <v>221</v>
      </c>
      <c r="AQ6" s="619"/>
      <c r="AR6" s="619"/>
      <c r="AS6" s="619"/>
      <c r="AT6" s="619"/>
      <c r="AU6" s="619"/>
      <c r="AV6" s="619"/>
      <c r="AW6" s="619"/>
      <c r="AX6" s="619"/>
      <c r="AY6" s="619"/>
      <c r="AZ6" s="619"/>
      <c r="BA6" s="619"/>
      <c r="BB6" s="619"/>
      <c r="BC6" s="619"/>
      <c r="BD6" s="619"/>
      <c r="BE6" s="619"/>
      <c r="BF6" s="620"/>
      <c r="BG6" s="621">
        <v>23692668</v>
      </c>
      <c r="BH6" s="622"/>
      <c r="BI6" s="622"/>
      <c r="BJ6" s="622"/>
      <c r="BK6" s="622"/>
      <c r="BL6" s="622"/>
      <c r="BM6" s="622"/>
      <c r="BN6" s="623"/>
      <c r="BO6" s="659">
        <v>92.6</v>
      </c>
      <c r="BP6" s="659"/>
      <c r="BQ6" s="659"/>
      <c r="BR6" s="659"/>
      <c r="BS6" s="660">
        <v>550024</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288534</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288534</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11041</v>
      </c>
      <c r="S7" s="622"/>
      <c r="T7" s="622"/>
      <c r="U7" s="622"/>
      <c r="V7" s="622"/>
      <c r="W7" s="622"/>
      <c r="X7" s="622"/>
      <c r="Y7" s="623"/>
      <c r="Z7" s="659">
        <v>0</v>
      </c>
      <c r="AA7" s="659"/>
      <c r="AB7" s="659"/>
      <c r="AC7" s="659"/>
      <c r="AD7" s="660">
        <v>11041</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12059283</v>
      </c>
      <c r="BH7" s="622"/>
      <c r="BI7" s="622"/>
      <c r="BJ7" s="622"/>
      <c r="BK7" s="622"/>
      <c r="BL7" s="622"/>
      <c r="BM7" s="622"/>
      <c r="BN7" s="623"/>
      <c r="BO7" s="659">
        <v>47.1</v>
      </c>
      <c r="BP7" s="659"/>
      <c r="BQ7" s="659"/>
      <c r="BR7" s="659"/>
      <c r="BS7" s="660">
        <v>550024</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6979826</v>
      </c>
      <c r="CS7" s="622"/>
      <c r="CT7" s="622"/>
      <c r="CU7" s="622"/>
      <c r="CV7" s="622"/>
      <c r="CW7" s="622"/>
      <c r="CX7" s="622"/>
      <c r="CY7" s="623"/>
      <c r="CZ7" s="659">
        <v>11.9</v>
      </c>
      <c r="DA7" s="659"/>
      <c r="DB7" s="659"/>
      <c r="DC7" s="659"/>
      <c r="DD7" s="627">
        <v>146057</v>
      </c>
      <c r="DE7" s="622"/>
      <c r="DF7" s="622"/>
      <c r="DG7" s="622"/>
      <c r="DH7" s="622"/>
      <c r="DI7" s="622"/>
      <c r="DJ7" s="622"/>
      <c r="DK7" s="622"/>
      <c r="DL7" s="622"/>
      <c r="DM7" s="622"/>
      <c r="DN7" s="622"/>
      <c r="DO7" s="622"/>
      <c r="DP7" s="623"/>
      <c r="DQ7" s="627">
        <v>5634160</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158357</v>
      </c>
      <c r="S8" s="622"/>
      <c r="T8" s="622"/>
      <c r="U8" s="622"/>
      <c r="V8" s="622"/>
      <c r="W8" s="622"/>
      <c r="X8" s="622"/>
      <c r="Y8" s="623"/>
      <c r="Z8" s="659">
        <v>0.3</v>
      </c>
      <c r="AA8" s="659"/>
      <c r="AB8" s="659"/>
      <c r="AC8" s="659"/>
      <c r="AD8" s="660">
        <v>158357</v>
      </c>
      <c r="AE8" s="660"/>
      <c r="AF8" s="660"/>
      <c r="AG8" s="660"/>
      <c r="AH8" s="660"/>
      <c r="AI8" s="660"/>
      <c r="AJ8" s="660"/>
      <c r="AK8" s="660"/>
      <c r="AL8" s="624">
        <v>0.5</v>
      </c>
      <c r="AM8" s="625"/>
      <c r="AN8" s="625"/>
      <c r="AO8" s="661"/>
      <c r="AP8" s="618" t="s">
        <v>227</v>
      </c>
      <c r="AQ8" s="619"/>
      <c r="AR8" s="619"/>
      <c r="AS8" s="619"/>
      <c r="AT8" s="619"/>
      <c r="AU8" s="619"/>
      <c r="AV8" s="619"/>
      <c r="AW8" s="619"/>
      <c r="AX8" s="619"/>
      <c r="AY8" s="619"/>
      <c r="AZ8" s="619"/>
      <c r="BA8" s="619"/>
      <c r="BB8" s="619"/>
      <c r="BC8" s="619"/>
      <c r="BD8" s="619"/>
      <c r="BE8" s="619"/>
      <c r="BF8" s="620"/>
      <c r="BG8" s="621">
        <v>250352</v>
      </c>
      <c r="BH8" s="622"/>
      <c r="BI8" s="622"/>
      <c r="BJ8" s="622"/>
      <c r="BK8" s="622"/>
      <c r="BL8" s="622"/>
      <c r="BM8" s="622"/>
      <c r="BN8" s="623"/>
      <c r="BO8" s="659">
        <v>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25975943</v>
      </c>
      <c r="CS8" s="622"/>
      <c r="CT8" s="622"/>
      <c r="CU8" s="622"/>
      <c r="CV8" s="622"/>
      <c r="CW8" s="622"/>
      <c r="CX8" s="622"/>
      <c r="CY8" s="623"/>
      <c r="CZ8" s="659">
        <v>44.1</v>
      </c>
      <c r="DA8" s="659"/>
      <c r="DB8" s="659"/>
      <c r="DC8" s="659"/>
      <c r="DD8" s="627">
        <v>161165</v>
      </c>
      <c r="DE8" s="622"/>
      <c r="DF8" s="622"/>
      <c r="DG8" s="622"/>
      <c r="DH8" s="622"/>
      <c r="DI8" s="622"/>
      <c r="DJ8" s="622"/>
      <c r="DK8" s="622"/>
      <c r="DL8" s="622"/>
      <c r="DM8" s="622"/>
      <c r="DN8" s="622"/>
      <c r="DO8" s="622"/>
      <c r="DP8" s="623"/>
      <c r="DQ8" s="627">
        <v>12785354</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174564</v>
      </c>
      <c r="S9" s="622"/>
      <c r="T9" s="622"/>
      <c r="U9" s="622"/>
      <c r="V9" s="622"/>
      <c r="W9" s="622"/>
      <c r="X9" s="622"/>
      <c r="Y9" s="623"/>
      <c r="Z9" s="659">
        <v>0.3</v>
      </c>
      <c r="AA9" s="659"/>
      <c r="AB9" s="659"/>
      <c r="AC9" s="659"/>
      <c r="AD9" s="660">
        <v>174564</v>
      </c>
      <c r="AE9" s="660"/>
      <c r="AF9" s="660"/>
      <c r="AG9" s="660"/>
      <c r="AH9" s="660"/>
      <c r="AI9" s="660"/>
      <c r="AJ9" s="660"/>
      <c r="AK9" s="660"/>
      <c r="AL9" s="624">
        <v>0.6</v>
      </c>
      <c r="AM9" s="625"/>
      <c r="AN9" s="625"/>
      <c r="AO9" s="661"/>
      <c r="AP9" s="618" t="s">
        <v>230</v>
      </c>
      <c r="AQ9" s="619"/>
      <c r="AR9" s="619"/>
      <c r="AS9" s="619"/>
      <c r="AT9" s="619"/>
      <c r="AU9" s="619"/>
      <c r="AV9" s="619"/>
      <c r="AW9" s="619"/>
      <c r="AX9" s="619"/>
      <c r="AY9" s="619"/>
      <c r="AZ9" s="619"/>
      <c r="BA9" s="619"/>
      <c r="BB9" s="619"/>
      <c r="BC9" s="619"/>
      <c r="BD9" s="619"/>
      <c r="BE9" s="619"/>
      <c r="BF9" s="620"/>
      <c r="BG9" s="621">
        <v>9361924</v>
      </c>
      <c r="BH9" s="622"/>
      <c r="BI9" s="622"/>
      <c r="BJ9" s="622"/>
      <c r="BK9" s="622"/>
      <c r="BL9" s="622"/>
      <c r="BM9" s="622"/>
      <c r="BN9" s="623"/>
      <c r="BO9" s="659">
        <v>36.6</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3606789</v>
      </c>
      <c r="CS9" s="622"/>
      <c r="CT9" s="622"/>
      <c r="CU9" s="622"/>
      <c r="CV9" s="622"/>
      <c r="CW9" s="622"/>
      <c r="CX9" s="622"/>
      <c r="CY9" s="623"/>
      <c r="CZ9" s="659">
        <v>6.1</v>
      </c>
      <c r="DA9" s="659"/>
      <c r="DB9" s="659"/>
      <c r="DC9" s="659"/>
      <c r="DD9" s="627">
        <v>50167</v>
      </c>
      <c r="DE9" s="622"/>
      <c r="DF9" s="622"/>
      <c r="DG9" s="622"/>
      <c r="DH9" s="622"/>
      <c r="DI9" s="622"/>
      <c r="DJ9" s="622"/>
      <c r="DK9" s="622"/>
      <c r="DL9" s="622"/>
      <c r="DM9" s="622"/>
      <c r="DN9" s="622"/>
      <c r="DO9" s="622"/>
      <c r="DP9" s="623"/>
      <c r="DQ9" s="627">
        <v>2240182</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505403</v>
      </c>
      <c r="BH10" s="622"/>
      <c r="BI10" s="622"/>
      <c r="BJ10" s="622"/>
      <c r="BK10" s="622"/>
      <c r="BL10" s="622"/>
      <c r="BM10" s="622"/>
      <c r="BN10" s="623"/>
      <c r="BO10" s="659">
        <v>2</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170959</v>
      </c>
      <c r="CS10" s="622"/>
      <c r="CT10" s="622"/>
      <c r="CU10" s="622"/>
      <c r="CV10" s="622"/>
      <c r="CW10" s="622"/>
      <c r="CX10" s="622"/>
      <c r="CY10" s="623"/>
      <c r="CZ10" s="659">
        <v>0.3</v>
      </c>
      <c r="DA10" s="659"/>
      <c r="DB10" s="659"/>
      <c r="DC10" s="659"/>
      <c r="DD10" s="627">
        <v>87003</v>
      </c>
      <c r="DE10" s="622"/>
      <c r="DF10" s="622"/>
      <c r="DG10" s="622"/>
      <c r="DH10" s="622"/>
      <c r="DI10" s="622"/>
      <c r="DJ10" s="622"/>
      <c r="DK10" s="622"/>
      <c r="DL10" s="622"/>
      <c r="DM10" s="622"/>
      <c r="DN10" s="622"/>
      <c r="DO10" s="622"/>
      <c r="DP10" s="623"/>
      <c r="DQ10" s="627">
        <v>76274</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3471095</v>
      </c>
      <c r="S11" s="622"/>
      <c r="T11" s="622"/>
      <c r="U11" s="622"/>
      <c r="V11" s="622"/>
      <c r="W11" s="622"/>
      <c r="X11" s="622"/>
      <c r="Y11" s="623"/>
      <c r="Z11" s="624">
        <v>5.8</v>
      </c>
      <c r="AA11" s="625"/>
      <c r="AB11" s="625"/>
      <c r="AC11" s="626"/>
      <c r="AD11" s="627">
        <v>3471095</v>
      </c>
      <c r="AE11" s="622"/>
      <c r="AF11" s="622"/>
      <c r="AG11" s="622"/>
      <c r="AH11" s="622"/>
      <c r="AI11" s="622"/>
      <c r="AJ11" s="622"/>
      <c r="AK11" s="623"/>
      <c r="AL11" s="624">
        <v>11.3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1941604</v>
      </c>
      <c r="BH11" s="622"/>
      <c r="BI11" s="622"/>
      <c r="BJ11" s="622"/>
      <c r="BK11" s="622"/>
      <c r="BL11" s="622"/>
      <c r="BM11" s="622"/>
      <c r="BN11" s="623"/>
      <c r="BO11" s="659">
        <v>7.6</v>
      </c>
      <c r="BP11" s="659"/>
      <c r="BQ11" s="659"/>
      <c r="BR11" s="659"/>
      <c r="BS11" s="660">
        <v>550024</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419705</v>
      </c>
      <c r="CS11" s="622"/>
      <c r="CT11" s="622"/>
      <c r="CU11" s="622"/>
      <c r="CV11" s="622"/>
      <c r="CW11" s="622"/>
      <c r="CX11" s="622"/>
      <c r="CY11" s="623"/>
      <c r="CZ11" s="659">
        <v>0.7</v>
      </c>
      <c r="DA11" s="659"/>
      <c r="DB11" s="659"/>
      <c r="DC11" s="659"/>
      <c r="DD11" s="627">
        <v>135104</v>
      </c>
      <c r="DE11" s="622"/>
      <c r="DF11" s="622"/>
      <c r="DG11" s="622"/>
      <c r="DH11" s="622"/>
      <c r="DI11" s="622"/>
      <c r="DJ11" s="622"/>
      <c r="DK11" s="622"/>
      <c r="DL11" s="622"/>
      <c r="DM11" s="622"/>
      <c r="DN11" s="622"/>
      <c r="DO11" s="622"/>
      <c r="DP11" s="623"/>
      <c r="DQ11" s="627">
        <v>274590</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10422936</v>
      </c>
      <c r="BH12" s="622"/>
      <c r="BI12" s="622"/>
      <c r="BJ12" s="622"/>
      <c r="BK12" s="622"/>
      <c r="BL12" s="622"/>
      <c r="BM12" s="622"/>
      <c r="BN12" s="623"/>
      <c r="BO12" s="659">
        <v>40.799999999999997</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204900</v>
      </c>
      <c r="CS12" s="622"/>
      <c r="CT12" s="622"/>
      <c r="CU12" s="622"/>
      <c r="CV12" s="622"/>
      <c r="CW12" s="622"/>
      <c r="CX12" s="622"/>
      <c r="CY12" s="623"/>
      <c r="CZ12" s="659">
        <v>0.3</v>
      </c>
      <c r="DA12" s="659"/>
      <c r="DB12" s="659"/>
      <c r="DC12" s="659"/>
      <c r="DD12" s="627" t="s">
        <v>122</v>
      </c>
      <c r="DE12" s="622"/>
      <c r="DF12" s="622"/>
      <c r="DG12" s="622"/>
      <c r="DH12" s="622"/>
      <c r="DI12" s="622"/>
      <c r="DJ12" s="622"/>
      <c r="DK12" s="622"/>
      <c r="DL12" s="622"/>
      <c r="DM12" s="622"/>
      <c r="DN12" s="622"/>
      <c r="DO12" s="622"/>
      <c r="DP12" s="623"/>
      <c r="DQ12" s="627">
        <v>194702</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10403738</v>
      </c>
      <c r="BH13" s="622"/>
      <c r="BI13" s="622"/>
      <c r="BJ13" s="622"/>
      <c r="BK13" s="622"/>
      <c r="BL13" s="622"/>
      <c r="BM13" s="622"/>
      <c r="BN13" s="623"/>
      <c r="BO13" s="659">
        <v>40.700000000000003</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9831726</v>
      </c>
      <c r="CS13" s="622"/>
      <c r="CT13" s="622"/>
      <c r="CU13" s="622"/>
      <c r="CV13" s="622"/>
      <c r="CW13" s="622"/>
      <c r="CX13" s="622"/>
      <c r="CY13" s="623"/>
      <c r="CZ13" s="659">
        <v>16.7</v>
      </c>
      <c r="DA13" s="659"/>
      <c r="DB13" s="659"/>
      <c r="DC13" s="659"/>
      <c r="DD13" s="627">
        <v>6703948</v>
      </c>
      <c r="DE13" s="622"/>
      <c r="DF13" s="622"/>
      <c r="DG13" s="622"/>
      <c r="DH13" s="622"/>
      <c r="DI13" s="622"/>
      <c r="DJ13" s="622"/>
      <c r="DK13" s="622"/>
      <c r="DL13" s="622"/>
      <c r="DM13" s="622"/>
      <c r="DN13" s="622"/>
      <c r="DO13" s="622"/>
      <c r="DP13" s="623"/>
      <c r="DQ13" s="627">
        <v>4079897</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4903</v>
      </c>
      <c r="S14" s="622"/>
      <c r="T14" s="622"/>
      <c r="U14" s="622"/>
      <c r="V14" s="622"/>
      <c r="W14" s="622"/>
      <c r="X14" s="622"/>
      <c r="Y14" s="623"/>
      <c r="Z14" s="659">
        <v>0</v>
      </c>
      <c r="AA14" s="659"/>
      <c r="AB14" s="659"/>
      <c r="AC14" s="659"/>
      <c r="AD14" s="660">
        <v>4903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316424</v>
      </c>
      <c r="BH14" s="622"/>
      <c r="BI14" s="622"/>
      <c r="BJ14" s="622"/>
      <c r="BK14" s="622"/>
      <c r="BL14" s="622"/>
      <c r="BM14" s="622"/>
      <c r="BN14" s="623"/>
      <c r="BO14" s="659">
        <v>1.2</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1509388</v>
      </c>
      <c r="CS14" s="622"/>
      <c r="CT14" s="622"/>
      <c r="CU14" s="622"/>
      <c r="CV14" s="622"/>
      <c r="CW14" s="622"/>
      <c r="CX14" s="622"/>
      <c r="CY14" s="623"/>
      <c r="CZ14" s="659">
        <v>2.6</v>
      </c>
      <c r="DA14" s="659"/>
      <c r="DB14" s="659"/>
      <c r="DC14" s="659"/>
      <c r="DD14" s="627">
        <v>42416</v>
      </c>
      <c r="DE14" s="622"/>
      <c r="DF14" s="622"/>
      <c r="DG14" s="622"/>
      <c r="DH14" s="622"/>
      <c r="DI14" s="622"/>
      <c r="DJ14" s="622"/>
      <c r="DK14" s="622"/>
      <c r="DL14" s="622"/>
      <c r="DM14" s="622"/>
      <c r="DN14" s="622"/>
      <c r="DO14" s="622"/>
      <c r="DP14" s="623"/>
      <c r="DQ14" s="627">
        <v>1467889</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894025</v>
      </c>
      <c r="BH15" s="622"/>
      <c r="BI15" s="622"/>
      <c r="BJ15" s="622"/>
      <c r="BK15" s="622"/>
      <c r="BL15" s="622"/>
      <c r="BM15" s="622"/>
      <c r="BN15" s="623"/>
      <c r="BO15" s="659">
        <v>3.5</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5429453</v>
      </c>
      <c r="CS15" s="622"/>
      <c r="CT15" s="622"/>
      <c r="CU15" s="622"/>
      <c r="CV15" s="622"/>
      <c r="CW15" s="622"/>
      <c r="CX15" s="622"/>
      <c r="CY15" s="623"/>
      <c r="CZ15" s="659">
        <v>9.1999999999999993</v>
      </c>
      <c r="DA15" s="659"/>
      <c r="DB15" s="659"/>
      <c r="DC15" s="659"/>
      <c r="DD15" s="627">
        <v>844929</v>
      </c>
      <c r="DE15" s="622"/>
      <c r="DF15" s="622"/>
      <c r="DG15" s="622"/>
      <c r="DH15" s="622"/>
      <c r="DI15" s="622"/>
      <c r="DJ15" s="622"/>
      <c r="DK15" s="622"/>
      <c r="DL15" s="622"/>
      <c r="DM15" s="622"/>
      <c r="DN15" s="622"/>
      <c r="DO15" s="622"/>
      <c r="DP15" s="623"/>
      <c r="DQ15" s="627">
        <v>4202817</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58554</v>
      </c>
      <c r="S16" s="622"/>
      <c r="T16" s="622"/>
      <c r="U16" s="622"/>
      <c r="V16" s="622"/>
      <c r="W16" s="622"/>
      <c r="X16" s="622"/>
      <c r="Y16" s="623"/>
      <c r="Z16" s="659">
        <v>0.1</v>
      </c>
      <c r="AA16" s="659"/>
      <c r="AB16" s="659"/>
      <c r="AC16" s="659"/>
      <c r="AD16" s="660">
        <v>58554</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449578</v>
      </c>
      <c r="S17" s="622"/>
      <c r="T17" s="622"/>
      <c r="U17" s="622"/>
      <c r="V17" s="622"/>
      <c r="W17" s="622"/>
      <c r="X17" s="622"/>
      <c r="Y17" s="623"/>
      <c r="Z17" s="659">
        <v>0.8</v>
      </c>
      <c r="AA17" s="659"/>
      <c r="AB17" s="659"/>
      <c r="AC17" s="659"/>
      <c r="AD17" s="660">
        <v>449578</v>
      </c>
      <c r="AE17" s="660"/>
      <c r="AF17" s="660"/>
      <c r="AG17" s="660"/>
      <c r="AH17" s="660"/>
      <c r="AI17" s="660"/>
      <c r="AJ17" s="660"/>
      <c r="AK17" s="660"/>
      <c r="AL17" s="624">
        <v>1.5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4419734</v>
      </c>
      <c r="CS17" s="622"/>
      <c r="CT17" s="622"/>
      <c r="CU17" s="622"/>
      <c r="CV17" s="622"/>
      <c r="CW17" s="622"/>
      <c r="CX17" s="622"/>
      <c r="CY17" s="623"/>
      <c r="CZ17" s="659">
        <v>7.5</v>
      </c>
      <c r="DA17" s="659"/>
      <c r="DB17" s="659"/>
      <c r="DC17" s="659"/>
      <c r="DD17" s="627" t="s">
        <v>122</v>
      </c>
      <c r="DE17" s="622"/>
      <c r="DF17" s="622"/>
      <c r="DG17" s="622"/>
      <c r="DH17" s="622"/>
      <c r="DI17" s="622"/>
      <c r="DJ17" s="622"/>
      <c r="DK17" s="622"/>
      <c r="DL17" s="622"/>
      <c r="DM17" s="622"/>
      <c r="DN17" s="622"/>
      <c r="DO17" s="622"/>
      <c r="DP17" s="623"/>
      <c r="DQ17" s="627">
        <v>4372515</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188364</v>
      </c>
      <c r="S18" s="622"/>
      <c r="T18" s="622"/>
      <c r="U18" s="622"/>
      <c r="V18" s="622"/>
      <c r="W18" s="622"/>
      <c r="X18" s="622"/>
      <c r="Y18" s="623"/>
      <c r="Z18" s="659">
        <v>0.3</v>
      </c>
      <c r="AA18" s="659"/>
      <c r="AB18" s="659"/>
      <c r="AC18" s="659"/>
      <c r="AD18" s="660">
        <v>188364</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178141</v>
      </c>
      <c r="S19" s="622"/>
      <c r="T19" s="622"/>
      <c r="U19" s="622"/>
      <c r="V19" s="622"/>
      <c r="W19" s="622"/>
      <c r="X19" s="622"/>
      <c r="Y19" s="623"/>
      <c r="Z19" s="659">
        <v>0.3</v>
      </c>
      <c r="AA19" s="659"/>
      <c r="AB19" s="659"/>
      <c r="AC19" s="659"/>
      <c r="AD19" s="660">
        <v>178141</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1884843</v>
      </c>
      <c r="BH19" s="622"/>
      <c r="BI19" s="622"/>
      <c r="BJ19" s="622"/>
      <c r="BK19" s="622"/>
      <c r="BL19" s="622"/>
      <c r="BM19" s="622"/>
      <c r="BN19" s="623"/>
      <c r="BO19" s="659">
        <v>7.4</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10223</v>
      </c>
      <c r="S20" s="622"/>
      <c r="T20" s="622"/>
      <c r="U20" s="622"/>
      <c r="V20" s="622"/>
      <c r="W20" s="622"/>
      <c r="X20" s="622"/>
      <c r="Y20" s="623"/>
      <c r="Z20" s="659">
        <v>0</v>
      </c>
      <c r="AA20" s="659"/>
      <c r="AB20" s="659"/>
      <c r="AC20" s="659"/>
      <c r="AD20" s="660">
        <v>10223</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1884843</v>
      </c>
      <c r="BH20" s="622"/>
      <c r="BI20" s="622"/>
      <c r="BJ20" s="622"/>
      <c r="BK20" s="622"/>
      <c r="BL20" s="622"/>
      <c r="BM20" s="622"/>
      <c r="BN20" s="623"/>
      <c r="BO20" s="659">
        <v>7.4</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58836957</v>
      </c>
      <c r="CS20" s="622"/>
      <c r="CT20" s="622"/>
      <c r="CU20" s="622"/>
      <c r="CV20" s="622"/>
      <c r="CW20" s="622"/>
      <c r="CX20" s="622"/>
      <c r="CY20" s="623"/>
      <c r="CZ20" s="659">
        <v>100</v>
      </c>
      <c r="DA20" s="659"/>
      <c r="DB20" s="659"/>
      <c r="DC20" s="659"/>
      <c r="DD20" s="627">
        <v>8170789</v>
      </c>
      <c r="DE20" s="622"/>
      <c r="DF20" s="622"/>
      <c r="DG20" s="622"/>
      <c r="DH20" s="622"/>
      <c r="DI20" s="622"/>
      <c r="DJ20" s="622"/>
      <c r="DK20" s="622"/>
      <c r="DL20" s="622"/>
      <c r="DM20" s="622"/>
      <c r="DN20" s="622"/>
      <c r="DO20" s="622"/>
      <c r="DP20" s="623"/>
      <c r="DQ20" s="627">
        <v>35616914</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2428375</v>
      </c>
      <c r="S21" s="622"/>
      <c r="T21" s="622"/>
      <c r="U21" s="622"/>
      <c r="V21" s="622"/>
      <c r="W21" s="622"/>
      <c r="X21" s="622"/>
      <c r="Y21" s="623"/>
      <c r="Z21" s="659">
        <v>4.0999999999999996</v>
      </c>
      <c r="AA21" s="659"/>
      <c r="AB21" s="659"/>
      <c r="AC21" s="659"/>
      <c r="AD21" s="660">
        <v>2008542</v>
      </c>
      <c r="AE21" s="660"/>
      <c r="AF21" s="660"/>
      <c r="AG21" s="660"/>
      <c r="AH21" s="660"/>
      <c r="AI21" s="660"/>
      <c r="AJ21" s="660"/>
      <c r="AK21" s="660"/>
      <c r="AL21" s="624">
        <v>6.5</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2747</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2008542</v>
      </c>
      <c r="S22" s="622"/>
      <c r="T22" s="622"/>
      <c r="U22" s="622"/>
      <c r="V22" s="622"/>
      <c r="W22" s="622"/>
      <c r="X22" s="622"/>
      <c r="Y22" s="623"/>
      <c r="Z22" s="659">
        <v>3.4</v>
      </c>
      <c r="AA22" s="659"/>
      <c r="AB22" s="659"/>
      <c r="AC22" s="659"/>
      <c r="AD22" s="660">
        <v>2008542</v>
      </c>
      <c r="AE22" s="660"/>
      <c r="AF22" s="660"/>
      <c r="AG22" s="660"/>
      <c r="AH22" s="660"/>
      <c r="AI22" s="660"/>
      <c r="AJ22" s="660"/>
      <c r="AK22" s="660"/>
      <c r="AL22" s="624">
        <v>6.5</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419833</v>
      </c>
      <c r="S23" s="622"/>
      <c r="T23" s="622"/>
      <c r="U23" s="622"/>
      <c r="V23" s="622"/>
      <c r="W23" s="622"/>
      <c r="X23" s="622"/>
      <c r="Y23" s="623"/>
      <c r="Z23" s="659">
        <v>0.7</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1882096</v>
      </c>
      <c r="BH23" s="622"/>
      <c r="BI23" s="622"/>
      <c r="BJ23" s="622"/>
      <c r="BK23" s="622"/>
      <c r="BL23" s="622"/>
      <c r="BM23" s="622"/>
      <c r="BN23" s="623"/>
      <c r="BO23" s="659">
        <v>7.4</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28864507</v>
      </c>
      <c r="CS24" s="677"/>
      <c r="CT24" s="677"/>
      <c r="CU24" s="677"/>
      <c r="CV24" s="677"/>
      <c r="CW24" s="677"/>
      <c r="CX24" s="677"/>
      <c r="CY24" s="702"/>
      <c r="CZ24" s="703">
        <v>49.1</v>
      </c>
      <c r="DA24" s="685"/>
      <c r="DB24" s="685"/>
      <c r="DC24" s="705"/>
      <c r="DD24" s="701">
        <v>16710742</v>
      </c>
      <c r="DE24" s="677"/>
      <c r="DF24" s="677"/>
      <c r="DG24" s="677"/>
      <c r="DH24" s="677"/>
      <c r="DI24" s="677"/>
      <c r="DJ24" s="677"/>
      <c r="DK24" s="702"/>
      <c r="DL24" s="701">
        <v>15285115</v>
      </c>
      <c r="DM24" s="677"/>
      <c r="DN24" s="677"/>
      <c r="DO24" s="677"/>
      <c r="DP24" s="677"/>
      <c r="DQ24" s="677"/>
      <c r="DR24" s="677"/>
      <c r="DS24" s="677"/>
      <c r="DT24" s="677"/>
      <c r="DU24" s="677"/>
      <c r="DV24" s="702"/>
      <c r="DW24" s="703">
        <v>49.4</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32851480</v>
      </c>
      <c r="S25" s="622"/>
      <c r="T25" s="622"/>
      <c r="U25" s="622"/>
      <c r="V25" s="622"/>
      <c r="W25" s="622"/>
      <c r="X25" s="622"/>
      <c r="Y25" s="623"/>
      <c r="Z25" s="659">
        <v>55.2</v>
      </c>
      <c r="AA25" s="659"/>
      <c r="AB25" s="659"/>
      <c r="AC25" s="659"/>
      <c r="AD25" s="660">
        <v>30549550</v>
      </c>
      <c r="AE25" s="660"/>
      <c r="AF25" s="660"/>
      <c r="AG25" s="660"/>
      <c r="AH25" s="660"/>
      <c r="AI25" s="660"/>
      <c r="AJ25" s="660"/>
      <c r="AK25" s="660"/>
      <c r="AL25" s="624">
        <v>99.3</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7866611</v>
      </c>
      <c r="CS25" s="634"/>
      <c r="CT25" s="634"/>
      <c r="CU25" s="634"/>
      <c r="CV25" s="634"/>
      <c r="CW25" s="634"/>
      <c r="CX25" s="634"/>
      <c r="CY25" s="635"/>
      <c r="CZ25" s="624">
        <v>13.4</v>
      </c>
      <c r="DA25" s="636"/>
      <c r="DB25" s="636"/>
      <c r="DC25" s="637"/>
      <c r="DD25" s="627">
        <v>6928361</v>
      </c>
      <c r="DE25" s="634"/>
      <c r="DF25" s="634"/>
      <c r="DG25" s="634"/>
      <c r="DH25" s="634"/>
      <c r="DI25" s="634"/>
      <c r="DJ25" s="634"/>
      <c r="DK25" s="635"/>
      <c r="DL25" s="627">
        <v>6677779</v>
      </c>
      <c r="DM25" s="634"/>
      <c r="DN25" s="634"/>
      <c r="DO25" s="634"/>
      <c r="DP25" s="634"/>
      <c r="DQ25" s="634"/>
      <c r="DR25" s="634"/>
      <c r="DS25" s="634"/>
      <c r="DT25" s="634"/>
      <c r="DU25" s="634"/>
      <c r="DV25" s="635"/>
      <c r="DW25" s="624">
        <v>21.6</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14438</v>
      </c>
      <c r="S26" s="622"/>
      <c r="T26" s="622"/>
      <c r="U26" s="622"/>
      <c r="V26" s="622"/>
      <c r="W26" s="622"/>
      <c r="X26" s="622"/>
      <c r="Y26" s="623"/>
      <c r="Z26" s="659">
        <v>0</v>
      </c>
      <c r="AA26" s="659"/>
      <c r="AB26" s="659"/>
      <c r="AC26" s="659"/>
      <c r="AD26" s="660">
        <v>14438</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4714123</v>
      </c>
      <c r="CS26" s="622"/>
      <c r="CT26" s="622"/>
      <c r="CU26" s="622"/>
      <c r="CV26" s="622"/>
      <c r="CW26" s="622"/>
      <c r="CX26" s="622"/>
      <c r="CY26" s="623"/>
      <c r="CZ26" s="624">
        <v>8</v>
      </c>
      <c r="DA26" s="636"/>
      <c r="DB26" s="636"/>
      <c r="DC26" s="637"/>
      <c r="DD26" s="627">
        <v>4177649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324661</v>
      </c>
      <c r="S27" s="622"/>
      <c r="T27" s="622"/>
      <c r="U27" s="622"/>
      <c r="V27" s="622"/>
      <c r="W27" s="622"/>
      <c r="X27" s="622"/>
      <c r="Y27" s="623"/>
      <c r="Z27" s="659">
        <v>0.5</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25577511</v>
      </c>
      <c r="BH27" s="622"/>
      <c r="BI27" s="622"/>
      <c r="BJ27" s="622"/>
      <c r="BK27" s="622"/>
      <c r="BL27" s="622"/>
      <c r="BM27" s="622"/>
      <c r="BN27" s="623"/>
      <c r="BO27" s="659">
        <v>100</v>
      </c>
      <c r="BP27" s="659"/>
      <c r="BQ27" s="659"/>
      <c r="BR27" s="659"/>
      <c r="BS27" s="660">
        <v>550024</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16578162</v>
      </c>
      <c r="CS27" s="634"/>
      <c r="CT27" s="634"/>
      <c r="CU27" s="634"/>
      <c r="CV27" s="634"/>
      <c r="CW27" s="634"/>
      <c r="CX27" s="634"/>
      <c r="CY27" s="635"/>
      <c r="CZ27" s="624">
        <v>28.2</v>
      </c>
      <c r="DA27" s="636"/>
      <c r="DB27" s="636"/>
      <c r="DC27" s="637"/>
      <c r="DD27" s="627">
        <v>5409866</v>
      </c>
      <c r="DE27" s="634"/>
      <c r="DF27" s="634"/>
      <c r="DG27" s="634"/>
      <c r="DH27" s="634"/>
      <c r="DI27" s="634"/>
      <c r="DJ27" s="634"/>
      <c r="DK27" s="635"/>
      <c r="DL27" s="627">
        <v>4234821</v>
      </c>
      <c r="DM27" s="634"/>
      <c r="DN27" s="634"/>
      <c r="DO27" s="634"/>
      <c r="DP27" s="634"/>
      <c r="DQ27" s="634"/>
      <c r="DR27" s="634"/>
      <c r="DS27" s="634"/>
      <c r="DT27" s="634"/>
      <c r="DU27" s="634"/>
      <c r="DV27" s="635"/>
      <c r="DW27" s="624">
        <v>13.7</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685678</v>
      </c>
      <c r="S28" s="622"/>
      <c r="T28" s="622"/>
      <c r="U28" s="622"/>
      <c r="V28" s="622"/>
      <c r="W28" s="622"/>
      <c r="X28" s="622"/>
      <c r="Y28" s="623"/>
      <c r="Z28" s="659">
        <v>1.2</v>
      </c>
      <c r="AA28" s="659"/>
      <c r="AB28" s="659"/>
      <c r="AC28" s="659"/>
      <c r="AD28" s="660">
        <v>83949</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4419734</v>
      </c>
      <c r="CS28" s="622"/>
      <c r="CT28" s="622"/>
      <c r="CU28" s="622"/>
      <c r="CV28" s="622"/>
      <c r="CW28" s="622"/>
      <c r="CX28" s="622"/>
      <c r="CY28" s="623"/>
      <c r="CZ28" s="624">
        <v>7.5</v>
      </c>
      <c r="DA28" s="636"/>
      <c r="DB28" s="636"/>
      <c r="DC28" s="637"/>
      <c r="DD28" s="627">
        <v>4372515</v>
      </c>
      <c r="DE28" s="622"/>
      <c r="DF28" s="622"/>
      <c r="DG28" s="622"/>
      <c r="DH28" s="622"/>
      <c r="DI28" s="622"/>
      <c r="DJ28" s="622"/>
      <c r="DK28" s="623"/>
      <c r="DL28" s="627">
        <v>4372515</v>
      </c>
      <c r="DM28" s="622"/>
      <c r="DN28" s="622"/>
      <c r="DO28" s="622"/>
      <c r="DP28" s="622"/>
      <c r="DQ28" s="622"/>
      <c r="DR28" s="622"/>
      <c r="DS28" s="622"/>
      <c r="DT28" s="622"/>
      <c r="DU28" s="622"/>
      <c r="DV28" s="623"/>
      <c r="DW28" s="624">
        <v>14.1</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450786</v>
      </c>
      <c r="S29" s="622"/>
      <c r="T29" s="622"/>
      <c r="U29" s="622"/>
      <c r="V29" s="622"/>
      <c r="W29" s="622"/>
      <c r="X29" s="622"/>
      <c r="Y29" s="623"/>
      <c r="Z29" s="659">
        <v>0.8</v>
      </c>
      <c r="AA29" s="659"/>
      <c r="AB29" s="659"/>
      <c r="AC29" s="659"/>
      <c r="AD29" s="660">
        <v>21</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4419715</v>
      </c>
      <c r="CS29" s="634"/>
      <c r="CT29" s="634"/>
      <c r="CU29" s="634"/>
      <c r="CV29" s="634"/>
      <c r="CW29" s="634"/>
      <c r="CX29" s="634"/>
      <c r="CY29" s="635"/>
      <c r="CZ29" s="624">
        <v>7.5</v>
      </c>
      <c r="DA29" s="636"/>
      <c r="DB29" s="636"/>
      <c r="DC29" s="637"/>
      <c r="DD29" s="627">
        <v>4372496</v>
      </c>
      <c r="DE29" s="634"/>
      <c r="DF29" s="634"/>
      <c r="DG29" s="634"/>
      <c r="DH29" s="634"/>
      <c r="DI29" s="634"/>
      <c r="DJ29" s="634"/>
      <c r="DK29" s="635"/>
      <c r="DL29" s="627">
        <v>4372496</v>
      </c>
      <c r="DM29" s="634"/>
      <c r="DN29" s="634"/>
      <c r="DO29" s="634"/>
      <c r="DP29" s="634"/>
      <c r="DQ29" s="634"/>
      <c r="DR29" s="634"/>
      <c r="DS29" s="634"/>
      <c r="DT29" s="634"/>
      <c r="DU29" s="634"/>
      <c r="DV29" s="635"/>
      <c r="DW29" s="624">
        <v>14.1</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13496825</v>
      </c>
      <c r="S30" s="622"/>
      <c r="T30" s="622"/>
      <c r="U30" s="622"/>
      <c r="V30" s="622"/>
      <c r="W30" s="622"/>
      <c r="X30" s="622"/>
      <c r="Y30" s="623"/>
      <c r="Z30" s="659">
        <v>22.7</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4315865</v>
      </c>
      <c r="CS30" s="622"/>
      <c r="CT30" s="622"/>
      <c r="CU30" s="622"/>
      <c r="CV30" s="622"/>
      <c r="CW30" s="622"/>
      <c r="CX30" s="622"/>
      <c r="CY30" s="623"/>
      <c r="CZ30" s="624">
        <v>7.3</v>
      </c>
      <c r="DA30" s="636"/>
      <c r="DB30" s="636"/>
      <c r="DC30" s="637"/>
      <c r="DD30" s="627">
        <v>4268646</v>
      </c>
      <c r="DE30" s="622"/>
      <c r="DF30" s="622"/>
      <c r="DG30" s="622"/>
      <c r="DH30" s="622"/>
      <c r="DI30" s="622"/>
      <c r="DJ30" s="622"/>
      <c r="DK30" s="623"/>
      <c r="DL30" s="627">
        <v>4268646</v>
      </c>
      <c r="DM30" s="622"/>
      <c r="DN30" s="622"/>
      <c r="DO30" s="622"/>
      <c r="DP30" s="622"/>
      <c r="DQ30" s="622"/>
      <c r="DR30" s="622"/>
      <c r="DS30" s="622"/>
      <c r="DT30" s="622"/>
      <c r="DU30" s="622"/>
      <c r="DV30" s="623"/>
      <c r="DW30" s="624">
        <v>13.8</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99.3</v>
      </c>
      <c r="BH31" s="684"/>
      <c r="BI31" s="684"/>
      <c r="BJ31" s="684"/>
      <c r="BK31" s="684"/>
      <c r="BL31" s="684"/>
      <c r="BM31" s="685">
        <v>97.5</v>
      </c>
      <c r="BN31" s="684"/>
      <c r="BO31" s="684"/>
      <c r="BP31" s="684"/>
      <c r="BQ31" s="686"/>
      <c r="BR31" s="683">
        <v>99.3</v>
      </c>
      <c r="BS31" s="684"/>
      <c r="BT31" s="684"/>
      <c r="BU31" s="684"/>
      <c r="BV31" s="684"/>
      <c r="BW31" s="684"/>
      <c r="BX31" s="685">
        <v>97.5</v>
      </c>
      <c r="BY31" s="684"/>
      <c r="BZ31" s="684"/>
      <c r="CA31" s="684"/>
      <c r="CB31" s="686"/>
      <c r="CD31" s="642"/>
      <c r="CE31" s="643"/>
      <c r="CF31" s="618" t="s">
        <v>300</v>
      </c>
      <c r="CG31" s="619"/>
      <c r="CH31" s="619"/>
      <c r="CI31" s="619"/>
      <c r="CJ31" s="619"/>
      <c r="CK31" s="619"/>
      <c r="CL31" s="619"/>
      <c r="CM31" s="619"/>
      <c r="CN31" s="619"/>
      <c r="CO31" s="619"/>
      <c r="CP31" s="619"/>
      <c r="CQ31" s="620"/>
      <c r="CR31" s="621">
        <v>103850</v>
      </c>
      <c r="CS31" s="634"/>
      <c r="CT31" s="634"/>
      <c r="CU31" s="634"/>
      <c r="CV31" s="634"/>
      <c r="CW31" s="634"/>
      <c r="CX31" s="634"/>
      <c r="CY31" s="635"/>
      <c r="CZ31" s="624">
        <v>0.2</v>
      </c>
      <c r="DA31" s="636"/>
      <c r="DB31" s="636"/>
      <c r="DC31" s="637"/>
      <c r="DD31" s="627">
        <v>103850</v>
      </c>
      <c r="DE31" s="634"/>
      <c r="DF31" s="634"/>
      <c r="DG31" s="634"/>
      <c r="DH31" s="634"/>
      <c r="DI31" s="634"/>
      <c r="DJ31" s="634"/>
      <c r="DK31" s="635"/>
      <c r="DL31" s="627">
        <v>103850</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4345137</v>
      </c>
      <c r="S32" s="622"/>
      <c r="T32" s="622"/>
      <c r="U32" s="622"/>
      <c r="V32" s="622"/>
      <c r="W32" s="622"/>
      <c r="X32" s="622"/>
      <c r="Y32" s="623"/>
      <c r="Z32" s="659">
        <v>7.3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99.2</v>
      </c>
      <c r="BH32" s="634"/>
      <c r="BI32" s="634"/>
      <c r="BJ32" s="634"/>
      <c r="BK32" s="634"/>
      <c r="BL32" s="634"/>
      <c r="BM32" s="625">
        <v>97.2</v>
      </c>
      <c r="BN32" s="634"/>
      <c r="BO32" s="634"/>
      <c r="BP32" s="634"/>
      <c r="BQ32" s="657"/>
      <c r="BR32" s="687">
        <v>99.2</v>
      </c>
      <c r="BS32" s="634"/>
      <c r="BT32" s="634"/>
      <c r="BU32" s="634"/>
      <c r="BV32" s="634"/>
      <c r="BW32" s="634"/>
      <c r="BX32" s="625">
        <v>97.3</v>
      </c>
      <c r="BY32" s="634"/>
      <c r="BZ32" s="634"/>
      <c r="CA32" s="634"/>
      <c r="CB32" s="657"/>
      <c r="CD32" s="644"/>
      <c r="CE32" s="645"/>
      <c r="CF32" s="618" t="s">
        <v>304</v>
      </c>
      <c r="CG32" s="619"/>
      <c r="CH32" s="619"/>
      <c r="CI32" s="619"/>
      <c r="CJ32" s="619"/>
      <c r="CK32" s="619"/>
      <c r="CL32" s="619"/>
      <c r="CM32" s="619"/>
      <c r="CN32" s="619"/>
      <c r="CO32" s="619"/>
      <c r="CP32" s="619"/>
      <c r="CQ32" s="620"/>
      <c r="CR32" s="621">
        <v>19</v>
      </c>
      <c r="CS32" s="622"/>
      <c r="CT32" s="622"/>
      <c r="CU32" s="622"/>
      <c r="CV32" s="622"/>
      <c r="CW32" s="622"/>
      <c r="CX32" s="622"/>
      <c r="CY32" s="623"/>
      <c r="CZ32" s="624">
        <v>0</v>
      </c>
      <c r="DA32" s="636"/>
      <c r="DB32" s="636"/>
      <c r="DC32" s="637"/>
      <c r="DD32" s="627">
        <v>19</v>
      </c>
      <c r="DE32" s="622"/>
      <c r="DF32" s="622"/>
      <c r="DG32" s="622"/>
      <c r="DH32" s="622"/>
      <c r="DI32" s="622"/>
      <c r="DJ32" s="622"/>
      <c r="DK32" s="623"/>
      <c r="DL32" s="627">
        <v>19</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175766</v>
      </c>
      <c r="S33" s="622"/>
      <c r="T33" s="622"/>
      <c r="U33" s="622"/>
      <c r="V33" s="622"/>
      <c r="W33" s="622"/>
      <c r="X33" s="622"/>
      <c r="Y33" s="623"/>
      <c r="Z33" s="659">
        <v>0.3</v>
      </c>
      <c r="AA33" s="659"/>
      <c r="AB33" s="659"/>
      <c r="AC33" s="659"/>
      <c r="AD33" s="660">
        <v>83937</v>
      </c>
      <c r="AE33" s="660"/>
      <c r="AF33" s="660"/>
      <c r="AG33" s="660"/>
      <c r="AH33" s="660"/>
      <c r="AI33" s="660"/>
      <c r="AJ33" s="660"/>
      <c r="AK33" s="660"/>
      <c r="AL33" s="624">
        <v>0.3</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99.5</v>
      </c>
      <c r="BH33" s="606"/>
      <c r="BI33" s="606"/>
      <c r="BJ33" s="606"/>
      <c r="BK33" s="606"/>
      <c r="BL33" s="606"/>
      <c r="BM33" s="652">
        <v>97.6</v>
      </c>
      <c r="BN33" s="606"/>
      <c r="BO33" s="606"/>
      <c r="BP33" s="606"/>
      <c r="BQ33" s="669"/>
      <c r="BR33" s="682">
        <v>99.4</v>
      </c>
      <c r="BS33" s="606"/>
      <c r="BT33" s="606"/>
      <c r="BU33" s="606"/>
      <c r="BV33" s="606"/>
      <c r="BW33" s="606"/>
      <c r="BX33" s="652">
        <v>97.5</v>
      </c>
      <c r="BY33" s="606"/>
      <c r="BZ33" s="606"/>
      <c r="CA33" s="606"/>
      <c r="CB33" s="669"/>
      <c r="CD33" s="618" t="s">
        <v>307</v>
      </c>
      <c r="CE33" s="619"/>
      <c r="CF33" s="619"/>
      <c r="CG33" s="619"/>
      <c r="CH33" s="619"/>
      <c r="CI33" s="619"/>
      <c r="CJ33" s="619"/>
      <c r="CK33" s="619"/>
      <c r="CL33" s="619"/>
      <c r="CM33" s="619"/>
      <c r="CN33" s="619"/>
      <c r="CO33" s="619"/>
      <c r="CP33" s="619"/>
      <c r="CQ33" s="620"/>
      <c r="CR33" s="621">
        <v>21801661</v>
      </c>
      <c r="CS33" s="634"/>
      <c r="CT33" s="634"/>
      <c r="CU33" s="634"/>
      <c r="CV33" s="634"/>
      <c r="CW33" s="634"/>
      <c r="CX33" s="634"/>
      <c r="CY33" s="635"/>
      <c r="CZ33" s="624">
        <v>37.1</v>
      </c>
      <c r="DA33" s="636"/>
      <c r="DB33" s="636"/>
      <c r="DC33" s="637"/>
      <c r="DD33" s="627">
        <v>16834794</v>
      </c>
      <c r="DE33" s="634"/>
      <c r="DF33" s="634"/>
      <c r="DG33" s="634"/>
      <c r="DH33" s="634"/>
      <c r="DI33" s="634"/>
      <c r="DJ33" s="634"/>
      <c r="DK33" s="635"/>
      <c r="DL33" s="627">
        <v>12387252</v>
      </c>
      <c r="DM33" s="634"/>
      <c r="DN33" s="634"/>
      <c r="DO33" s="634"/>
      <c r="DP33" s="634"/>
      <c r="DQ33" s="634"/>
      <c r="DR33" s="634"/>
      <c r="DS33" s="634"/>
      <c r="DT33" s="634"/>
      <c r="DU33" s="634"/>
      <c r="DV33" s="635"/>
      <c r="DW33" s="624">
        <v>40</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775576</v>
      </c>
      <c r="S34" s="622"/>
      <c r="T34" s="622"/>
      <c r="U34" s="622"/>
      <c r="V34" s="622"/>
      <c r="W34" s="622"/>
      <c r="X34" s="622"/>
      <c r="Y34" s="623"/>
      <c r="Z34" s="659">
        <v>1.3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8839622</v>
      </c>
      <c r="CS34" s="622"/>
      <c r="CT34" s="622"/>
      <c r="CU34" s="622"/>
      <c r="CV34" s="622"/>
      <c r="CW34" s="622"/>
      <c r="CX34" s="622"/>
      <c r="CY34" s="623"/>
      <c r="CZ34" s="624">
        <v>15</v>
      </c>
      <c r="DA34" s="636"/>
      <c r="DB34" s="636"/>
      <c r="DC34" s="637"/>
      <c r="DD34" s="627">
        <v>6283747</v>
      </c>
      <c r="DE34" s="622"/>
      <c r="DF34" s="622"/>
      <c r="DG34" s="622"/>
      <c r="DH34" s="622"/>
      <c r="DI34" s="622"/>
      <c r="DJ34" s="622"/>
      <c r="DK34" s="623"/>
      <c r="DL34" s="627">
        <v>5088580</v>
      </c>
      <c r="DM34" s="622"/>
      <c r="DN34" s="622"/>
      <c r="DO34" s="622"/>
      <c r="DP34" s="622"/>
      <c r="DQ34" s="622"/>
      <c r="DR34" s="622"/>
      <c r="DS34" s="622"/>
      <c r="DT34" s="622"/>
      <c r="DU34" s="622"/>
      <c r="DV34" s="623"/>
      <c r="DW34" s="624">
        <v>16.399999999999999</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820951</v>
      </c>
      <c r="S35" s="622"/>
      <c r="T35" s="622"/>
      <c r="U35" s="622"/>
      <c r="V35" s="622"/>
      <c r="W35" s="622"/>
      <c r="X35" s="622"/>
      <c r="Y35" s="623"/>
      <c r="Z35" s="659">
        <v>1.4</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450643</v>
      </c>
      <c r="CS35" s="634"/>
      <c r="CT35" s="634"/>
      <c r="CU35" s="634"/>
      <c r="CV35" s="634"/>
      <c r="CW35" s="634"/>
      <c r="CX35" s="634"/>
      <c r="CY35" s="635"/>
      <c r="CZ35" s="624">
        <v>0.8</v>
      </c>
      <c r="DA35" s="636"/>
      <c r="DB35" s="636"/>
      <c r="DC35" s="637"/>
      <c r="DD35" s="627">
        <v>433363</v>
      </c>
      <c r="DE35" s="634"/>
      <c r="DF35" s="634"/>
      <c r="DG35" s="634"/>
      <c r="DH35" s="634"/>
      <c r="DI35" s="634"/>
      <c r="DJ35" s="634"/>
      <c r="DK35" s="635"/>
      <c r="DL35" s="627">
        <v>432978</v>
      </c>
      <c r="DM35" s="634"/>
      <c r="DN35" s="634"/>
      <c r="DO35" s="634"/>
      <c r="DP35" s="634"/>
      <c r="DQ35" s="634"/>
      <c r="DR35" s="634"/>
      <c r="DS35" s="634"/>
      <c r="DT35" s="634"/>
      <c r="DU35" s="634"/>
      <c r="DV35" s="635"/>
      <c r="DW35" s="624">
        <v>1.4</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932559</v>
      </c>
      <c r="S36" s="622"/>
      <c r="T36" s="622"/>
      <c r="U36" s="622"/>
      <c r="V36" s="622"/>
      <c r="W36" s="622"/>
      <c r="X36" s="622"/>
      <c r="Y36" s="623"/>
      <c r="Z36" s="659">
        <v>1.6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5171281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54057</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5665922</v>
      </c>
      <c r="CS36" s="622"/>
      <c r="CT36" s="622"/>
      <c r="CU36" s="622"/>
      <c r="CV36" s="622"/>
      <c r="CW36" s="622"/>
      <c r="CX36" s="622"/>
      <c r="CY36" s="623"/>
      <c r="CZ36" s="624">
        <v>9.6</v>
      </c>
      <c r="DA36" s="636"/>
      <c r="DB36" s="636"/>
      <c r="DC36" s="637"/>
      <c r="DD36" s="627">
        <v>4867132</v>
      </c>
      <c r="DE36" s="622"/>
      <c r="DF36" s="622"/>
      <c r="DG36" s="622"/>
      <c r="DH36" s="622"/>
      <c r="DI36" s="622"/>
      <c r="DJ36" s="622"/>
      <c r="DK36" s="623"/>
      <c r="DL36" s="627">
        <v>3697804</v>
      </c>
      <c r="DM36" s="622"/>
      <c r="DN36" s="622"/>
      <c r="DO36" s="622"/>
      <c r="DP36" s="622"/>
      <c r="DQ36" s="622"/>
      <c r="DR36" s="622"/>
      <c r="DS36" s="622"/>
      <c r="DT36" s="622"/>
      <c r="DU36" s="622"/>
      <c r="DV36" s="623"/>
      <c r="DW36" s="624">
        <v>11.9</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1260986</v>
      </c>
      <c r="S37" s="622"/>
      <c r="T37" s="622"/>
      <c r="U37" s="622"/>
      <c r="V37" s="622"/>
      <c r="W37" s="622"/>
      <c r="X37" s="622"/>
      <c r="Y37" s="623"/>
      <c r="Z37" s="659">
        <v>2.1</v>
      </c>
      <c r="AA37" s="659"/>
      <c r="AB37" s="659"/>
      <c r="AC37" s="659"/>
      <c r="AD37" s="660">
        <v>44806</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971470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-116118</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1628664</v>
      </c>
      <c r="CS37" s="634"/>
      <c r="CT37" s="634"/>
      <c r="CU37" s="634"/>
      <c r="CV37" s="634"/>
      <c r="CW37" s="634"/>
      <c r="CX37" s="634"/>
      <c r="CY37" s="635"/>
      <c r="CZ37" s="624">
        <v>2.8</v>
      </c>
      <c r="DA37" s="636"/>
      <c r="DB37" s="636"/>
      <c r="DC37" s="637"/>
      <c r="DD37" s="627">
        <v>1622664</v>
      </c>
      <c r="DE37" s="634"/>
      <c r="DF37" s="634"/>
      <c r="DG37" s="634"/>
      <c r="DH37" s="634"/>
      <c r="DI37" s="634"/>
      <c r="DJ37" s="634"/>
      <c r="DK37" s="635"/>
      <c r="DL37" s="627">
        <v>1541496</v>
      </c>
      <c r="DM37" s="634"/>
      <c r="DN37" s="634"/>
      <c r="DO37" s="634"/>
      <c r="DP37" s="634"/>
      <c r="DQ37" s="634"/>
      <c r="DR37" s="634"/>
      <c r="DS37" s="634"/>
      <c r="DT37" s="634"/>
      <c r="DU37" s="634"/>
      <c r="DV37" s="635"/>
      <c r="DW37" s="624">
        <v>5</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3336434</v>
      </c>
      <c r="S38" s="622"/>
      <c r="T38" s="622"/>
      <c r="U38" s="622"/>
      <c r="V38" s="622"/>
      <c r="W38" s="622"/>
      <c r="X38" s="622"/>
      <c r="Y38" s="623"/>
      <c r="Z38" s="659">
        <v>5.6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111213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14147</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4088598</v>
      </c>
      <c r="CS38" s="622"/>
      <c r="CT38" s="622"/>
      <c r="CU38" s="622"/>
      <c r="CV38" s="622"/>
      <c r="CW38" s="622"/>
      <c r="CX38" s="622"/>
      <c r="CY38" s="623"/>
      <c r="CZ38" s="624">
        <v>6.9</v>
      </c>
      <c r="DA38" s="636"/>
      <c r="DB38" s="636"/>
      <c r="DC38" s="637"/>
      <c r="DD38" s="627">
        <v>3363964</v>
      </c>
      <c r="DE38" s="622"/>
      <c r="DF38" s="622"/>
      <c r="DG38" s="622"/>
      <c r="DH38" s="622"/>
      <c r="DI38" s="622"/>
      <c r="DJ38" s="622"/>
      <c r="DK38" s="623"/>
      <c r="DL38" s="627">
        <v>3167890</v>
      </c>
      <c r="DM38" s="622"/>
      <c r="DN38" s="622"/>
      <c r="DO38" s="622"/>
      <c r="DP38" s="622"/>
      <c r="DQ38" s="622"/>
      <c r="DR38" s="622"/>
      <c r="DS38" s="622"/>
      <c r="DT38" s="622"/>
      <c r="DU38" s="622"/>
      <c r="DV38" s="623"/>
      <c r="DW38" s="624">
        <v>10.199999999999999</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20921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2299990</v>
      </c>
      <c r="CS39" s="634"/>
      <c r="CT39" s="634"/>
      <c r="CU39" s="634"/>
      <c r="CV39" s="634"/>
      <c r="CW39" s="634"/>
      <c r="CX39" s="634"/>
      <c r="CY39" s="635"/>
      <c r="CZ39" s="624">
        <v>3.9</v>
      </c>
      <c r="DA39" s="636"/>
      <c r="DB39" s="636"/>
      <c r="DC39" s="637"/>
      <c r="DD39" s="627">
        <v>1534302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191834</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456886</v>
      </c>
      <c r="CS40" s="622"/>
      <c r="CT40" s="622"/>
      <c r="CU40" s="622"/>
      <c r="CV40" s="622"/>
      <c r="CW40" s="622"/>
      <c r="CX40" s="622"/>
      <c r="CY40" s="623"/>
      <c r="CZ40" s="624">
        <v>0.8</v>
      </c>
      <c r="DA40" s="636"/>
      <c r="DB40" s="636"/>
      <c r="DC40" s="637"/>
      <c r="DD40" s="627">
        <v>352286</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59471277</v>
      </c>
      <c r="S41" s="646"/>
      <c r="T41" s="646"/>
      <c r="U41" s="646"/>
      <c r="V41" s="646"/>
      <c r="W41" s="646"/>
      <c r="X41" s="646"/>
      <c r="Y41" s="649"/>
      <c r="Z41" s="650">
        <v>100</v>
      </c>
      <c r="AA41" s="650"/>
      <c r="AB41" s="650"/>
      <c r="AC41" s="650"/>
      <c r="AD41" s="651">
        <v>30776701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993618</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3094980</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374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8170789</v>
      </c>
      <c r="CS42" s="634"/>
      <c r="CT42" s="634"/>
      <c r="CU42" s="634"/>
      <c r="CV42" s="634"/>
      <c r="CW42" s="634"/>
      <c r="CX42" s="634"/>
      <c r="CY42" s="635"/>
      <c r="CZ42" s="624">
        <v>13.9</v>
      </c>
      <c r="DA42" s="636"/>
      <c r="DB42" s="636"/>
      <c r="DC42" s="637"/>
      <c r="DD42" s="627">
        <v>2071378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381691</v>
      </c>
      <c r="CS43" s="634"/>
      <c r="CT43" s="634"/>
      <c r="CU43" s="634"/>
      <c r="CV43" s="634"/>
      <c r="CW43" s="634"/>
      <c r="CX43" s="634"/>
      <c r="CY43" s="635"/>
      <c r="CZ43" s="624">
        <v>0.6</v>
      </c>
      <c r="DA43" s="636"/>
      <c r="DB43" s="636"/>
      <c r="DC43" s="637"/>
      <c r="DD43" s="627">
        <v>131146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8170789</v>
      </c>
      <c r="CS44" s="622"/>
      <c r="CT44" s="622"/>
      <c r="CU44" s="622"/>
      <c r="CV44" s="622"/>
      <c r="CW44" s="622"/>
      <c r="CX44" s="622"/>
      <c r="CY44" s="623"/>
      <c r="CZ44" s="624">
        <v>13.9</v>
      </c>
      <c r="DA44" s="625"/>
      <c r="DB44" s="625"/>
      <c r="DC44" s="626"/>
      <c r="DD44" s="627">
        <v>2071378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6442639</v>
      </c>
      <c r="CS45" s="634"/>
      <c r="CT45" s="634"/>
      <c r="CU45" s="634"/>
      <c r="CV45" s="634"/>
      <c r="CW45" s="634"/>
      <c r="CX45" s="634"/>
      <c r="CY45" s="635"/>
      <c r="CZ45" s="624">
        <v>10.9</v>
      </c>
      <c r="DA45" s="636"/>
      <c r="DB45" s="636"/>
      <c r="DC45" s="637"/>
      <c r="DD45" s="627">
        <v>867533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1653714</v>
      </c>
      <c r="CS46" s="622"/>
      <c r="CT46" s="622"/>
      <c r="CU46" s="622"/>
      <c r="CV46" s="622"/>
      <c r="CW46" s="622"/>
      <c r="CX46" s="622"/>
      <c r="CY46" s="623"/>
      <c r="CZ46" s="624">
        <v>2.8</v>
      </c>
      <c r="DA46" s="625"/>
      <c r="DB46" s="625"/>
      <c r="DC46" s="626"/>
      <c r="DD46" s="627">
        <v>1196009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58836957</v>
      </c>
      <c r="CS49" s="606"/>
      <c r="CT49" s="606"/>
      <c r="CU49" s="606"/>
      <c r="CV49" s="606"/>
      <c r="CW49" s="606"/>
      <c r="CX49" s="606"/>
      <c r="CY49" s="607"/>
      <c r="CZ49" s="608">
        <v>100</v>
      </c>
      <c r="DA49" s="609"/>
      <c r="DB49" s="609"/>
      <c r="DC49" s="610"/>
      <c r="DD49" s="611">
        <v>35616914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wP2DzamNlFnvIaqqZCU9xG+UY1rsfCbh4vsrBF2Guqj7VtgAGSY70tE4XN8EnmPNLsDAsgxe3JZK6oiYSKl4+A==" saltValue="fhBkKM1XoDjd/pkjfRWH1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59081</v>
      </c>
      <c r="R7" s="1103"/>
      <c r="S7" s="1103"/>
      <c r="T7" s="1103"/>
      <c r="U7" s="1103"/>
      <c r="V7" s="1103">
        <v>58447</v>
      </c>
      <c r="W7" s="1103"/>
      <c r="X7" s="1103"/>
      <c r="Y7" s="1103"/>
      <c r="Z7" s="1103"/>
      <c r="AA7" s="1103">
        <f>Q7-V7</f>
        <v>634</v>
      </c>
      <c r="AB7" s="1103"/>
      <c r="AC7" s="1103"/>
      <c r="AD7" s="1103"/>
      <c r="AE7" s="1104"/>
      <c r="AF7" s="1105">
        <v>552</v>
      </c>
      <c r="AG7" s="1106"/>
      <c r="AH7" s="1106"/>
      <c r="AI7" s="1106"/>
      <c r="AJ7" s="1107"/>
      <c r="AK7" s="1108">
        <v>106</v>
      </c>
      <c r="AL7" s="1109"/>
      <c r="AM7" s="1109"/>
      <c r="AN7" s="1109"/>
      <c r="AO7" s="1109"/>
      <c r="AP7" s="1109">
        <v>40630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546</v>
      </c>
      <c r="BT7" s="1100"/>
      <c r="BU7" s="1100"/>
      <c r="BV7" s="1100"/>
      <c r="BW7" s="1100"/>
      <c r="BX7" s="1100"/>
      <c r="BY7" s="1100"/>
      <c r="BZ7" s="1100"/>
      <c r="CA7" s="1100"/>
      <c r="CB7" s="1100"/>
      <c r="CC7" s="1100"/>
      <c r="CD7" s="1100"/>
      <c r="CE7" s="1100"/>
      <c r="CF7" s="1100"/>
      <c r="CG7" s="1112"/>
      <c r="CH7" s="1096">
        <v>6</v>
      </c>
      <c r="CI7" s="1097"/>
      <c r="CJ7" s="1097"/>
      <c r="CK7" s="1097"/>
      <c r="CL7" s="1098"/>
      <c r="CM7" s="1096">
        <v>1275</v>
      </c>
      <c r="CN7" s="1097"/>
      <c r="CO7" s="1097"/>
      <c r="CP7" s="1097"/>
      <c r="CQ7" s="1098"/>
      <c r="CR7" s="1096">
        <v>10</v>
      </c>
      <c r="CS7" s="1097"/>
      <c r="CT7" s="1097"/>
      <c r="CU7" s="1097"/>
      <c r="CV7" s="1098"/>
      <c r="CW7" s="1096" t="s">
        <v>554</v>
      </c>
      <c r="CX7" s="1097"/>
      <c r="CY7" s="1097"/>
      <c r="CZ7" s="1097"/>
      <c r="DA7" s="1098"/>
      <c r="DB7" s="1096" t="s">
        <v>554</v>
      </c>
      <c r="DC7" s="1097"/>
      <c r="DD7" s="1097"/>
      <c r="DE7" s="1097"/>
      <c r="DF7" s="1098"/>
      <c r="DG7" s="1096">
        <v>1392</v>
      </c>
      <c r="DH7" s="1097"/>
      <c r="DI7" s="1097"/>
      <c r="DJ7" s="1097"/>
      <c r="DK7" s="1098"/>
      <c r="DL7" s="1096" t="s">
        <v>554</v>
      </c>
      <c r="DM7" s="1097"/>
      <c r="DN7" s="1097"/>
      <c r="DO7" s="1097"/>
      <c r="DP7" s="1098"/>
      <c r="DQ7" s="1096" t="s">
        <v>554</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1091</v>
      </c>
      <c r="R8" s="1039"/>
      <c r="S8" s="1039"/>
      <c r="T8" s="1039"/>
      <c r="U8" s="1039"/>
      <c r="V8" s="1039">
        <v>1091</v>
      </c>
      <c r="W8" s="1039"/>
      <c r="X8" s="1039"/>
      <c r="Y8" s="1039"/>
      <c r="Z8" s="1039"/>
      <c r="AA8" s="1039">
        <f>Q8-V8</f>
        <v>0</v>
      </c>
      <c r="AB8" s="1039"/>
      <c r="AC8" s="1039"/>
      <c r="AD8" s="1039"/>
      <c r="AE8" s="1040"/>
      <c r="AF8" s="1035">
        <v>0</v>
      </c>
      <c r="AG8" s="1036"/>
      <c r="AH8" s="1036"/>
      <c r="AI8" s="1036"/>
      <c r="AJ8" s="1037"/>
      <c r="AK8" s="1080">
        <v>652</v>
      </c>
      <c r="AL8" s="1081"/>
      <c r="AM8" s="1081"/>
      <c r="AN8" s="1081"/>
      <c r="AO8" s="1081"/>
      <c r="AP8" s="1081" t="s">
        <v>545</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547</v>
      </c>
      <c r="BT8" s="993"/>
      <c r="BU8" s="993"/>
      <c r="BV8" s="993"/>
      <c r="BW8" s="993"/>
      <c r="BX8" s="993"/>
      <c r="BY8" s="993"/>
      <c r="BZ8" s="993"/>
      <c r="CA8" s="993"/>
      <c r="CB8" s="993"/>
      <c r="CC8" s="993"/>
      <c r="CD8" s="993"/>
      <c r="CE8" s="993"/>
      <c r="CF8" s="993"/>
      <c r="CG8" s="1014"/>
      <c r="CH8" s="989">
        <v>-12</v>
      </c>
      <c r="CI8" s="990"/>
      <c r="CJ8" s="990"/>
      <c r="CK8" s="990"/>
      <c r="CL8" s="991"/>
      <c r="CM8" s="989">
        <v>260</v>
      </c>
      <c r="CN8" s="990"/>
      <c r="CO8" s="990"/>
      <c r="CP8" s="990"/>
      <c r="CQ8" s="991"/>
      <c r="CR8" s="989">
        <v>10</v>
      </c>
      <c r="CS8" s="990"/>
      <c r="CT8" s="990"/>
      <c r="CU8" s="990"/>
      <c r="CV8" s="991"/>
      <c r="CW8" s="989" t="s">
        <v>554</v>
      </c>
      <c r="CX8" s="990"/>
      <c r="CY8" s="990"/>
      <c r="CZ8" s="990"/>
      <c r="DA8" s="991"/>
      <c r="DB8" s="989" t="s">
        <v>554</v>
      </c>
      <c r="DC8" s="990"/>
      <c r="DD8" s="990"/>
      <c r="DE8" s="990"/>
      <c r="DF8" s="991"/>
      <c r="DG8" s="989" t="s">
        <v>554</v>
      </c>
      <c r="DH8" s="990"/>
      <c r="DI8" s="990"/>
      <c r="DJ8" s="990"/>
      <c r="DK8" s="991"/>
      <c r="DL8" s="989" t="s">
        <v>554</v>
      </c>
      <c r="DM8" s="990"/>
      <c r="DN8" s="990"/>
      <c r="DO8" s="990"/>
      <c r="DP8" s="991"/>
      <c r="DQ8" s="989" t="s">
        <v>554</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548</v>
      </c>
      <c r="BT9" s="993"/>
      <c r="BU9" s="993"/>
      <c r="BV9" s="993"/>
      <c r="BW9" s="993"/>
      <c r="BX9" s="993"/>
      <c r="BY9" s="993"/>
      <c r="BZ9" s="993"/>
      <c r="CA9" s="993"/>
      <c r="CB9" s="993"/>
      <c r="CC9" s="993"/>
      <c r="CD9" s="993"/>
      <c r="CE9" s="993"/>
      <c r="CF9" s="993"/>
      <c r="CG9" s="1014"/>
      <c r="CH9" s="989">
        <v>54</v>
      </c>
      <c r="CI9" s="990"/>
      <c r="CJ9" s="990"/>
      <c r="CK9" s="990"/>
      <c r="CL9" s="991"/>
      <c r="CM9" s="989">
        <v>723</v>
      </c>
      <c r="CN9" s="990"/>
      <c r="CO9" s="990"/>
      <c r="CP9" s="990"/>
      <c r="CQ9" s="991"/>
      <c r="CR9" s="989">
        <v>22</v>
      </c>
      <c r="CS9" s="990"/>
      <c r="CT9" s="990"/>
      <c r="CU9" s="990"/>
      <c r="CV9" s="991"/>
      <c r="CW9" s="989" t="s">
        <v>554</v>
      </c>
      <c r="CX9" s="990"/>
      <c r="CY9" s="990"/>
      <c r="CZ9" s="990"/>
      <c r="DA9" s="991"/>
      <c r="DB9" s="989" t="s">
        <v>554</v>
      </c>
      <c r="DC9" s="990"/>
      <c r="DD9" s="990"/>
      <c r="DE9" s="990"/>
      <c r="DF9" s="991"/>
      <c r="DG9" s="989" t="s">
        <v>554</v>
      </c>
      <c r="DH9" s="990"/>
      <c r="DI9" s="990"/>
      <c r="DJ9" s="990"/>
      <c r="DK9" s="991"/>
      <c r="DL9" s="989" t="s">
        <v>554</v>
      </c>
      <c r="DM9" s="990"/>
      <c r="DN9" s="990"/>
      <c r="DO9" s="990"/>
      <c r="DP9" s="991"/>
      <c r="DQ9" s="989" t="s">
        <v>554</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549</v>
      </c>
      <c r="BT10" s="993"/>
      <c r="BU10" s="993"/>
      <c r="BV10" s="993"/>
      <c r="BW10" s="993"/>
      <c r="BX10" s="993"/>
      <c r="BY10" s="993"/>
      <c r="BZ10" s="993"/>
      <c r="CA10" s="993"/>
      <c r="CB10" s="993"/>
      <c r="CC10" s="993"/>
      <c r="CD10" s="993"/>
      <c r="CE10" s="993"/>
      <c r="CF10" s="993"/>
      <c r="CG10" s="1014"/>
      <c r="CH10" s="989">
        <v>11</v>
      </c>
      <c r="CI10" s="990"/>
      <c r="CJ10" s="990"/>
      <c r="CK10" s="990"/>
      <c r="CL10" s="991"/>
      <c r="CM10" s="989">
        <v>105</v>
      </c>
      <c r="CN10" s="990"/>
      <c r="CO10" s="990"/>
      <c r="CP10" s="990"/>
      <c r="CQ10" s="991"/>
      <c r="CR10" s="989">
        <v>10</v>
      </c>
      <c r="CS10" s="990"/>
      <c r="CT10" s="990"/>
      <c r="CU10" s="990"/>
      <c r="CV10" s="991"/>
      <c r="CW10" s="989" t="s">
        <v>554</v>
      </c>
      <c r="CX10" s="990"/>
      <c r="CY10" s="990"/>
      <c r="CZ10" s="990"/>
      <c r="DA10" s="991"/>
      <c r="DB10" s="989" t="s">
        <v>554</v>
      </c>
      <c r="DC10" s="990"/>
      <c r="DD10" s="990"/>
      <c r="DE10" s="990"/>
      <c r="DF10" s="991"/>
      <c r="DG10" s="989" t="s">
        <v>554</v>
      </c>
      <c r="DH10" s="990"/>
      <c r="DI10" s="990"/>
      <c r="DJ10" s="990"/>
      <c r="DK10" s="991"/>
      <c r="DL10" s="989" t="s">
        <v>554</v>
      </c>
      <c r="DM10" s="990"/>
      <c r="DN10" s="990"/>
      <c r="DO10" s="990"/>
      <c r="DP10" s="991"/>
      <c r="DQ10" s="989" t="s">
        <v>554</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t="s">
        <v>562</v>
      </c>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59520</v>
      </c>
      <c r="R23" s="1061"/>
      <c r="S23" s="1061"/>
      <c r="T23" s="1061"/>
      <c r="U23" s="1061"/>
      <c r="V23" s="1061">
        <v>58886</v>
      </c>
      <c r="W23" s="1061"/>
      <c r="X23" s="1061"/>
      <c r="Y23" s="1061"/>
      <c r="Z23" s="1061"/>
      <c r="AA23" s="1061">
        <v>634</v>
      </c>
      <c r="AB23" s="1061"/>
      <c r="AC23" s="1061"/>
      <c r="AD23" s="1061"/>
      <c r="AE23" s="1068"/>
      <c r="AF23" s="1069">
        <v>552</v>
      </c>
      <c r="AG23" s="1061"/>
      <c r="AH23" s="1061"/>
      <c r="AI23" s="1061"/>
      <c r="AJ23" s="1070"/>
      <c r="AK23" s="1071"/>
      <c r="AL23" s="1072"/>
      <c r="AM23" s="1072"/>
      <c r="AN23" s="1072"/>
      <c r="AO23" s="1072"/>
      <c r="AP23" s="1061">
        <v>40630</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11453</v>
      </c>
      <c r="R28" s="1051"/>
      <c r="S28" s="1051"/>
      <c r="T28" s="1051"/>
      <c r="U28" s="1051"/>
      <c r="V28" s="1051">
        <v>11399</v>
      </c>
      <c r="W28" s="1051"/>
      <c r="X28" s="1051"/>
      <c r="Y28" s="1051"/>
      <c r="Z28" s="1051"/>
      <c r="AA28" s="1051">
        <f t="shared" ref="AA28:AA31" si="0">Q28-V28</f>
        <v>54</v>
      </c>
      <c r="AB28" s="1051"/>
      <c r="AC28" s="1051"/>
      <c r="AD28" s="1051"/>
      <c r="AE28" s="1052"/>
      <c r="AF28" s="1053">
        <v>54</v>
      </c>
      <c r="AG28" s="1051"/>
      <c r="AH28" s="1051"/>
      <c r="AI28" s="1051"/>
      <c r="AJ28" s="1054"/>
      <c r="AK28" s="1042">
        <v>994</v>
      </c>
      <c r="AL28" s="1043"/>
      <c r="AM28" s="1043"/>
      <c r="AN28" s="1043"/>
      <c r="AO28" s="1043"/>
      <c r="AP28" s="1043" t="s">
        <v>544</v>
      </c>
      <c r="AQ28" s="1043"/>
      <c r="AR28" s="1043"/>
      <c r="AS28" s="1043"/>
      <c r="AT28" s="1043"/>
      <c r="AU28" s="1043" t="s">
        <v>544</v>
      </c>
      <c r="AV28" s="1043"/>
      <c r="AW28" s="1043"/>
      <c r="AX28" s="1043"/>
      <c r="AY28" s="1043"/>
      <c r="AZ28" s="1044" t="s">
        <v>544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1795</v>
      </c>
      <c r="R29" s="1039"/>
      <c r="S29" s="1039"/>
      <c r="T29" s="1039"/>
      <c r="U29" s="1039"/>
      <c r="V29" s="1039">
        <v>1791</v>
      </c>
      <c r="W29" s="1039"/>
      <c r="X29" s="1039"/>
      <c r="Y29" s="1039"/>
      <c r="Z29" s="1039"/>
      <c r="AA29" s="1039">
        <f t="shared" si="0"/>
        <v>4</v>
      </c>
      <c r="AB29" s="1039"/>
      <c r="AC29" s="1039"/>
      <c r="AD29" s="1039"/>
      <c r="AE29" s="1040"/>
      <c r="AF29" s="1035">
        <v>4</v>
      </c>
      <c r="AG29" s="1036"/>
      <c r="AH29" s="1036"/>
      <c r="AI29" s="1036"/>
      <c r="AJ29" s="1037"/>
      <c r="AK29" s="980">
        <v>288</v>
      </c>
      <c r="AL29" s="971"/>
      <c r="AM29" s="971"/>
      <c r="AN29" s="971"/>
      <c r="AO29" s="971"/>
      <c r="AP29" s="971" t="s">
        <v>544</v>
      </c>
      <c r="AQ29" s="971"/>
      <c r="AR29" s="971"/>
      <c r="AS29" s="971"/>
      <c r="AT29" s="971"/>
      <c r="AU29" s="971" t="s">
        <v>544</v>
      </c>
      <c r="AV29" s="971"/>
      <c r="AW29" s="971"/>
      <c r="AX29" s="971"/>
      <c r="AY29" s="971"/>
      <c r="AZ29" s="1041" t="s">
        <v>544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9855</v>
      </c>
      <c r="R30" s="1039"/>
      <c r="S30" s="1039"/>
      <c r="T30" s="1039"/>
      <c r="U30" s="1039"/>
      <c r="V30" s="1039">
        <v>9741</v>
      </c>
      <c r="W30" s="1039"/>
      <c r="X30" s="1039"/>
      <c r="Y30" s="1039"/>
      <c r="Z30" s="1039"/>
      <c r="AA30" s="1039">
        <f t="shared" si="0"/>
        <v>114</v>
      </c>
      <c r="AB30" s="1039"/>
      <c r="AC30" s="1039"/>
      <c r="AD30" s="1039"/>
      <c r="AE30" s="1040"/>
      <c r="AF30" s="1035">
        <v>114</v>
      </c>
      <c r="AG30" s="1036"/>
      <c r="AH30" s="1036"/>
      <c r="AI30" s="1036"/>
      <c r="AJ30" s="1037"/>
      <c r="AK30" s="980">
        <v>1606</v>
      </c>
      <c r="AL30" s="971"/>
      <c r="AM30" s="971"/>
      <c r="AN30" s="971"/>
      <c r="AO30" s="971"/>
      <c r="AP30" s="971" t="s">
        <v>544</v>
      </c>
      <c r="AQ30" s="971"/>
      <c r="AR30" s="971"/>
      <c r="AS30" s="971"/>
      <c r="AT30" s="971"/>
      <c r="AU30" s="971" t="s">
        <v>544</v>
      </c>
      <c r="AV30" s="971"/>
      <c r="AW30" s="971"/>
      <c r="AX30" s="971"/>
      <c r="AY30" s="971"/>
      <c r="AZ30" s="1041" t="s">
        <v>544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2437</v>
      </c>
      <c r="R31" s="1039"/>
      <c r="S31" s="1039"/>
      <c r="T31" s="1039"/>
      <c r="U31" s="1039"/>
      <c r="V31" s="1039">
        <v>2146</v>
      </c>
      <c r="W31" s="1039"/>
      <c r="X31" s="1039"/>
      <c r="Y31" s="1039"/>
      <c r="Z31" s="1039"/>
      <c r="AA31" s="1039">
        <f t="shared" si="0"/>
        <v>291</v>
      </c>
      <c r="AB31" s="1039"/>
      <c r="AC31" s="1039"/>
      <c r="AD31" s="1039"/>
      <c r="AE31" s="1040"/>
      <c r="AF31" s="1035">
        <v>2374</v>
      </c>
      <c r="AG31" s="1036"/>
      <c r="AH31" s="1036"/>
      <c r="AI31" s="1036"/>
      <c r="AJ31" s="1037"/>
      <c r="AK31" s="980">
        <v>111</v>
      </c>
      <c r="AL31" s="971"/>
      <c r="AM31" s="971"/>
      <c r="AN31" s="971"/>
      <c r="AO31" s="971"/>
      <c r="AP31" s="971">
        <v>3674</v>
      </c>
      <c r="AQ31" s="971"/>
      <c r="AR31" s="971"/>
      <c r="AS31" s="971"/>
      <c r="AT31" s="971"/>
      <c r="AU31" s="971" t="s">
        <v>544</v>
      </c>
      <c r="AV31" s="971"/>
      <c r="AW31" s="971"/>
      <c r="AX31" s="971"/>
      <c r="AY31" s="971"/>
      <c r="AZ31" s="1041" t="s">
        <v>544</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3442</v>
      </c>
      <c r="R32" s="1039"/>
      <c r="S32" s="1039"/>
      <c r="T32" s="1039"/>
      <c r="U32" s="1039"/>
      <c r="V32" s="1039">
        <v>3238</v>
      </c>
      <c r="W32" s="1039"/>
      <c r="X32" s="1039"/>
      <c r="Y32" s="1039"/>
      <c r="Z32" s="1039"/>
      <c r="AA32" s="1039">
        <v>203</v>
      </c>
      <c r="AB32" s="1039"/>
      <c r="AC32" s="1039"/>
      <c r="AD32" s="1039"/>
      <c r="AE32" s="1040"/>
      <c r="AF32" s="1035">
        <v>1620</v>
      </c>
      <c r="AG32" s="1036"/>
      <c r="AH32" s="1036"/>
      <c r="AI32" s="1036"/>
      <c r="AJ32" s="1037"/>
      <c r="AK32" s="980">
        <v>650</v>
      </c>
      <c r="AL32" s="971"/>
      <c r="AM32" s="971"/>
      <c r="AN32" s="971"/>
      <c r="AO32" s="971"/>
      <c r="AP32" s="971">
        <v>13548</v>
      </c>
      <c r="AQ32" s="971"/>
      <c r="AR32" s="971"/>
      <c r="AS32" s="971"/>
      <c r="AT32" s="971"/>
      <c r="AU32" s="971">
        <v>4755</v>
      </c>
      <c r="AV32" s="971"/>
      <c r="AW32" s="971"/>
      <c r="AX32" s="971"/>
      <c r="AY32" s="971"/>
      <c r="AZ32" s="1041" t="s">
        <v>544</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4166</v>
      </c>
      <c r="AG63" s="959"/>
      <c r="AH63" s="959"/>
      <c r="AI63" s="959"/>
      <c r="AJ63" s="1022"/>
      <c r="AK63" s="1023"/>
      <c r="AL63" s="963"/>
      <c r="AM63" s="963"/>
      <c r="AN63" s="963"/>
      <c r="AO63" s="963"/>
      <c r="AP63" s="959">
        <f>SUM(AP31:AT32)</f>
        <v>17222</v>
      </c>
      <c r="AQ63" s="959"/>
      <c r="AR63" s="959"/>
      <c r="AS63" s="959"/>
      <c r="AT63" s="959"/>
      <c r="AU63" s="959">
        <f>AU32</f>
        <v>4755</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550</v>
      </c>
      <c r="C68" s="986"/>
      <c r="D68" s="986"/>
      <c r="E68" s="986"/>
      <c r="F68" s="986"/>
      <c r="G68" s="986"/>
      <c r="H68" s="986"/>
      <c r="I68" s="986"/>
      <c r="J68" s="986"/>
      <c r="K68" s="986"/>
      <c r="L68" s="986"/>
      <c r="M68" s="986"/>
      <c r="N68" s="986"/>
      <c r="O68" s="986"/>
      <c r="P68" s="987"/>
      <c r="Q68" s="988">
        <v>5336</v>
      </c>
      <c r="R68" s="982"/>
      <c r="S68" s="982"/>
      <c r="T68" s="982"/>
      <c r="U68" s="982"/>
      <c r="V68" s="982">
        <v>5234</v>
      </c>
      <c r="W68" s="982"/>
      <c r="X68" s="982"/>
      <c r="Y68" s="982"/>
      <c r="Z68" s="982"/>
      <c r="AA68" s="982">
        <v>102</v>
      </c>
      <c r="AB68" s="982"/>
      <c r="AC68" s="982"/>
      <c r="AD68" s="982"/>
      <c r="AE68" s="982"/>
      <c r="AF68" s="982">
        <v>72</v>
      </c>
      <c r="AG68" s="982"/>
      <c r="AH68" s="982"/>
      <c r="AI68" s="982"/>
      <c r="AJ68" s="982"/>
      <c r="AK68" s="982">
        <v>156</v>
      </c>
      <c r="AL68" s="982"/>
      <c r="AM68" s="982"/>
      <c r="AN68" s="982"/>
      <c r="AO68" s="982"/>
      <c r="AP68" s="982">
        <v>3191</v>
      </c>
      <c r="AQ68" s="982"/>
      <c r="AR68" s="982"/>
      <c r="AS68" s="982"/>
      <c r="AT68" s="982"/>
      <c r="AU68" s="982">
        <v>1230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551</v>
      </c>
      <c r="C69" s="975"/>
      <c r="D69" s="975"/>
      <c r="E69" s="975"/>
      <c r="F69" s="975"/>
      <c r="G69" s="975"/>
      <c r="H69" s="975"/>
      <c r="I69" s="975"/>
      <c r="J69" s="975"/>
      <c r="K69" s="975"/>
      <c r="L69" s="975"/>
      <c r="M69" s="975"/>
      <c r="N69" s="975"/>
      <c r="O69" s="975"/>
      <c r="P69" s="976"/>
      <c r="Q69" s="977">
        <v>82</v>
      </c>
      <c r="R69" s="971"/>
      <c r="S69" s="971"/>
      <c r="T69" s="971"/>
      <c r="U69" s="971"/>
      <c r="V69" s="971">
        <v>76</v>
      </c>
      <c r="W69" s="971"/>
      <c r="X69" s="971"/>
      <c r="Y69" s="971"/>
      <c r="Z69" s="971"/>
      <c r="AA69" s="971">
        <v>6</v>
      </c>
      <c r="AB69" s="971"/>
      <c r="AC69" s="971"/>
      <c r="AD69" s="971"/>
      <c r="AE69" s="971"/>
      <c r="AF69" s="971">
        <v>6</v>
      </c>
      <c r="AG69" s="971"/>
      <c r="AH69" s="971"/>
      <c r="AI69" s="971"/>
      <c r="AJ69" s="971"/>
      <c r="AK69" s="971" t="s">
        <v>555</v>
      </c>
      <c r="AL69" s="971"/>
      <c r="AM69" s="971"/>
      <c r="AN69" s="971"/>
      <c r="AO69" s="971"/>
      <c r="AP69" s="971" t="s">
        <v>555</v>
      </c>
      <c r="AQ69" s="971"/>
      <c r="AR69" s="971"/>
      <c r="AS69" s="971"/>
      <c r="AT69" s="971"/>
      <c r="AU69" s="971" t="s">
        <v>555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552</v>
      </c>
      <c r="C70" s="975"/>
      <c r="D70" s="975"/>
      <c r="E70" s="975"/>
      <c r="F70" s="975"/>
      <c r="G70" s="975"/>
      <c r="H70" s="975"/>
      <c r="I70" s="975"/>
      <c r="J70" s="975"/>
      <c r="K70" s="975"/>
      <c r="L70" s="975"/>
      <c r="M70" s="975"/>
      <c r="N70" s="975"/>
      <c r="O70" s="975"/>
      <c r="P70" s="976"/>
      <c r="Q70" s="977">
        <v>184</v>
      </c>
      <c r="R70" s="971"/>
      <c r="S70" s="971"/>
      <c r="T70" s="971"/>
      <c r="U70" s="971"/>
      <c r="V70" s="971">
        <v>176</v>
      </c>
      <c r="W70" s="971"/>
      <c r="X70" s="971"/>
      <c r="Y70" s="971"/>
      <c r="Z70" s="971"/>
      <c r="AA70" s="971">
        <v>8</v>
      </c>
      <c r="AB70" s="971"/>
      <c r="AC70" s="971"/>
      <c r="AD70" s="971"/>
      <c r="AE70" s="971"/>
      <c r="AF70" s="971">
        <v>8</v>
      </c>
      <c r="AG70" s="971"/>
      <c r="AH70" s="971"/>
      <c r="AI70" s="971"/>
      <c r="AJ70" s="971"/>
      <c r="AK70" s="971" t="s">
        <v>555</v>
      </c>
      <c r="AL70" s="971"/>
      <c r="AM70" s="971"/>
      <c r="AN70" s="971"/>
      <c r="AO70" s="971"/>
      <c r="AP70" s="971" t="s">
        <v>555</v>
      </c>
      <c r="AQ70" s="971"/>
      <c r="AR70" s="971"/>
      <c r="AS70" s="971"/>
      <c r="AT70" s="971"/>
      <c r="AU70" s="971" t="s">
        <v>555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553</v>
      </c>
      <c r="C71" s="975"/>
      <c r="D71" s="975"/>
      <c r="E71" s="975"/>
      <c r="F71" s="975"/>
      <c r="G71" s="975"/>
      <c r="H71" s="975"/>
      <c r="I71" s="975"/>
      <c r="J71" s="975"/>
      <c r="K71" s="975"/>
      <c r="L71" s="975"/>
      <c r="M71" s="975"/>
      <c r="N71" s="975"/>
      <c r="O71" s="975"/>
      <c r="P71" s="976"/>
      <c r="Q71" s="977">
        <v>188612</v>
      </c>
      <c r="R71" s="971"/>
      <c r="S71" s="971"/>
      <c r="T71" s="971"/>
      <c r="U71" s="971"/>
      <c r="V71" s="971">
        <v>182940</v>
      </c>
      <c r="W71" s="971"/>
      <c r="X71" s="971"/>
      <c r="Y71" s="971"/>
      <c r="Z71" s="971"/>
      <c r="AA71" s="971">
        <v>5672</v>
      </c>
      <c r="AB71" s="971"/>
      <c r="AC71" s="971"/>
      <c r="AD71" s="971"/>
      <c r="AE71" s="971"/>
      <c r="AF71" s="971">
        <v>5672</v>
      </c>
      <c r="AG71" s="971"/>
      <c r="AH71" s="971"/>
      <c r="AI71" s="971"/>
      <c r="AJ71" s="971"/>
      <c r="AK71" s="971">
        <v>2011</v>
      </c>
      <c r="AL71" s="971"/>
      <c r="AM71" s="971"/>
      <c r="AN71" s="971"/>
      <c r="AO71" s="971"/>
      <c r="AP71" s="971" t="s">
        <v>555</v>
      </c>
      <c r="AQ71" s="971"/>
      <c r="AR71" s="971"/>
      <c r="AS71" s="971"/>
      <c r="AT71" s="971"/>
      <c r="AU71" s="971" t="s">
        <v>555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556</v>
      </c>
      <c r="C72" s="975"/>
      <c r="D72" s="975"/>
      <c r="E72" s="975"/>
      <c r="F72" s="975"/>
      <c r="G72" s="975"/>
      <c r="H72" s="975"/>
      <c r="I72" s="975"/>
      <c r="J72" s="975"/>
      <c r="K72" s="975"/>
      <c r="L72" s="975"/>
      <c r="M72" s="975"/>
      <c r="N72" s="975"/>
      <c r="O72" s="975"/>
      <c r="P72" s="976"/>
      <c r="Q72" s="977">
        <v>126</v>
      </c>
      <c r="R72" s="971"/>
      <c r="S72" s="971"/>
      <c r="T72" s="971"/>
      <c r="U72" s="971"/>
      <c r="V72" s="971">
        <v>126</v>
      </c>
      <c r="W72" s="971"/>
      <c r="X72" s="971"/>
      <c r="Y72" s="971"/>
      <c r="Z72" s="971"/>
      <c r="AA72" s="971" t="s">
        <v>555</v>
      </c>
      <c r="AB72" s="971"/>
      <c r="AC72" s="971"/>
      <c r="AD72" s="971"/>
      <c r="AE72" s="971"/>
      <c r="AF72" s="971" t="s">
        <v>555</v>
      </c>
      <c r="AG72" s="971"/>
      <c r="AH72" s="971"/>
      <c r="AI72" s="971"/>
      <c r="AJ72" s="971"/>
      <c r="AK72" s="971" t="s">
        <v>555</v>
      </c>
      <c r="AL72" s="971"/>
      <c r="AM72" s="971"/>
      <c r="AN72" s="971"/>
      <c r="AO72" s="971"/>
      <c r="AP72" s="971" t="s">
        <v>555</v>
      </c>
      <c r="AQ72" s="971"/>
      <c r="AR72" s="971"/>
      <c r="AS72" s="971"/>
      <c r="AT72" s="971"/>
      <c r="AU72" s="971" t="s">
        <v>555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AF68+AF69+AF70+AF71</f>
        <v>5758</v>
      </c>
      <c r="AG88" s="959"/>
      <c r="AH88" s="959"/>
      <c r="AI88" s="959"/>
      <c r="AJ88" s="959"/>
      <c r="AK88" s="963"/>
      <c r="AL88" s="963"/>
      <c r="AM88" s="963"/>
      <c r="AN88" s="963"/>
      <c r="AO88" s="963"/>
      <c r="AP88" s="959">
        <v>3191</v>
      </c>
      <c r="AQ88" s="959"/>
      <c r="AR88" s="959"/>
      <c r="AS88" s="959"/>
      <c r="AT88" s="959"/>
      <c r="AU88" s="959">
        <v>1230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CR7+CR8+CR9+CR10</f>
        <v>52</v>
      </c>
      <c r="CS102" s="953"/>
      <c r="CT102" s="953"/>
      <c r="CU102" s="953"/>
      <c r="CV102" s="954"/>
      <c r="CW102" s="952" t="s">
        <v>555</v>
      </c>
      <c r="CX102" s="953"/>
      <c r="CY102" s="953"/>
      <c r="CZ102" s="953"/>
      <c r="DA102" s="954"/>
      <c r="DB102" s="952" t="s">
        <v>555</v>
      </c>
      <c r="DC102" s="953"/>
      <c r="DD102" s="953"/>
      <c r="DE102" s="953"/>
      <c r="DF102" s="954"/>
      <c r="DG102" s="952">
        <v>1392</v>
      </c>
      <c r="DH102" s="953"/>
      <c r="DI102" s="953"/>
      <c r="DJ102" s="953"/>
      <c r="DK102" s="954"/>
      <c r="DL102" s="952" t="s">
        <v>555</v>
      </c>
      <c r="DM102" s="953"/>
      <c r="DN102" s="953"/>
      <c r="DO102" s="953"/>
      <c r="DP102" s="954"/>
      <c r="DQ102" s="952" t="s">
        <v>555</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4861221</v>
      </c>
      <c r="AB110" s="889"/>
      <c r="AC110" s="889"/>
      <c r="AD110" s="889"/>
      <c r="AE110" s="890"/>
      <c r="AF110" s="891">
        <v>4707276</v>
      </c>
      <c r="AG110" s="889"/>
      <c r="AH110" s="889"/>
      <c r="AI110" s="889"/>
      <c r="AJ110" s="890"/>
      <c r="AK110" s="891">
        <v>4419715</v>
      </c>
      <c r="AL110" s="889"/>
      <c r="AM110" s="889"/>
      <c r="AN110" s="889"/>
      <c r="AO110" s="890"/>
      <c r="AP110" s="892">
        <v>16.2</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44516338</v>
      </c>
      <c r="BR110" s="842"/>
      <c r="BS110" s="842"/>
      <c r="BT110" s="842"/>
      <c r="BU110" s="842"/>
      <c r="BV110" s="842">
        <v>41609441</v>
      </c>
      <c r="BW110" s="842"/>
      <c r="BX110" s="842"/>
      <c r="BY110" s="842"/>
      <c r="BZ110" s="842"/>
      <c r="CA110" s="842">
        <v>40630010</v>
      </c>
      <c r="CB110" s="842"/>
      <c r="CC110" s="842"/>
      <c r="CD110" s="842"/>
      <c r="CE110" s="842"/>
      <c r="CF110" s="866">
        <v>149.1</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v>831707</v>
      </c>
      <c r="BR111" s="817"/>
      <c r="BS111" s="817"/>
      <c r="BT111" s="817"/>
      <c r="BU111" s="817"/>
      <c r="BV111" s="817">
        <v>833255</v>
      </c>
      <c r="BW111" s="817"/>
      <c r="BX111" s="817"/>
      <c r="BY111" s="817"/>
      <c r="BZ111" s="817"/>
      <c r="CA111" s="817">
        <v>835492</v>
      </c>
      <c r="CB111" s="817"/>
      <c r="CC111" s="817"/>
      <c r="CD111" s="817"/>
      <c r="CE111" s="817"/>
      <c r="CF111" s="875">
        <v>3.1</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7717544</v>
      </c>
      <c r="BR112" s="817"/>
      <c r="BS112" s="817"/>
      <c r="BT112" s="817"/>
      <c r="BU112" s="817"/>
      <c r="BV112" s="817">
        <v>6215764</v>
      </c>
      <c r="BW112" s="817"/>
      <c r="BX112" s="817"/>
      <c r="BY112" s="817"/>
      <c r="BZ112" s="817"/>
      <c r="CA112" s="817">
        <v>4755298</v>
      </c>
      <c r="CB112" s="817"/>
      <c r="CC112" s="817"/>
      <c r="CD112" s="817"/>
      <c r="CE112" s="817"/>
      <c r="CF112" s="875">
        <v>17.399999999999999</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959615</v>
      </c>
      <c r="AB113" s="919"/>
      <c r="AC113" s="919"/>
      <c r="AD113" s="919"/>
      <c r="AE113" s="920"/>
      <c r="AF113" s="921">
        <v>580634</v>
      </c>
      <c r="AG113" s="919"/>
      <c r="AH113" s="919"/>
      <c r="AI113" s="919"/>
      <c r="AJ113" s="920"/>
      <c r="AK113" s="921">
        <v>518607</v>
      </c>
      <c r="AL113" s="919"/>
      <c r="AM113" s="919"/>
      <c r="AN113" s="919"/>
      <c r="AO113" s="920"/>
      <c r="AP113" s="922">
        <v>1.9</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1083184</v>
      </c>
      <c r="BR113" s="817"/>
      <c r="BS113" s="817"/>
      <c r="BT113" s="817"/>
      <c r="BU113" s="817"/>
      <c r="BV113" s="817">
        <v>1022528</v>
      </c>
      <c r="BW113" s="817"/>
      <c r="BX113" s="817"/>
      <c r="BY113" s="817"/>
      <c r="BZ113" s="817"/>
      <c r="CA113" s="817">
        <v>1229958</v>
      </c>
      <c r="CB113" s="817"/>
      <c r="CC113" s="817"/>
      <c r="CD113" s="817"/>
      <c r="CE113" s="817"/>
      <c r="CF113" s="875">
        <v>4.5</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138682</v>
      </c>
      <c r="AB114" s="780"/>
      <c r="AC114" s="780"/>
      <c r="AD114" s="780"/>
      <c r="AE114" s="781"/>
      <c r="AF114" s="782">
        <v>142059</v>
      </c>
      <c r="AG114" s="780"/>
      <c r="AH114" s="780"/>
      <c r="AI114" s="780"/>
      <c r="AJ114" s="781"/>
      <c r="AK114" s="782">
        <v>133860</v>
      </c>
      <c r="AL114" s="780"/>
      <c r="AM114" s="780"/>
      <c r="AN114" s="780"/>
      <c r="AO114" s="781"/>
      <c r="AP114" s="824">
        <v>0.5</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3750526</v>
      </c>
      <c r="BR114" s="817"/>
      <c r="BS114" s="817"/>
      <c r="BT114" s="817"/>
      <c r="BU114" s="817"/>
      <c r="BV114" s="817">
        <v>3760873</v>
      </c>
      <c r="BW114" s="817"/>
      <c r="BX114" s="817"/>
      <c r="BY114" s="817"/>
      <c r="BZ114" s="817"/>
      <c r="CA114" s="817">
        <v>3959472</v>
      </c>
      <c r="CB114" s="817"/>
      <c r="CC114" s="817"/>
      <c r="CD114" s="817"/>
      <c r="CE114" s="817"/>
      <c r="CF114" s="875">
        <v>14.5</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831707</v>
      </c>
      <c r="DH115" s="780"/>
      <c r="DI115" s="780"/>
      <c r="DJ115" s="780"/>
      <c r="DK115" s="781"/>
      <c r="DL115" s="782">
        <v>833255</v>
      </c>
      <c r="DM115" s="780"/>
      <c r="DN115" s="780"/>
      <c r="DO115" s="780"/>
      <c r="DP115" s="781"/>
      <c r="DQ115" s="782">
        <v>835492</v>
      </c>
      <c r="DR115" s="780"/>
      <c r="DS115" s="780"/>
      <c r="DT115" s="780"/>
      <c r="DU115" s="781"/>
      <c r="DV115" s="824">
        <v>3.1</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5959518</v>
      </c>
      <c r="AB117" s="903"/>
      <c r="AC117" s="903"/>
      <c r="AD117" s="903"/>
      <c r="AE117" s="904"/>
      <c r="AF117" s="905">
        <v>5429969</v>
      </c>
      <c r="AG117" s="903"/>
      <c r="AH117" s="903"/>
      <c r="AI117" s="903"/>
      <c r="AJ117" s="904"/>
      <c r="AK117" s="905">
        <v>5072182</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57899299</v>
      </c>
      <c r="BR119" s="845"/>
      <c r="BS119" s="845"/>
      <c r="BT119" s="845"/>
      <c r="BU119" s="845"/>
      <c r="BV119" s="845">
        <v>53441861</v>
      </c>
      <c r="BW119" s="845"/>
      <c r="BX119" s="845"/>
      <c r="BY119" s="845"/>
      <c r="BZ119" s="845"/>
      <c r="CA119" s="845">
        <v>51410230</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17534590</v>
      </c>
      <c r="BR120" s="842"/>
      <c r="BS120" s="842"/>
      <c r="BT120" s="842"/>
      <c r="BU120" s="842"/>
      <c r="BV120" s="842">
        <v>19875002</v>
      </c>
      <c r="BW120" s="842"/>
      <c r="BX120" s="842"/>
      <c r="BY120" s="842"/>
      <c r="BZ120" s="842"/>
      <c r="CA120" s="842">
        <v>21333649</v>
      </c>
      <c r="CB120" s="842"/>
      <c r="CC120" s="842"/>
      <c r="CD120" s="842"/>
      <c r="CE120" s="842"/>
      <c r="CF120" s="866">
        <v>78.3</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7717544</v>
      </c>
      <c r="DH120" s="842"/>
      <c r="DI120" s="842"/>
      <c r="DJ120" s="842"/>
      <c r="DK120" s="842"/>
      <c r="DL120" s="842">
        <v>6215764</v>
      </c>
      <c r="DM120" s="842"/>
      <c r="DN120" s="842"/>
      <c r="DO120" s="842"/>
      <c r="DP120" s="842"/>
      <c r="DQ120" s="842">
        <v>4755298</v>
      </c>
      <c r="DR120" s="842"/>
      <c r="DS120" s="842"/>
      <c r="DT120" s="842"/>
      <c r="DU120" s="842"/>
      <c r="DV120" s="843">
        <v>17.399999999999999</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11513684</v>
      </c>
      <c r="BR121" s="817"/>
      <c r="BS121" s="817"/>
      <c r="BT121" s="817"/>
      <c r="BU121" s="817"/>
      <c r="BV121" s="817">
        <v>10577434</v>
      </c>
      <c r="BW121" s="817"/>
      <c r="BX121" s="817"/>
      <c r="BY121" s="817"/>
      <c r="BZ121" s="817"/>
      <c r="CA121" s="817">
        <v>9430779</v>
      </c>
      <c r="CB121" s="817"/>
      <c r="CC121" s="817"/>
      <c r="CD121" s="817"/>
      <c r="CE121" s="817"/>
      <c r="CF121" s="875">
        <v>34.6</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35628212</v>
      </c>
      <c r="BR122" s="845"/>
      <c r="BS122" s="845"/>
      <c r="BT122" s="845"/>
      <c r="BU122" s="845"/>
      <c r="BV122" s="845">
        <v>34011419</v>
      </c>
      <c r="BW122" s="845"/>
      <c r="BX122" s="845"/>
      <c r="BY122" s="845"/>
      <c r="BZ122" s="845"/>
      <c r="CA122" s="845">
        <v>32300353</v>
      </c>
      <c r="CB122" s="845"/>
      <c r="CC122" s="845"/>
      <c r="CD122" s="845"/>
      <c r="CE122" s="845"/>
      <c r="CF122" s="846">
        <v>118.5</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64676486</v>
      </c>
      <c r="BR123" s="833"/>
      <c r="BS123" s="833"/>
      <c r="BT123" s="833"/>
      <c r="BU123" s="833"/>
      <c r="BV123" s="833">
        <v>64463855</v>
      </c>
      <c r="BW123" s="833"/>
      <c r="BX123" s="833"/>
      <c r="BY123" s="833"/>
      <c r="BZ123" s="833"/>
      <c r="CA123" s="833">
        <v>63064781</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1264006</v>
      </c>
      <c r="AB128" s="801"/>
      <c r="AC128" s="801"/>
      <c r="AD128" s="801"/>
      <c r="AE128" s="802"/>
      <c r="AF128" s="803">
        <v>1100963</v>
      </c>
      <c r="AG128" s="801"/>
      <c r="AH128" s="801"/>
      <c r="AI128" s="801"/>
      <c r="AJ128" s="802"/>
      <c r="AK128" s="803">
        <v>862285</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11.79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29238534</v>
      </c>
      <c r="AB129" s="780"/>
      <c r="AC129" s="780"/>
      <c r="AD129" s="780"/>
      <c r="AE129" s="781"/>
      <c r="AF129" s="782">
        <v>29143872</v>
      </c>
      <c r="AG129" s="780"/>
      <c r="AH129" s="780"/>
      <c r="AI129" s="780"/>
      <c r="AJ129" s="781"/>
      <c r="AK129" s="782">
        <v>30372530</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16.79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3253291</v>
      </c>
      <c r="AB130" s="780"/>
      <c r="AC130" s="780"/>
      <c r="AD130" s="780"/>
      <c r="AE130" s="781"/>
      <c r="AF130" s="782">
        <v>3143026</v>
      </c>
      <c r="AG130" s="780"/>
      <c r="AH130" s="780"/>
      <c r="AI130" s="780"/>
      <c r="AJ130" s="781"/>
      <c r="AK130" s="782">
        <v>3118480</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4.7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25985243</v>
      </c>
      <c r="AB131" s="764"/>
      <c r="AC131" s="764"/>
      <c r="AD131" s="764"/>
      <c r="AE131" s="765"/>
      <c r="AF131" s="766">
        <v>26000846</v>
      </c>
      <c r="AG131" s="764"/>
      <c r="AH131" s="764"/>
      <c r="AI131" s="764"/>
      <c r="AJ131" s="765"/>
      <c r="AK131" s="766">
        <v>27254050</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5.5501539849999997</v>
      </c>
      <c r="AB132" s="745"/>
      <c r="AC132" s="745"/>
      <c r="AD132" s="745"/>
      <c r="AE132" s="746"/>
      <c r="AF132" s="747">
        <v>4.5613131200000003</v>
      </c>
      <c r="AG132" s="745"/>
      <c r="AH132" s="745"/>
      <c r="AI132" s="745"/>
      <c r="AJ132" s="746"/>
      <c r="AK132" s="747">
        <v>4.00460482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6.4</v>
      </c>
      <c r="AB133" s="724"/>
      <c r="AC133" s="724"/>
      <c r="AD133" s="724"/>
      <c r="AE133" s="725"/>
      <c r="AF133" s="723">
        <v>5.6</v>
      </c>
      <c r="AG133" s="724"/>
      <c r="AH133" s="724"/>
      <c r="AI133" s="724"/>
      <c r="AJ133" s="725"/>
      <c r="AK133" s="723">
        <v>4.7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VumzsTHVeyb0XAXlw1byoR8NjVWIXIfXTg0X/WRRvlNFJWyDOxeKOAJDLD2J1rWwMcB8z+XMTB56kC0NHFlpg==" saltValue="LfKMukyukvKiRlqnv8dvh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6mMmIGyGNf9H5ekKwy0XjC/lnEwPlY8Id024WqvqbSJKZ8WY44AZW1aCjYLt2aOmCtiKa5Pa8a2jCiBNS06CA==" saltValue="lXwK3MBAHz+VpU98IG0a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WnOlAP+7SmwhhxgZtN1w+jYR3ucR0ZOhfvylIdeJNB79CiqdqGZ5QdM7k/3rvmdFfvtJhnbjk5qZaCFg1r/Vw==" saltValue="e6illzogjpzQi3T9RJxPB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7866611</v>
      </c>
      <c r="AP9" s="281">
        <v>56215</v>
      </c>
      <c r="AQ9" s="282">
        <v>63160</v>
      </c>
      <c r="AR9" s="283">
        <v>-11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1085376</v>
      </c>
      <c r="AP10" s="284">
        <v>7756</v>
      </c>
      <c r="AQ10" s="285">
        <v>4257</v>
      </c>
      <c r="AR10" s="286">
        <v>82.2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v>275</v>
      </c>
      <c r="AP11" s="284">
        <v>2</v>
      </c>
      <c r="AQ11" s="285">
        <v>595</v>
      </c>
      <c r="AR11" s="286">
        <v>-99.7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v>25908</v>
      </c>
      <c r="AP12" s="284">
        <v>185</v>
      </c>
      <c r="AQ12" s="285">
        <v>9</v>
      </c>
      <c r="AR12" s="286">
        <v>1955.6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202143</v>
      </c>
      <c r="AP13" s="284">
        <v>1445</v>
      </c>
      <c r="AQ13" s="285">
        <v>2608</v>
      </c>
      <c r="AR13" s="286">
        <v>-44.6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381691</v>
      </c>
      <c r="AP14" s="284">
        <v>2728</v>
      </c>
      <c r="AQ14" s="285">
        <v>1202</v>
      </c>
      <c r="AR14" s="286">
        <v>127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-160718</v>
      </c>
      <c r="AP15" s="284">
        <v>-1148</v>
      </c>
      <c r="AQ15" s="285">
        <v>-3084</v>
      </c>
      <c r="AR15" s="286">
        <v>-62.8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9401286</v>
      </c>
      <c r="AP16" s="284">
        <v>67181</v>
      </c>
      <c r="AQ16" s="285">
        <v>68747</v>
      </c>
      <c r="AR16" s="286">
        <v>-2.2999999999999998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5.31</v>
      </c>
      <c r="AP21" s="298">
        <v>6.22</v>
      </c>
      <c r="AQ21" s="299">
        <v>-0.91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101.2</v>
      </c>
      <c r="AP22" s="303">
        <v>98.7</v>
      </c>
      <c r="AQ22" s="304">
        <v>2.5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4419715</v>
      </c>
      <c r="AP32" s="312">
        <v>31583</v>
      </c>
      <c r="AQ32" s="313">
        <v>33476</v>
      </c>
      <c r="AR32" s="314">
        <v>-5.7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501</v>
      </c>
      <c r="AP33" s="312" t="s">
        <v>501</v>
      </c>
      <c r="AQ33" s="313" t="s">
        <v>501</v>
      </c>
      <c r="AR33" s="314" t="s">
        <v>501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501</v>
      </c>
      <c r="AP34" s="312" t="s">
        <v>501</v>
      </c>
      <c r="AQ34" s="313">
        <v>23</v>
      </c>
      <c r="AR34" s="314" t="s">
        <v>501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518607</v>
      </c>
      <c r="AP35" s="312">
        <v>3706</v>
      </c>
      <c r="AQ35" s="313">
        <v>5696</v>
      </c>
      <c r="AR35" s="314">
        <v>-34.9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133860</v>
      </c>
      <c r="AP36" s="312">
        <v>957</v>
      </c>
      <c r="AQ36" s="313">
        <v>1273</v>
      </c>
      <c r="AR36" s="314">
        <v>-24.8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t="s">
        <v>501</v>
      </c>
      <c r="AP37" s="312" t="s">
        <v>501</v>
      </c>
      <c r="AQ37" s="313">
        <v>486</v>
      </c>
      <c r="AR37" s="314" t="s">
        <v>501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501</v>
      </c>
      <c r="AP38" s="315" t="s">
        <v>501</v>
      </c>
      <c r="AQ38" s="316">
        <v>0</v>
      </c>
      <c r="AR38" s="304" t="s">
        <v>501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-862285</v>
      </c>
      <c r="AP39" s="312">
        <v>-6162</v>
      </c>
      <c r="AQ39" s="313">
        <v>-6136</v>
      </c>
      <c r="AR39" s="314">
        <v>0.4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-3118480</v>
      </c>
      <c r="AP40" s="312">
        <v>-22285</v>
      </c>
      <c r="AQ40" s="313">
        <v>-25079</v>
      </c>
      <c r="AR40" s="314">
        <v>-11.1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1091417</v>
      </c>
      <c r="AP41" s="312">
        <v>7799</v>
      </c>
      <c r="AQ41" s="313">
        <v>9740</v>
      </c>
      <c r="AR41" s="314">
        <v>-19.899999999999999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8339786</v>
      </c>
      <c r="AN51" s="334">
        <v>61810</v>
      </c>
      <c r="AO51" s="335">
        <v>15.5</v>
      </c>
      <c r="AP51" s="336">
        <v>66343</v>
      </c>
      <c r="AQ51" s="337">
        <v>43</v>
      </c>
      <c r="AR51" s="338">
        <v>-27.5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3258108</v>
      </c>
      <c r="AN52" s="342">
        <v>24147</v>
      </c>
      <c r="AO52" s="343">
        <v>88.6</v>
      </c>
      <c r="AP52" s="344">
        <v>34529</v>
      </c>
      <c r="AQ52" s="345">
        <v>28.4</v>
      </c>
      <c r="AR52" s="346">
        <v>60.2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10151407</v>
      </c>
      <c r="AN53" s="334">
        <v>74725</v>
      </c>
      <c r="AO53" s="335">
        <v>20.9</v>
      </c>
      <c r="AP53" s="336">
        <v>56416</v>
      </c>
      <c r="AQ53" s="337">
        <v>-15</v>
      </c>
      <c r="AR53" s="338">
        <v>35.9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2732444</v>
      </c>
      <c r="AN54" s="342">
        <v>20114</v>
      </c>
      <c r="AO54" s="343">
        <v>-16.7</v>
      </c>
      <c r="AP54" s="344">
        <v>32623</v>
      </c>
      <c r="AQ54" s="345">
        <v>-5.5</v>
      </c>
      <c r="AR54" s="346">
        <v>-11.2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8271996</v>
      </c>
      <c r="AN55" s="334">
        <v>60262</v>
      </c>
      <c r="AO55" s="335">
        <v>-19.399999999999999</v>
      </c>
      <c r="AP55" s="336">
        <v>43955</v>
      </c>
      <c r="AQ55" s="337">
        <v>-22.1</v>
      </c>
      <c r="AR55" s="338">
        <v>2.7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2003525</v>
      </c>
      <c r="AN56" s="342">
        <v>14596</v>
      </c>
      <c r="AO56" s="343">
        <v>-27.4</v>
      </c>
      <c r="AP56" s="344">
        <v>21318</v>
      </c>
      <c r="AQ56" s="345">
        <v>-34.700000000000003</v>
      </c>
      <c r="AR56" s="346">
        <v>7.3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4192487</v>
      </c>
      <c r="AN57" s="334">
        <v>30307</v>
      </c>
      <c r="AO57" s="335">
        <v>-49.7</v>
      </c>
      <c r="AP57" s="336">
        <v>41921</v>
      </c>
      <c r="AQ57" s="337">
        <v>-4.5999999999999996</v>
      </c>
      <c r="AR57" s="338">
        <v>-45.1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1469496</v>
      </c>
      <c r="AN58" s="342">
        <v>10623</v>
      </c>
      <c r="AO58" s="343">
        <v>-27.2</v>
      </c>
      <c r="AP58" s="344">
        <v>21655</v>
      </c>
      <c r="AQ58" s="345">
        <v>1.6</v>
      </c>
      <c r="AR58" s="346">
        <v>-28.8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8170789</v>
      </c>
      <c r="AN59" s="334">
        <v>58388</v>
      </c>
      <c r="AO59" s="335">
        <v>92.7</v>
      </c>
      <c r="AP59" s="336">
        <v>44585</v>
      </c>
      <c r="AQ59" s="337">
        <v>6.4</v>
      </c>
      <c r="AR59" s="338">
        <v>86.3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1653714</v>
      </c>
      <c r="AN60" s="342">
        <v>11817</v>
      </c>
      <c r="AO60" s="343">
        <v>11.2</v>
      </c>
      <c r="AP60" s="344">
        <v>23077</v>
      </c>
      <c r="AQ60" s="345">
        <v>6.6</v>
      </c>
      <c r="AR60" s="346">
        <v>4.5999999999999996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7825293</v>
      </c>
      <c r="AN61" s="349">
        <v>57098</v>
      </c>
      <c r="AO61" s="350">
        <v>12</v>
      </c>
      <c r="AP61" s="351">
        <v>50644</v>
      </c>
      <c r="AQ61" s="352">
        <v>1.5</v>
      </c>
      <c r="AR61" s="338">
        <v>10.5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2223457</v>
      </c>
      <c r="AN62" s="342">
        <v>16259</v>
      </c>
      <c r="AO62" s="343">
        <v>5.7</v>
      </c>
      <c r="AP62" s="344">
        <v>26640</v>
      </c>
      <c r="AQ62" s="345">
        <v>-0.7</v>
      </c>
      <c r="AR62" s="346">
        <v>6.4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Qj3SVyvHnRddfzaQoJn1pIR4f+3lX7fsnTzfw2O+EWC6uzajFeVF68VYMvGFGTPqN7LzaGppfaxW+J7aIIc+w==" saltValue="0j/y6RdGT9E/e9EZlhlio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Y362jLPivRLCX+lhmkUzjWR7911lABIrZyzeB5V+PVPKTNVzNaaSs5Ms6JUOx6+yXw6YSDu0jUch1I9Vnm9TzA==" saltValue="Do3hX0Eo3cjI3qGGTi3lh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Hz7tuU+CLmzTLtOxvmRWFcyQh2wz9G0y7ndwLVSx5pnJTKJtVzmtBzepu1evy2D+2IGicyP++WC69HAV2MnJaA==" saltValue="1hwUhrjOK+4HB78fDolP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19.149999999999999</v>
      </c>
      <c r="G47" s="12">
        <v>19.23</v>
      </c>
      <c r="H47" s="12">
        <v>18.96</v>
      </c>
      <c r="I47" s="12">
        <v>21.97</v>
      </c>
      <c r="J47" s="13">
        <v>22.18</v>
      </c>
    </row>
    <row r="48" spans="2:10" ht="57.75" customHeight="1" x14ac:dyDescent="0.15">
      <c r="B48" s="14"/>
      <c r="C48" s="1141" t="s">
        <v>4</v>
      </c>
      <c r="D48" s="1141"/>
      <c r="E48" s="1142"/>
      <c r="F48" s="15">
        <v>1.75</v>
      </c>
      <c r="G48" s="16">
        <v>1.44</v>
      </c>
      <c r="H48" s="16">
        <v>1.76</v>
      </c>
      <c r="I48" s="16">
        <v>2.29</v>
      </c>
      <c r="J48" s="17">
        <v>1.82</v>
      </c>
    </row>
    <row r="49" spans="2:10" ht="57.75" customHeight="1" thickBot="1" x14ac:dyDescent="0.2">
      <c r="B49" s="18"/>
      <c r="C49" s="1143" t="s">
        <v>5</v>
      </c>
      <c r="D49" s="1143"/>
      <c r="E49" s="1144"/>
      <c r="F49" s="19">
        <v>0.9</v>
      </c>
      <c r="G49" s="20">
        <v>0.61</v>
      </c>
      <c r="H49" s="20">
        <v>1.07</v>
      </c>
      <c r="I49" s="20">
        <v>3.48</v>
      </c>
      <c r="J49" s="21">
        <v>0.72</v>
      </c>
    </row>
    <row r="50" spans="2:10" x14ac:dyDescent="0.15"/>
  </sheetData>
  <sheetProtection algorithmName="SHA-512" hashValue="QAaaecPsK8A1nugHIyKPGhgNguRQOShTyJ8/MqFLzQ28mQJE3W+PRsUVvv2BJXU3/tqhf351OSQD0sSYI37QIw==" saltValue="7HUd3jFDbELaqzHy1G04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530</v>
      </c>
      <c r="D34" s="1151"/>
      <c r="E34" s="1152"/>
      <c r="F34" s="32">
        <v>12.1</v>
      </c>
      <c r="G34" s="33">
        <v>10.61</v>
      </c>
      <c r="H34" s="33">
        <v>9.64</v>
      </c>
      <c r="I34" s="33">
        <v>8.69</v>
      </c>
      <c r="J34" s="34">
        <v>7.81</v>
      </c>
      <c r="K34" s="22"/>
      <c r="L34" s="22"/>
      <c r="M34" s="22"/>
      <c r="N34" s="22"/>
      <c r="O34" s="22"/>
      <c r="P34" s="22"/>
    </row>
    <row r="35" spans="1:16" ht="39" customHeight="1" x14ac:dyDescent="0.15">
      <c r="A35" s="22"/>
      <c r="B35" s="35"/>
      <c r="C35" s="1145" t="s">
        <v>531</v>
      </c>
      <c r="D35" s="1146"/>
      <c r="E35" s="1147"/>
      <c r="F35" s="36">
        <v>2.61</v>
      </c>
      <c r="G35" s="37">
        <v>3.33</v>
      </c>
      <c r="H35" s="37">
        <v>4.43</v>
      </c>
      <c r="I35" s="37">
        <v>4.9000000000000004</v>
      </c>
      <c r="J35" s="38">
        <v>5.33</v>
      </c>
      <c r="K35" s="22"/>
      <c r="L35" s="22"/>
      <c r="M35" s="22"/>
      <c r="N35" s="22"/>
      <c r="O35" s="22"/>
      <c r="P35" s="22"/>
    </row>
    <row r="36" spans="1:16" ht="39" customHeight="1" x14ac:dyDescent="0.15">
      <c r="A36" s="22"/>
      <c r="B36" s="35"/>
      <c r="C36" s="1145" t="s">
        <v>532</v>
      </c>
      <c r="D36" s="1146"/>
      <c r="E36" s="1147"/>
      <c r="F36" s="36">
        <v>1.75</v>
      </c>
      <c r="G36" s="37">
        <v>1.44</v>
      </c>
      <c r="H36" s="37">
        <v>1.75</v>
      </c>
      <c r="I36" s="37">
        <v>2.29</v>
      </c>
      <c r="J36" s="38">
        <v>1.81</v>
      </c>
      <c r="K36" s="22"/>
      <c r="L36" s="22"/>
      <c r="M36" s="22"/>
      <c r="N36" s="22"/>
      <c r="O36" s="22"/>
      <c r="P36" s="22"/>
    </row>
    <row r="37" spans="1:16" ht="39" customHeight="1" x14ac:dyDescent="0.15">
      <c r="A37" s="22"/>
      <c r="B37" s="35"/>
      <c r="C37" s="1145" t="s">
        <v>533</v>
      </c>
      <c r="D37" s="1146"/>
      <c r="E37" s="1147"/>
      <c r="F37" s="36">
        <v>0.01</v>
      </c>
      <c r="G37" s="37">
        <v>0.34</v>
      </c>
      <c r="H37" s="37">
        <v>0.78</v>
      </c>
      <c r="I37" s="37">
        <v>0.7</v>
      </c>
      <c r="J37" s="38">
        <v>0.37</v>
      </c>
      <c r="K37" s="22"/>
      <c r="L37" s="22"/>
      <c r="M37" s="22"/>
      <c r="N37" s="22"/>
      <c r="O37" s="22"/>
      <c r="P37" s="22"/>
    </row>
    <row r="38" spans="1:16" ht="39" customHeight="1" x14ac:dyDescent="0.15">
      <c r="A38" s="22"/>
      <c r="B38" s="35"/>
      <c r="C38" s="1145" t="s">
        <v>534</v>
      </c>
      <c r="D38" s="1146"/>
      <c r="E38" s="1147"/>
      <c r="F38" s="36">
        <v>0.11</v>
      </c>
      <c r="G38" s="37">
        <v>0.5</v>
      </c>
      <c r="H38" s="37">
        <v>0.33</v>
      </c>
      <c r="I38" s="37">
        <v>0.23</v>
      </c>
      <c r="J38" s="38">
        <v>0.17</v>
      </c>
      <c r="K38" s="22"/>
      <c r="L38" s="22"/>
      <c r="M38" s="22"/>
      <c r="N38" s="22"/>
      <c r="O38" s="22"/>
      <c r="P38" s="22"/>
    </row>
    <row r="39" spans="1:16" ht="39" customHeight="1" x14ac:dyDescent="0.15">
      <c r="A39" s="22"/>
      <c r="B39" s="35"/>
      <c r="C39" s="1145" t="s">
        <v>535</v>
      </c>
      <c r="D39" s="1146"/>
      <c r="E39" s="1147"/>
      <c r="F39" s="36">
        <v>0.01</v>
      </c>
      <c r="G39" s="37">
        <v>0.02</v>
      </c>
      <c r="H39" s="37">
        <v>0.02</v>
      </c>
      <c r="I39" s="37">
        <v>0.01</v>
      </c>
      <c r="J39" s="38">
        <v>0.01</v>
      </c>
      <c r="K39" s="22"/>
      <c r="L39" s="22"/>
      <c r="M39" s="22"/>
      <c r="N39" s="22"/>
      <c r="O39" s="22"/>
      <c r="P39" s="22"/>
    </row>
    <row r="40" spans="1:16" ht="39" customHeight="1" x14ac:dyDescent="0.15">
      <c r="A40" s="22"/>
      <c r="B40" s="35"/>
      <c r="C40" s="1145" t="s">
        <v>536</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501</v>
      </c>
      <c r="G42" s="37" t="s">
        <v>501</v>
      </c>
      <c r="H42" s="37" t="s">
        <v>501</v>
      </c>
      <c r="I42" s="37" t="s">
        <v>501</v>
      </c>
      <c r="J42" s="38" t="s">
        <v>501</v>
      </c>
      <c r="K42" s="22"/>
      <c r="L42" s="22"/>
      <c r="M42" s="22"/>
      <c r="N42" s="22"/>
      <c r="O42" s="22"/>
      <c r="P42" s="22"/>
    </row>
    <row r="43" spans="1:16" ht="39" customHeight="1" thickBot="1" x14ac:dyDescent="0.2">
      <c r="A43" s="22"/>
      <c r="B43" s="40"/>
      <c r="C43" s="1148" t="s">
        <v>538</v>
      </c>
      <c r="D43" s="1149"/>
      <c r="E43" s="1150"/>
      <c r="F43" s="41" t="s">
        <v>501</v>
      </c>
      <c r="G43" s="42" t="s">
        <v>501</v>
      </c>
      <c r="H43" s="42" t="s">
        <v>501</v>
      </c>
      <c r="I43" s="42" t="s">
        <v>501</v>
      </c>
      <c r="J43" s="43" t="s">
        <v>501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Dcl4yIId0dxUpeSqLNiHUNF6cn1d04qX4Hw/6UbtjJ93zSsf1PpGORahybsVNr7gNlcIxyE2Ce4rOgPP5Ri/w==" saltValue="5NbfJ7c69Ix6MadE/F+P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4804</v>
      </c>
      <c r="L45" s="60">
        <v>4837</v>
      </c>
      <c r="M45" s="60">
        <v>4861</v>
      </c>
      <c r="N45" s="60">
        <v>4707</v>
      </c>
      <c r="O45" s="61">
        <v>4420</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501</v>
      </c>
      <c r="L46" s="64" t="s">
        <v>501</v>
      </c>
      <c r="M46" s="64" t="s">
        <v>501</v>
      </c>
      <c r="N46" s="64" t="s">
        <v>501</v>
      </c>
      <c r="O46" s="65" t="s">
        <v>501</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501</v>
      </c>
      <c r="L47" s="64" t="s">
        <v>501</v>
      </c>
      <c r="M47" s="64" t="s">
        <v>501</v>
      </c>
      <c r="N47" s="64" t="s">
        <v>501</v>
      </c>
      <c r="O47" s="65" t="s">
        <v>501</v>
      </c>
      <c r="P47" s="48"/>
      <c r="Q47" s="48"/>
      <c r="R47" s="48"/>
      <c r="S47" s="48"/>
      <c r="T47" s="48"/>
      <c r="U47" s="48"/>
    </row>
    <row r="48" spans="1:21" ht="30.75" customHeight="1" x14ac:dyDescent="0.15">
      <c r="A48" s="48"/>
      <c r="B48" s="1178"/>
      <c r="C48" s="1179"/>
      <c r="D48" s="62"/>
      <c r="E48" s="1155" t="s">
        <v>13</v>
      </c>
      <c r="F48" s="1155"/>
      <c r="G48" s="1155"/>
      <c r="H48" s="1155"/>
      <c r="I48" s="1155"/>
      <c r="J48" s="1156"/>
      <c r="K48" s="63">
        <v>1071</v>
      </c>
      <c r="L48" s="64">
        <v>1071</v>
      </c>
      <c r="M48" s="64">
        <v>960</v>
      </c>
      <c r="N48" s="64">
        <v>591</v>
      </c>
      <c r="O48" s="65">
        <v>519</v>
      </c>
      <c r="P48" s="48"/>
      <c r="Q48" s="48"/>
      <c r="R48" s="48"/>
      <c r="S48" s="48"/>
      <c r="T48" s="48"/>
      <c r="U48" s="48"/>
    </row>
    <row r="49" spans="1:21" ht="30.75" customHeight="1" x14ac:dyDescent="0.15">
      <c r="A49" s="48"/>
      <c r="B49" s="1178"/>
      <c r="C49" s="1179"/>
      <c r="D49" s="62"/>
      <c r="E49" s="1155" t="s">
        <v>14</v>
      </c>
      <c r="F49" s="1155"/>
      <c r="G49" s="1155"/>
      <c r="H49" s="1155"/>
      <c r="I49" s="1155"/>
      <c r="J49" s="1156"/>
      <c r="K49" s="63">
        <v>139</v>
      </c>
      <c r="L49" s="64">
        <v>144</v>
      </c>
      <c r="M49" s="64">
        <v>139</v>
      </c>
      <c r="N49" s="64">
        <v>142</v>
      </c>
      <c r="O49" s="65">
        <v>134</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501</v>
      </c>
      <c r="L50" s="64" t="s">
        <v>501</v>
      </c>
      <c r="M50" s="64" t="s">
        <v>501</v>
      </c>
      <c r="N50" s="64" t="s">
        <v>501</v>
      </c>
      <c r="O50" s="65" t="s">
        <v>501</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501</v>
      </c>
      <c r="L51" s="64" t="s">
        <v>501</v>
      </c>
      <c r="M51" s="64" t="s">
        <v>501</v>
      </c>
      <c r="N51" s="64" t="s">
        <v>501</v>
      </c>
      <c r="O51" s="65" t="s">
        <v>501</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4405</v>
      </c>
      <c r="L52" s="64">
        <v>4371</v>
      </c>
      <c r="M52" s="64">
        <v>4517</v>
      </c>
      <c r="N52" s="64">
        <v>4244</v>
      </c>
      <c r="O52" s="65">
        <v>3980</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1609</v>
      </c>
      <c r="L53" s="69">
        <v>1681</v>
      </c>
      <c r="M53" s="69">
        <v>1443</v>
      </c>
      <c r="N53" s="69">
        <v>1196</v>
      </c>
      <c r="O53" s="70">
        <v>1093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563</v>
      </c>
      <c r="L58" s="84" t="s">
        <v>501</v>
      </c>
      <c r="M58" s="84" t="s">
        <v>501</v>
      </c>
      <c r="N58" s="84" t="s">
        <v>501</v>
      </c>
      <c r="O58" s="85" t="s">
        <v>501</v>
      </c>
    </row>
    <row r="59" spans="1:21" ht="31.5" customHeight="1" x14ac:dyDescent="0.15">
      <c r="B59" s="1163"/>
      <c r="C59" s="1164"/>
      <c r="D59" s="1170" t="s">
        <v>26</v>
      </c>
      <c r="E59" s="1171"/>
      <c r="F59" s="1171"/>
      <c r="G59" s="1171"/>
      <c r="H59" s="1171"/>
      <c r="I59" s="1171"/>
      <c r="J59" s="1172"/>
      <c r="K59" s="86" t="s">
        <v>501</v>
      </c>
      <c r="L59" s="87" t="s">
        <v>501</v>
      </c>
      <c r="M59" s="87" t="s">
        <v>501</v>
      </c>
      <c r="N59" s="87" t="s">
        <v>501</v>
      </c>
      <c r="O59" s="88" t="s">
        <v>501</v>
      </c>
    </row>
    <row r="60" spans="1:21" ht="31.5" customHeight="1" thickBot="1" x14ac:dyDescent="0.2">
      <c r="B60" s="1165"/>
      <c r="C60" s="1166"/>
      <c r="D60" s="1173" t="s">
        <v>27</v>
      </c>
      <c r="E60" s="1174"/>
      <c r="F60" s="1174"/>
      <c r="G60" s="1174"/>
      <c r="H60" s="1174"/>
      <c r="I60" s="1174"/>
      <c r="J60" s="1175"/>
      <c r="K60" s="89" t="s">
        <v>501</v>
      </c>
      <c r="L60" s="90" t="s">
        <v>501</v>
      </c>
      <c r="M60" s="90" t="s">
        <v>501</v>
      </c>
      <c r="N60" s="90" t="s">
        <v>501</v>
      </c>
      <c r="O60" s="91" t="s">
        <v>501</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xy98bDYpPU++jTXxkYjuLs4rzPKDUt5rv+f04uRWBVPZcXEoLqtG3yXBI1jSPcCAujMKFVcEgTZ1wrsqHWmQ==" saltValue="QfxagaVZYRycYh6aWoJRL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44559</v>
      </c>
      <c r="J41" s="356">
        <v>46109</v>
      </c>
      <c r="K41" s="356">
        <v>44516</v>
      </c>
      <c r="L41" s="356">
        <v>41609</v>
      </c>
      <c r="M41" s="357">
        <v>40630</v>
      </c>
    </row>
    <row r="42" spans="2:13" ht="27.75" customHeight="1" x14ac:dyDescent="0.15">
      <c r="B42" s="1186"/>
      <c r="C42" s="1187"/>
      <c r="D42" s="106"/>
      <c r="E42" s="1190" t="s">
        <v>32</v>
      </c>
      <c r="F42" s="1190"/>
      <c r="G42" s="1190"/>
      <c r="H42" s="1191"/>
      <c r="I42" s="358" t="s">
        <v>501</v>
      </c>
      <c r="J42" s="359" t="s">
        <v>501</v>
      </c>
      <c r="K42" s="359">
        <v>832</v>
      </c>
      <c r="L42" s="359">
        <v>833</v>
      </c>
      <c r="M42" s="360">
        <v>835</v>
      </c>
    </row>
    <row r="43" spans="2:13" ht="27.75" customHeight="1" x14ac:dyDescent="0.15">
      <c r="B43" s="1186"/>
      <c r="C43" s="1187"/>
      <c r="D43" s="106"/>
      <c r="E43" s="1190" t="s">
        <v>33</v>
      </c>
      <c r="F43" s="1190"/>
      <c r="G43" s="1190"/>
      <c r="H43" s="1191"/>
      <c r="I43" s="358">
        <v>8991</v>
      </c>
      <c r="J43" s="359">
        <v>8270</v>
      </c>
      <c r="K43" s="359">
        <v>7718</v>
      </c>
      <c r="L43" s="359">
        <v>6216</v>
      </c>
      <c r="M43" s="360">
        <v>4755</v>
      </c>
    </row>
    <row r="44" spans="2:13" ht="27.75" customHeight="1" x14ac:dyDescent="0.15">
      <c r="B44" s="1186"/>
      <c r="C44" s="1187"/>
      <c r="D44" s="106"/>
      <c r="E44" s="1190" t="s">
        <v>34</v>
      </c>
      <c r="F44" s="1190"/>
      <c r="G44" s="1190"/>
      <c r="H44" s="1191"/>
      <c r="I44" s="358">
        <v>1123</v>
      </c>
      <c r="J44" s="359">
        <v>1092</v>
      </c>
      <c r="K44" s="359">
        <v>1083</v>
      </c>
      <c r="L44" s="359">
        <v>1023</v>
      </c>
      <c r="M44" s="360">
        <v>1230</v>
      </c>
    </row>
    <row r="45" spans="2:13" ht="27.75" customHeight="1" x14ac:dyDescent="0.15">
      <c r="B45" s="1186"/>
      <c r="C45" s="1187"/>
      <c r="D45" s="106"/>
      <c r="E45" s="1190" t="s">
        <v>35</v>
      </c>
      <c r="F45" s="1190"/>
      <c r="G45" s="1190"/>
      <c r="H45" s="1191"/>
      <c r="I45" s="358">
        <v>3650</v>
      </c>
      <c r="J45" s="359">
        <v>3576</v>
      </c>
      <c r="K45" s="359">
        <v>3751</v>
      </c>
      <c r="L45" s="359">
        <v>3761</v>
      </c>
      <c r="M45" s="360">
        <v>3959</v>
      </c>
    </row>
    <row r="46" spans="2:13" ht="27.75" customHeight="1" x14ac:dyDescent="0.15">
      <c r="B46" s="1186"/>
      <c r="C46" s="1187"/>
      <c r="D46" s="107"/>
      <c r="E46" s="1190" t="s">
        <v>36</v>
      </c>
      <c r="F46" s="1190"/>
      <c r="G46" s="1190"/>
      <c r="H46" s="1191"/>
      <c r="I46" s="358" t="s">
        <v>501</v>
      </c>
      <c r="J46" s="359" t="s">
        <v>501</v>
      </c>
      <c r="K46" s="359" t="s">
        <v>501</v>
      </c>
      <c r="L46" s="359" t="s">
        <v>501</v>
      </c>
      <c r="M46" s="360" t="s">
        <v>501</v>
      </c>
    </row>
    <row r="47" spans="2:13" ht="27.75" customHeight="1" x14ac:dyDescent="0.15">
      <c r="B47" s="1186"/>
      <c r="C47" s="1187"/>
      <c r="D47" s="108"/>
      <c r="E47" s="1200" t="s">
        <v>37</v>
      </c>
      <c r="F47" s="1201"/>
      <c r="G47" s="1201"/>
      <c r="H47" s="1202"/>
      <c r="I47" s="358" t="s">
        <v>501</v>
      </c>
      <c r="J47" s="359" t="s">
        <v>501</v>
      </c>
      <c r="K47" s="359" t="s">
        <v>501</v>
      </c>
      <c r="L47" s="359" t="s">
        <v>501</v>
      </c>
      <c r="M47" s="360" t="s">
        <v>501</v>
      </c>
    </row>
    <row r="48" spans="2:13" ht="27.75" customHeight="1" x14ac:dyDescent="0.15">
      <c r="B48" s="1186"/>
      <c r="C48" s="1187"/>
      <c r="D48" s="106"/>
      <c r="E48" s="1190" t="s">
        <v>38</v>
      </c>
      <c r="F48" s="1190"/>
      <c r="G48" s="1190"/>
      <c r="H48" s="1191"/>
      <c r="I48" s="358" t="s">
        <v>501</v>
      </c>
      <c r="J48" s="359" t="s">
        <v>501</v>
      </c>
      <c r="K48" s="359" t="s">
        <v>501</v>
      </c>
      <c r="L48" s="359" t="s">
        <v>501</v>
      </c>
      <c r="M48" s="360" t="s">
        <v>501</v>
      </c>
    </row>
    <row r="49" spans="2:13" ht="27.75" customHeight="1" x14ac:dyDescent="0.15">
      <c r="B49" s="1188"/>
      <c r="C49" s="1189"/>
      <c r="D49" s="106"/>
      <c r="E49" s="1190" t="s">
        <v>39</v>
      </c>
      <c r="F49" s="1190"/>
      <c r="G49" s="1190"/>
      <c r="H49" s="1191"/>
      <c r="I49" s="358" t="s">
        <v>501</v>
      </c>
      <c r="J49" s="359" t="s">
        <v>501</v>
      </c>
      <c r="K49" s="359" t="s">
        <v>501</v>
      </c>
      <c r="L49" s="359" t="s">
        <v>501</v>
      </c>
      <c r="M49" s="360" t="s">
        <v>501</v>
      </c>
    </row>
    <row r="50" spans="2:13" ht="27.75" customHeight="1" x14ac:dyDescent="0.15">
      <c r="B50" s="1184" t="s">
        <v>40</v>
      </c>
      <c r="C50" s="1185"/>
      <c r="D50" s="109"/>
      <c r="E50" s="1190" t="s">
        <v>41</v>
      </c>
      <c r="F50" s="1190"/>
      <c r="G50" s="1190"/>
      <c r="H50" s="1191"/>
      <c r="I50" s="358">
        <v>15013</v>
      </c>
      <c r="J50" s="359">
        <v>14774</v>
      </c>
      <c r="K50" s="359">
        <v>17535</v>
      </c>
      <c r="L50" s="359">
        <v>19875</v>
      </c>
      <c r="M50" s="360">
        <v>21334</v>
      </c>
    </row>
    <row r="51" spans="2:13" ht="27.75" customHeight="1" x14ac:dyDescent="0.15">
      <c r="B51" s="1186"/>
      <c r="C51" s="1187"/>
      <c r="D51" s="106"/>
      <c r="E51" s="1190" t="s">
        <v>42</v>
      </c>
      <c r="F51" s="1190"/>
      <c r="G51" s="1190"/>
      <c r="H51" s="1191"/>
      <c r="I51" s="358">
        <v>12854</v>
      </c>
      <c r="J51" s="359">
        <v>11758</v>
      </c>
      <c r="K51" s="359">
        <v>11514</v>
      </c>
      <c r="L51" s="359">
        <v>10577</v>
      </c>
      <c r="M51" s="360">
        <v>9431</v>
      </c>
    </row>
    <row r="52" spans="2:13" ht="27.75" customHeight="1" x14ac:dyDescent="0.15">
      <c r="B52" s="1188"/>
      <c r="C52" s="1189"/>
      <c r="D52" s="106"/>
      <c r="E52" s="1190" t="s">
        <v>43</v>
      </c>
      <c r="F52" s="1190"/>
      <c r="G52" s="1190"/>
      <c r="H52" s="1191"/>
      <c r="I52" s="358">
        <v>37628</v>
      </c>
      <c r="J52" s="359">
        <v>36396</v>
      </c>
      <c r="K52" s="359">
        <v>35628</v>
      </c>
      <c r="L52" s="359">
        <v>34011</v>
      </c>
      <c r="M52" s="360">
        <v>32300</v>
      </c>
    </row>
    <row r="53" spans="2:13" ht="27.75" customHeight="1" thickBot="1" x14ac:dyDescent="0.2">
      <c r="B53" s="1192" t="s">
        <v>19</v>
      </c>
      <c r="C53" s="1193"/>
      <c r="D53" s="110"/>
      <c r="E53" s="1194" t="s">
        <v>44</v>
      </c>
      <c r="F53" s="1194"/>
      <c r="G53" s="1194"/>
      <c r="H53" s="1195"/>
      <c r="I53" s="361">
        <v>-7171</v>
      </c>
      <c r="J53" s="362">
        <v>-3881</v>
      </c>
      <c r="K53" s="362">
        <v>-6777</v>
      </c>
      <c r="L53" s="362">
        <v>-11022</v>
      </c>
      <c r="M53" s="363">
        <v>-11655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T/vs4xsGV5wW9RGi2fDa5Y27D1lc3U+pXmyk609h2uOOBHTZYJw38CxMr6bDJByOnhzoHlX0F+0N3P56w4XgXw==" saltValue="MbB7Y9gWV56E0QSKXjRJ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5544</v>
      </c>
      <c r="G55" s="122">
        <v>6402</v>
      </c>
      <c r="H55" s="123">
        <v>6738</v>
      </c>
    </row>
    <row r="56" spans="2:8" ht="52.5" customHeight="1" x14ac:dyDescent="0.15">
      <c r="B56" s="124"/>
      <c r="C56" s="1213" t="s">
        <v>47</v>
      </c>
      <c r="D56" s="1213"/>
      <c r="E56" s="1214"/>
      <c r="F56" s="125">
        <v>3181</v>
      </c>
      <c r="G56" s="125">
        <v>3782</v>
      </c>
      <c r="H56" s="126">
        <v>4983</v>
      </c>
    </row>
    <row r="57" spans="2:8" ht="53.25" customHeight="1" x14ac:dyDescent="0.15">
      <c r="B57" s="124"/>
      <c r="C57" s="1215" t="s">
        <v>48</v>
      </c>
      <c r="D57" s="1215"/>
      <c r="E57" s="1216"/>
      <c r="F57" s="127">
        <v>6992</v>
      </c>
      <c r="G57" s="127">
        <v>7852</v>
      </c>
      <c r="H57" s="128">
        <v>7899</v>
      </c>
    </row>
    <row r="58" spans="2:8" ht="45.75" customHeight="1" x14ac:dyDescent="0.15">
      <c r="B58" s="129"/>
      <c r="C58" s="1203" t="s">
        <v>557</v>
      </c>
      <c r="D58" s="1204"/>
      <c r="E58" s="1205"/>
      <c r="F58" s="130">
        <v>4040</v>
      </c>
      <c r="G58" s="131">
        <v>4539</v>
      </c>
      <c r="H58" s="131">
        <v>4189</v>
      </c>
    </row>
    <row r="59" spans="2:8" ht="45.75" customHeight="1" x14ac:dyDescent="0.15">
      <c r="B59" s="129"/>
      <c r="C59" s="1203" t="s">
        <v>558</v>
      </c>
      <c r="D59" s="1204"/>
      <c r="E59" s="1205"/>
      <c r="F59" s="130">
        <v>1757</v>
      </c>
      <c r="G59" s="131">
        <v>1758</v>
      </c>
      <c r="H59" s="131">
        <v>1758</v>
      </c>
    </row>
    <row r="60" spans="2:8" ht="45.75" customHeight="1" x14ac:dyDescent="0.15">
      <c r="B60" s="129"/>
      <c r="C60" s="1203" t="s">
        <v>559</v>
      </c>
      <c r="D60" s="1204"/>
      <c r="E60" s="1205"/>
      <c r="F60" s="130">
        <v>816</v>
      </c>
      <c r="G60" s="131">
        <v>1156</v>
      </c>
      <c r="H60" s="131">
        <v>1548</v>
      </c>
    </row>
    <row r="61" spans="2:8" ht="45.75" customHeight="1" x14ac:dyDescent="0.15">
      <c r="B61" s="129"/>
      <c r="C61" s="1203" t="s">
        <v>560</v>
      </c>
      <c r="D61" s="1204"/>
      <c r="E61" s="1205"/>
      <c r="F61" s="130">
        <v>254</v>
      </c>
      <c r="G61" s="131">
        <v>254</v>
      </c>
      <c r="H61" s="131">
        <v>254</v>
      </c>
    </row>
    <row r="62" spans="2:8" ht="45.75" customHeight="1" thickBot="1" x14ac:dyDescent="0.2">
      <c r="B62" s="132"/>
      <c r="C62" s="1206" t="s">
        <v>561</v>
      </c>
      <c r="D62" s="1207"/>
      <c r="E62" s="1208"/>
      <c r="F62" s="133">
        <v>59</v>
      </c>
      <c r="G62" s="134">
        <v>78</v>
      </c>
      <c r="H62" s="134">
        <v>83</v>
      </c>
    </row>
    <row r="63" spans="2:8" ht="52.5" customHeight="1" thickBot="1" x14ac:dyDescent="0.2">
      <c r="B63" s="135"/>
      <c r="C63" s="1209" t="s">
        <v>49</v>
      </c>
      <c r="D63" s="1209"/>
      <c r="E63" s="1210"/>
      <c r="F63" s="136">
        <v>15717</v>
      </c>
      <c r="G63" s="136">
        <v>18035</v>
      </c>
      <c r="H63" s="137">
        <v>19620</v>
      </c>
    </row>
    <row r="64" spans="2:8" x14ac:dyDescent="0.15"/>
  </sheetData>
  <sheetProtection algorithmName="SHA-512" hashValue="WMvfQLknE9fvGuFMYDGUc7H1W/Ba1uL/NZDzaEYLYgUWjzghsDCMJn2VuIa5RKY+M20tK5fLGzrv9N+aZk6QhQ==" saltValue="BzBoAuMYU2mMWww0nYtG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61810</v>
      </c>
      <c r="E3" s="156"/>
      <c r="F3" s="157">
        <v>66343</v>
      </c>
      <c r="G3" s="158"/>
      <c r="H3" s="159"/>
    </row>
    <row r="4" spans="1:8" x14ac:dyDescent="0.15">
      <c r="A4" s="160"/>
      <c r="B4" s="161"/>
      <c r="C4" s="162"/>
      <c r="D4" s="163">
        <v>24147</v>
      </c>
      <c r="E4" s="164"/>
      <c r="F4" s="165">
        <v>34529</v>
      </c>
      <c r="G4" s="166"/>
      <c r="H4" s="167"/>
    </row>
    <row r="5" spans="1:8" x14ac:dyDescent="0.15">
      <c r="A5" s="148" t="s">
        <v>519</v>
      </c>
      <c r="B5" s="153"/>
      <c r="C5" s="154"/>
      <c r="D5" s="155">
        <v>74725</v>
      </c>
      <c r="E5" s="156"/>
      <c r="F5" s="157">
        <v>56416</v>
      </c>
      <c r="G5" s="158"/>
      <c r="H5" s="159"/>
    </row>
    <row r="6" spans="1:8" x14ac:dyDescent="0.15">
      <c r="A6" s="160"/>
      <c r="B6" s="161"/>
      <c r="C6" s="162"/>
      <c r="D6" s="163">
        <v>20114</v>
      </c>
      <c r="E6" s="164"/>
      <c r="F6" s="165">
        <v>32623</v>
      </c>
      <c r="G6" s="166"/>
      <c r="H6" s="167"/>
    </row>
    <row r="7" spans="1:8" x14ac:dyDescent="0.15">
      <c r="A7" s="148" t="s">
        <v>520</v>
      </c>
      <c r="B7" s="153"/>
      <c r="C7" s="154"/>
      <c r="D7" s="155">
        <v>60262</v>
      </c>
      <c r="E7" s="156"/>
      <c r="F7" s="157">
        <v>43955</v>
      </c>
      <c r="G7" s="158"/>
      <c r="H7" s="159"/>
    </row>
    <row r="8" spans="1:8" x14ac:dyDescent="0.15">
      <c r="A8" s="160"/>
      <c r="B8" s="161"/>
      <c r="C8" s="162"/>
      <c r="D8" s="163">
        <v>14596</v>
      </c>
      <c r="E8" s="164"/>
      <c r="F8" s="165">
        <v>21318</v>
      </c>
      <c r="G8" s="166"/>
      <c r="H8" s="167"/>
    </row>
    <row r="9" spans="1:8" x14ac:dyDescent="0.15">
      <c r="A9" s="148" t="s">
        <v>521</v>
      </c>
      <c r="B9" s="153"/>
      <c r="C9" s="154"/>
      <c r="D9" s="155">
        <v>30307</v>
      </c>
      <c r="E9" s="156"/>
      <c r="F9" s="157">
        <v>41921</v>
      </c>
      <c r="G9" s="158"/>
      <c r="H9" s="159"/>
    </row>
    <row r="10" spans="1:8" x14ac:dyDescent="0.15">
      <c r="A10" s="160"/>
      <c r="B10" s="161"/>
      <c r="C10" s="162"/>
      <c r="D10" s="163">
        <v>10623</v>
      </c>
      <c r="E10" s="164"/>
      <c r="F10" s="165">
        <v>21655</v>
      </c>
      <c r="G10" s="166"/>
      <c r="H10" s="167"/>
    </row>
    <row r="11" spans="1:8" x14ac:dyDescent="0.15">
      <c r="A11" s="148" t="s">
        <v>522</v>
      </c>
      <c r="B11" s="153"/>
      <c r="C11" s="154"/>
      <c r="D11" s="155">
        <v>58388</v>
      </c>
      <c r="E11" s="156"/>
      <c r="F11" s="157">
        <v>44585</v>
      </c>
      <c r="G11" s="158"/>
      <c r="H11" s="159"/>
    </row>
    <row r="12" spans="1:8" x14ac:dyDescent="0.15">
      <c r="A12" s="160"/>
      <c r="B12" s="161"/>
      <c r="C12" s="168"/>
      <c r="D12" s="163">
        <v>11817</v>
      </c>
      <c r="E12" s="164"/>
      <c r="F12" s="165">
        <v>23077</v>
      </c>
      <c r="G12" s="166"/>
      <c r="H12" s="167"/>
    </row>
    <row r="13" spans="1:8" x14ac:dyDescent="0.15">
      <c r="A13" s="148"/>
      <c r="B13" s="153"/>
      <c r="C13" s="169"/>
      <c r="D13" s="170">
        <v>57098</v>
      </c>
      <c r="E13" s="171"/>
      <c r="F13" s="172">
        <v>50644</v>
      </c>
      <c r="G13" s="173"/>
      <c r="H13" s="159"/>
    </row>
    <row r="14" spans="1:8" x14ac:dyDescent="0.15">
      <c r="A14" s="160"/>
      <c r="B14" s="161"/>
      <c r="C14" s="162"/>
      <c r="D14" s="163">
        <v>16259</v>
      </c>
      <c r="E14" s="164"/>
      <c r="F14" s="165">
        <v>26640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1.75</v>
      </c>
      <c r="C19" s="174">
        <f>ROUND(VALUE(SUBSTITUTE(実質収支比率等に係る経年分析!G$48,"▲","-")),2)</f>
        <v>1.44</v>
      </c>
      <c r="D19" s="174">
        <f>ROUND(VALUE(SUBSTITUTE(実質収支比率等に係る経年分析!H$48,"▲","-")),2)</f>
        <v>1.76</v>
      </c>
      <c r="E19" s="174">
        <f>ROUND(VALUE(SUBSTITUTE(実質収支比率等に係る経年分析!I$48,"▲","-")),2)</f>
        <v>2.29</v>
      </c>
      <c r="F19" s="174">
        <f>ROUND(VALUE(SUBSTITUTE(実質収支比率等に係る経年分析!J$48,"▲","-")),2)</f>
        <v>1.82</v>
      </c>
    </row>
    <row r="20" spans="1:11" x14ac:dyDescent="0.15">
      <c r="A20" s="174" t="s">
        <v>53</v>
      </c>
      <c r="B20" s="174">
        <f>ROUND(VALUE(SUBSTITUTE(実質収支比率等に係る経年分析!F$47,"▲","-")),2)</f>
        <v>19.149999999999999</v>
      </c>
      <c r="C20" s="174">
        <f>ROUND(VALUE(SUBSTITUTE(実質収支比率等に係る経年分析!G$47,"▲","-")),2)</f>
        <v>19.23</v>
      </c>
      <c r="D20" s="174">
        <f>ROUND(VALUE(SUBSTITUTE(実質収支比率等に係る経年分析!H$47,"▲","-")),2)</f>
        <v>18.96</v>
      </c>
      <c r="E20" s="174">
        <f>ROUND(VALUE(SUBSTITUTE(実質収支比率等に係る経年分析!I$47,"▲","-")),2)</f>
        <v>21.97</v>
      </c>
      <c r="F20" s="174">
        <f>ROUND(VALUE(SUBSTITUTE(実質収支比率等に係る経年分析!J$47,"▲","-")),2)</f>
        <v>22.18</v>
      </c>
    </row>
    <row r="21" spans="1:11" x14ac:dyDescent="0.15">
      <c r="A21" s="174" t="s">
        <v>54</v>
      </c>
      <c r="B21" s="174">
        <f>IF(ISNUMBER(VALUE(SUBSTITUTE(実質収支比率等に係る経年分析!F$49,"▲","-"))),ROUND(VALUE(SUBSTITUTE(実質収支比率等に係る経年分析!F$49,"▲","-")),2),NA())</f>
        <v>0.9</v>
      </c>
      <c r="C21" s="174">
        <f>IF(ISNUMBER(VALUE(SUBSTITUTE(実質収支比率等に係る経年分析!G$49,"▲","-"))),ROUND(VALUE(SUBSTITUTE(実質収支比率等に係る経年分析!G$49,"▲","-")),2),NA())</f>
        <v>0.61</v>
      </c>
      <c r="D21" s="174">
        <f>IF(ISNUMBER(VALUE(SUBSTITUTE(実質収支比率等に係る経年分析!H$49,"▲","-"))),ROUND(VALUE(SUBSTITUTE(実質収支比率等に係る経年分析!H$49,"▲","-")),2),NA())</f>
        <v>1.07</v>
      </c>
      <c r="E21" s="174">
        <f>IF(ISNUMBER(VALUE(SUBSTITUTE(実質収支比率等に係る経年分析!I$49,"▲","-"))),ROUND(VALUE(SUBSTITUTE(実質収支比率等に係る経年分析!I$49,"▲","-")),2),NA())</f>
        <v>3.48</v>
      </c>
      <c r="F21" s="174">
        <f>IF(ISNUMBER(VALUE(SUBSTITUTE(実質収支比率等に係る経年分析!J$49,"▲","-"))),ROUND(VALUE(SUBSTITUTE(実質収支比率等に係る経年分析!J$49,"▲","-")),2),NA())</f>
        <v>0.72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学校給食センター特別会計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0.17</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0.37</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1.81</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2.61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3.33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4.43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4.9000000000000004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5.33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10.61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9.64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8.69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7.81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4405</v>
      </c>
      <c r="E42" s="176"/>
      <c r="F42" s="176"/>
      <c r="G42" s="176">
        <f>'実質公債費比率（分子）の構造'!L$52</f>
        <v>4371</v>
      </c>
      <c r="H42" s="176"/>
      <c r="I42" s="176"/>
      <c r="J42" s="176">
        <f>'実質公債費比率（分子）の構造'!M$52</f>
        <v>4517</v>
      </c>
      <c r="K42" s="176"/>
      <c r="L42" s="176"/>
      <c r="M42" s="176">
        <f>'実質公債費比率（分子）の構造'!N$52</f>
        <v>4244</v>
      </c>
      <c r="N42" s="176"/>
      <c r="O42" s="176"/>
      <c r="P42" s="176">
        <f>'実質公債費比率（分子）の構造'!O$52</f>
        <v>3980</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139</v>
      </c>
      <c r="C45" s="176"/>
      <c r="D45" s="176"/>
      <c r="E45" s="176">
        <f>'実質公債費比率（分子）の構造'!L$49</f>
        <v>144</v>
      </c>
      <c r="F45" s="176"/>
      <c r="G45" s="176"/>
      <c r="H45" s="176">
        <f>'実質公債費比率（分子）の構造'!M$49</f>
        <v>139</v>
      </c>
      <c r="I45" s="176"/>
      <c r="J45" s="176"/>
      <c r="K45" s="176">
        <f>'実質公債費比率（分子）の構造'!N$49</f>
        <v>142</v>
      </c>
      <c r="L45" s="176"/>
      <c r="M45" s="176"/>
      <c r="N45" s="176">
        <f>'実質公債費比率（分子）の構造'!O$49</f>
        <v>134</v>
      </c>
      <c r="O45" s="176"/>
      <c r="P45" s="176"/>
    </row>
    <row r="46" spans="1:16" x14ac:dyDescent="0.15">
      <c r="A46" s="176" t="s">
        <v>64</v>
      </c>
      <c r="B46" s="176">
        <f>'実質公債費比率（分子）の構造'!K$48</f>
        <v>1071</v>
      </c>
      <c r="C46" s="176"/>
      <c r="D46" s="176"/>
      <c r="E46" s="176">
        <f>'実質公債費比率（分子）の構造'!L$48</f>
        <v>1071</v>
      </c>
      <c r="F46" s="176"/>
      <c r="G46" s="176"/>
      <c r="H46" s="176">
        <f>'実質公債費比率（分子）の構造'!M$48</f>
        <v>960</v>
      </c>
      <c r="I46" s="176"/>
      <c r="J46" s="176"/>
      <c r="K46" s="176">
        <f>'実質公債費比率（分子）の構造'!N$48</f>
        <v>591</v>
      </c>
      <c r="L46" s="176"/>
      <c r="M46" s="176"/>
      <c r="N46" s="176">
        <f>'実質公債費比率（分子）の構造'!O$48</f>
        <v>519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4804</v>
      </c>
      <c r="C49" s="176"/>
      <c r="D49" s="176"/>
      <c r="E49" s="176">
        <f>'実質公債費比率（分子）の構造'!L$45</f>
        <v>4837</v>
      </c>
      <c r="F49" s="176"/>
      <c r="G49" s="176"/>
      <c r="H49" s="176">
        <f>'実質公債費比率（分子）の構造'!M$45</f>
        <v>4861</v>
      </c>
      <c r="I49" s="176"/>
      <c r="J49" s="176"/>
      <c r="K49" s="176">
        <f>'実質公債費比率（分子）の構造'!N$45</f>
        <v>4707</v>
      </c>
      <c r="L49" s="176"/>
      <c r="M49" s="176"/>
      <c r="N49" s="176">
        <f>'実質公債費比率（分子）の構造'!O$45</f>
        <v>4420</v>
      </c>
      <c r="O49" s="176"/>
      <c r="P49" s="176"/>
    </row>
    <row r="50" spans="1:16" x14ac:dyDescent="0.15">
      <c r="A50" s="176" t="s">
        <v>67</v>
      </c>
      <c r="B50" s="176" t="e">
        <f>NA()</f>
        <v>#N/A</v>
      </c>
      <c r="C50" s="176">
        <f>IF(ISNUMBER('実質公債費比率（分子）の構造'!K$53),'実質公債費比率（分子）の構造'!K$53,NA())</f>
        <v>1609</v>
      </c>
      <c r="D50" s="176" t="e">
        <f>NA()</f>
        <v>#N/A</v>
      </c>
      <c r="E50" s="176" t="e">
        <f>NA()</f>
        <v>#N/A</v>
      </c>
      <c r="F50" s="176">
        <f>IF(ISNUMBER('実質公債費比率（分子）の構造'!L$53),'実質公債費比率（分子）の構造'!L$53,NA())</f>
        <v>1681</v>
      </c>
      <c r="G50" s="176" t="e">
        <f>NA()</f>
        <v>#N/A</v>
      </c>
      <c r="H50" s="176" t="e">
        <f>NA()</f>
        <v>#N/A</v>
      </c>
      <c r="I50" s="176">
        <f>IF(ISNUMBER('実質公債費比率（分子）の構造'!M$53),'実質公債費比率（分子）の構造'!M$53,NA())</f>
        <v>1443</v>
      </c>
      <c r="J50" s="176" t="e">
        <f>NA()</f>
        <v>#N/A</v>
      </c>
      <c r="K50" s="176" t="e">
        <f>NA()</f>
        <v>#N/A</v>
      </c>
      <c r="L50" s="176">
        <f>IF(ISNUMBER('実質公債費比率（分子）の構造'!N$53),'実質公債費比率（分子）の構造'!N$53,NA())</f>
        <v>1196</v>
      </c>
      <c r="M50" s="176" t="e">
        <f>NA()</f>
        <v>#N/A</v>
      </c>
      <c r="N50" s="176" t="e">
        <f>NA()</f>
        <v>#N/A</v>
      </c>
      <c r="O50" s="176">
        <f>IF(ISNUMBER('実質公債費比率（分子）の構造'!O$53),'実質公債費比率（分子）の構造'!O$53,NA())</f>
        <v>1093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37628</v>
      </c>
      <c r="E56" s="175"/>
      <c r="F56" s="175"/>
      <c r="G56" s="175">
        <f>'将来負担比率（分子）の構造'!J$52</f>
        <v>36396</v>
      </c>
      <c r="H56" s="175"/>
      <c r="I56" s="175"/>
      <c r="J56" s="175">
        <f>'将来負担比率（分子）の構造'!K$52</f>
        <v>35628</v>
      </c>
      <c r="K56" s="175"/>
      <c r="L56" s="175"/>
      <c r="M56" s="175">
        <f>'将来負担比率（分子）の構造'!L$52</f>
        <v>34011</v>
      </c>
      <c r="N56" s="175"/>
      <c r="O56" s="175"/>
      <c r="P56" s="175">
        <f>'将来負担比率（分子）の構造'!M$52</f>
        <v>32300</v>
      </c>
    </row>
    <row r="57" spans="1:16" x14ac:dyDescent="0.15">
      <c r="A57" s="175" t="s">
        <v>42</v>
      </c>
      <c r="B57" s="175"/>
      <c r="C57" s="175"/>
      <c r="D57" s="175">
        <f>'将来負担比率（分子）の構造'!I$51</f>
        <v>12854</v>
      </c>
      <c r="E57" s="175"/>
      <c r="F57" s="175"/>
      <c r="G57" s="175">
        <f>'将来負担比率（分子）の構造'!J$51</f>
        <v>11758</v>
      </c>
      <c r="H57" s="175"/>
      <c r="I57" s="175"/>
      <c r="J57" s="175">
        <f>'将来負担比率（分子）の構造'!K$51</f>
        <v>11514</v>
      </c>
      <c r="K57" s="175"/>
      <c r="L57" s="175"/>
      <c r="M57" s="175">
        <f>'将来負担比率（分子）の構造'!L$51</f>
        <v>10577</v>
      </c>
      <c r="N57" s="175"/>
      <c r="O57" s="175"/>
      <c r="P57" s="175">
        <f>'将来負担比率（分子）の構造'!M$51</f>
        <v>9431</v>
      </c>
    </row>
    <row r="58" spans="1:16" x14ac:dyDescent="0.15">
      <c r="A58" s="175" t="s">
        <v>41</v>
      </c>
      <c r="B58" s="175"/>
      <c r="C58" s="175"/>
      <c r="D58" s="175">
        <f>'将来負担比率（分子）の構造'!I$50</f>
        <v>15013</v>
      </c>
      <c r="E58" s="175"/>
      <c r="F58" s="175"/>
      <c r="G58" s="175">
        <f>'将来負担比率（分子）の構造'!J$50</f>
        <v>14774</v>
      </c>
      <c r="H58" s="175"/>
      <c r="I58" s="175"/>
      <c r="J58" s="175">
        <f>'将来負担比率（分子）の構造'!K$50</f>
        <v>17535</v>
      </c>
      <c r="K58" s="175"/>
      <c r="L58" s="175"/>
      <c r="M58" s="175">
        <f>'将来負担比率（分子）の構造'!L$50</f>
        <v>19875</v>
      </c>
      <c r="N58" s="175"/>
      <c r="O58" s="175"/>
      <c r="P58" s="175">
        <f>'将来負担比率（分子）の構造'!M$50</f>
        <v>21334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3650</v>
      </c>
      <c r="C62" s="175"/>
      <c r="D62" s="175"/>
      <c r="E62" s="175">
        <f>'将来負担比率（分子）の構造'!J$45</f>
        <v>3576</v>
      </c>
      <c r="F62" s="175"/>
      <c r="G62" s="175"/>
      <c r="H62" s="175">
        <f>'将来負担比率（分子）の構造'!K$45</f>
        <v>3751</v>
      </c>
      <c r="I62" s="175"/>
      <c r="J62" s="175"/>
      <c r="K62" s="175">
        <f>'将来負担比率（分子）の構造'!L$45</f>
        <v>3761</v>
      </c>
      <c r="L62" s="175"/>
      <c r="M62" s="175"/>
      <c r="N62" s="175">
        <f>'将来負担比率（分子）の構造'!M$45</f>
        <v>3959</v>
      </c>
      <c r="O62" s="175"/>
      <c r="P62" s="175"/>
    </row>
    <row r="63" spans="1:16" x14ac:dyDescent="0.15">
      <c r="A63" s="175" t="s">
        <v>34</v>
      </c>
      <c r="B63" s="175">
        <f>'将来負担比率（分子）の構造'!I$44</f>
        <v>1123</v>
      </c>
      <c r="C63" s="175"/>
      <c r="D63" s="175"/>
      <c r="E63" s="175">
        <f>'将来負担比率（分子）の構造'!J$44</f>
        <v>1092</v>
      </c>
      <c r="F63" s="175"/>
      <c r="G63" s="175"/>
      <c r="H63" s="175">
        <f>'将来負担比率（分子）の構造'!K$44</f>
        <v>1083</v>
      </c>
      <c r="I63" s="175"/>
      <c r="J63" s="175"/>
      <c r="K63" s="175">
        <f>'将来負担比率（分子）の構造'!L$44</f>
        <v>1023</v>
      </c>
      <c r="L63" s="175"/>
      <c r="M63" s="175"/>
      <c r="N63" s="175">
        <f>'将来負担比率（分子）の構造'!M$44</f>
        <v>1230</v>
      </c>
      <c r="O63" s="175"/>
      <c r="P63" s="175"/>
    </row>
    <row r="64" spans="1:16" x14ac:dyDescent="0.15">
      <c r="A64" s="175" t="s">
        <v>33</v>
      </c>
      <c r="B64" s="175">
        <f>'将来負担比率（分子）の構造'!I$43</f>
        <v>8991</v>
      </c>
      <c r="C64" s="175"/>
      <c r="D64" s="175"/>
      <c r="E64" s="175">
        <f>'将来負担比率（分子）の構造'!J$43</f>
        <v>8270</v>
      </c>
      <c r="F64" s="175"/>
      <c r="G64" s="175"/>
      <c r="H64" s="175">
        <f>'将来負担比率（分子）の構造'!K$43</f>
        <v>7718</v>
      </c>
      <c r="I64" s="175"/>
      <c r="J64" s="175"/>
      <c r="K64" s="175">
        <f>'将来負担比率（分子）の構造'!L$43</f>
        <v>6216</v>
      </c>
      <c r="L64" s="175"/>
      <c r="M64" s="175"/>
      <c r="N64" s="175">
        <f>'将来負担比率（分子）の構造'!M$43</f>
        <v>4755</v>
      </c>
      <c r="O64" s="175"/>
      <c r="P64" s="175"/>
    </row>
    <row r="65" spans="1:16" x14ac:dyDescent="0.15">
      <c r="A65" s="175" t="s">
        <v>32</v>
      </c>
      <c r="B65" s="175" t="str">
        <f>'将来負担比率（分子）の構造'!I$42</f>
        <v>-</v>
      </c>
      <c r="C65" s="175"/>
      <c r="D65" s="175"/>
      <c r="E65" s="175" t="str">
        <f>'将来負担比率（分子）の構造'!J$42</f>
        <v>-</v>
      </c>
      <c r="F65" s="175"/>
      <c r="G65" s="175"/>
      <c r="H65" s="175">
        <f>'将来負担比率（分子）の構造'!K$42</f>
        <v>832</v>
      </c>
      <c r="I65" s="175"/>
      <c r="J65" s="175"/>
      <c r="K65" s="175">
        <f>'将来負担比率（分子）の構造'!L$42</f>
        <v>833</v>
      </c>
      <c r="L65" s="175"/>
      <c r="M65" s="175"/>
      <c r="N65" s="175">
        <f>'将来負担比率（分子）の構造'!M$42</f>
        <v>835</v>
      </c>
      <c r="O65" s="175"/>
      <c r="P65" s="175"/>
    </row>
    <row r="66" spans="1:16" x14ac:dyDescent="0.15">
      <c r="A66" s="175" t="s">
        <v>31</v>
      </c>
      <c r="B66" s="175">
        <f>'将来負担比率（分子）の構造'!I$41</f>
        <v>44559</v>
      </c>
      <c r="C66" s="175"/>
      <c r="D66" s="175"/>
      <c r="E66" s="175">
        <f>'将来負担比率（分子）の構造'!J$41</f>
        <v>46109</v>
      </c>
      <c r="F66" s="175"/>
      <c r="G66" s="175"/>
      <c r="H66" s="175">
        <f>'将来負担比率（分子）の構造'!K$41</f>
        <v>44516</v>
      </c>
      <c r="I66" s="175"/>
      <c r="J66" s="175"/>
      <c r="K66" s="175">
        <f>'将来負担比率（分子）の構造'!L$41</f>
        <v>41609</v>
      </c>
      <c r="L66" s="175"/>
      <c r="M66" s="175"/>
      <c r="N66" s="175">
        <f>'将来負担比率（分子）の構造'!M$41</f>
        <v>40630</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5544</v>
      </c>
      <c r="C72" s="179">
        <f>基金残高に係る経年分析!G55</f>
        <v>6402</v>
      </c>
      <c r="D72" s="179">
        <f>基金残高に係る経年分析!H55</f>
        <v>6738</v>
      </c>
    </row>
    <row r="73" spans="1:16" x14ac:dyDescent="0.15">
      <c r="A73" s="178" t="s">
        <v>74</v>
      </c>
      <c r="B73" s="179">
        <f>基金残高に係る経年分析!F56</f>
        <v>3181</v>
      </c>
      <c r="C73" s="179">
        <f>基金残高に係る経年分析!G56</f>
        <v>3782</v>
      </c>
      <c r="D73" s="179">
        <f>基金残高に係る経年分析!H56</f>
        <v>4983</v>
      </c>
    </row>
    <row r="74" spans="1:16" x14ac:dyDescent="0.15">
      <c r="A74" s="178" t="s">
        <v>75</v>
      </c>
      <c r="B74" s="179">
        <f>基金残高に係る経年分析!F57</f>
        <v>6992</v>
      </c>
      <c r="C74" s="179">
        <f>基金残高に係る経年分析!G57</f>
        <v>7852</v>
      </c>
      <c r="D74" s="179">
        <f>基金残高に係る経年分析!H57</f>
        <v>7899</v>
      </c>
    </row>
  </sheetData>
  <sheetProtection algorithmName="SHA-512" hashValue="4gBUFGvemoA6e0KD5g4Bg+H0xLoZsJGFTWDvMpFcYQ5EjSJMjmLdSMgN6rTlfoy1M8qnmv0djySH02LRndxkBw==" saltValue="S4yUErA3vQdbhtdTYuKP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佐々木　祐貴子</cp:lastModifiedBy>
  <cp:lastPrinted>2025-03-17T01:39:17Z</cp:lastPrinted>
  <dcterms:created xsi:type="dcterms:W3CDTF">2025-02-19T03:16:04Z</dcterms:created>
  <dcterms:modified xsi:type="dcterms:W3CDTF">2025-03-27T08:02:06Z</dcterms:modified>
  <cp:category/>
</cp:coreProperties>
</file>