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always" codeName="ThisWorkbook" hidePivotFieldList="1" defaultThemeVersion="124226"/>
  <mc:AlternateContent xmlns:mc="http://schemas.openxmlformats.org/markup-compatibility/2006">
    <mc:Choice Requires="x15">
      <x15ac:absPath xmlns:x15ac="http://schemas.microsoft.com/office/spreadsheetml/2010/11/ac" url="\\W01\de00$\G_環境管理係\⑨_土壌汚染\06_指定区域台帳\★区域指定状況一覧（ＨＰ掲載用）\01 区域指定状況一覧\"/>
    </mc:Choice>
  </mc:AlternateContent>
  <xr:revisionPtr revIDLastSave="0" documentId="13_ncr:1_{ACF9B077-BEB3-4BB3-B6E3-B3304D6C36A8}" xr6:coauthVersionLast="47" xr6:coauthVersionMax="47" xr10:uidLastSave="{00000000-0000-0000-0000-000000000000}"/>
  <bookViews>
    <workbookView xWindow="-26085" yWindow="-5535" windowWidth="22590" windowHeight="13395" tabRatio="555" xr2:uid="{00000000-000D-0000-FFFF-FFFF00000000}"/>
  </bookViews>
  <sheets>
    <sheet name="指定区域情報" sheetId="3" r:id="rId1"/>
  </sheets>
  <definedNames>
    <definedName name="_xlnm._FilterDatabase" localSheetId="0" hidden="1">指定区域情報!$B$17:$H$78</definedName>
    <definedName name="_xlnm.Print_Area" localSheetId="0">指定区域情報!$B$1:$K$78</definedName>
    <definedName name="_xlnm.Print_Titles" localSheetId="0">指定区域情報!$17:$18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3" l="1"/>
  <c r="J4" i="3"/>
  <c r="J11" i="3" l="1"/>
  <c r="J10" i="3"/>
  <c r="J9" i="3" l="1"/>
  <c r="L5" i="3" l="1"/>
  <c r="F5" i="3" s="1"/>
  <c r="J6" i="3"/>
  <c r="L6" i="3"/>
  <c r="J7" i="3"/>
  <c r="L7" i="3"/>
  <c r="F7" i="3" s="1"/>
  <c r="J8" i="3"/>
  <c r="L8" i="3"/>
  <c r="F8" i="3" s="1"/>
  <c r="L9" i="3"/>
  <c r="F9" i="3" s="1"/>
  <c r="L10" i="3"/>
  <c r="F10" i="3" s="1"/>
  <c r="L11" i="3"/>
  <c r="F11" i="3" s="1"/>
  <c r="L12" i="3"/>
  <c r="F12" i="3" s="1"/>
  <c r="L13" i="3"/>
  <c r="F13" i="3" s="1"/>
  <c r="L14" i="3"/>
  <c r="F14" i="3" s="1"/>
  <c r="F6" i="3" l="1"/>
</calcChain>
</file>

<file path=xl/sharedStrings.xml><?xml version="1.0" encoding="utf-8"?>
<sst xmlns="http://schemas.openxmlformats.org/spreadsheetml/2006/main" count="457" uniqueCount="241">
  <si>
    <t>都道府県
政令市</t>
    <rPh sb="0" eb="4">
      <t>トドウフケン</t>
    </rPh>
    <rPh sb="5" eb="8">
      <t>セイレイシ</t>
    </rPh>
    <phoneticPr fontId="12"/>
  </si>
  <si>
    <t>土壌汚染対策法に基づく要措置区域・形質変更時要届出区域</t>
    <rPh sb="0" eb="7">
      <t>ドタイ</t>
    </rPh>
    <rPh sb="11" eb="12">
      <t>ヨウ</t>
    </rPh>
    <rPh sb="12" eb="14">
      <t>ソチ</t>
    </rPh>
    <rPh sb="17" eb="19">
      <t>ケイシツ</t>
    </rPh>
    <rPh sb="19" eb="22">
      <t>ヘンコウジ</t>
    </rPh>
    <rPh sb="22" eb="23">
      <t>ヨウ</t>
    </rPh>
    <rPh sb="23" eb="25">
      <t>トドケデ</t>
    </rPh>
    <rPh sb="25" eb="27">
      <t>クイキ</t>
    </rPh>
    <phoneticPr fontId="12"/>
  </si>
  <si>
    <t>契機</t>
    <rPh sb="0" eb="2">
      <t>ケイキ</t>
    </rPh>
    <phoneticPr fontId="12"/>
  </si>
  <si>
    <t>件数</t>
    <rPh sb="0" eb="2">
      <t>ケンスウ</t>
    </rPh>
    <phoneticPr fontId="12"/>
  </si>
  <si>
    <t>鉛及びその化合物</t>
    <rPh sb="0" eb="1">
      <t>ナマリ</t>
    </rPh>
    <rPh sb="1" eb="2">
      <t>オヨ</t>
    </rPh>
    <rPh sb="5" eb="8">
      <t>カゴウブツ</t>
    </rPh>
    <phoneticPr fontId="12"/>
  </si>
  <si>
    <t>ふっ素及びその化合物</t>
    <rPh sb="2" eb="3">
      <t>ソ</t>
    </rPh>
    <rPh sb="3" eb="4">
      <t>オヨ</t>
    </rPh>
    <rPh sb="7" eb="10">
      <t>カゴウブツ</t>
    </rPh>
    <phoneticPr fontId="12"/>
  </si>
  <si>
    <t>所在地</t>
    <rPh sb="0" eb="3">
      <t>ショザイチ</t>
    </rPh>
    <phoneticPr fontId="12"/>
  </si>
  <si>
    <t>特定有害物質の種類</t>
    <rPh sb="7" eb="9">
      <t>シュルイ</t>
    </rPh>
    <phoneticPr fontId="12"/>
  </si>
  <si>
    <t>特定有害物質の項目</t>
    <rPh sb="7" eb="9">
      <t>コウモク</t>
    </rPh>
    <phoneticPr fontId="12"/>
  </si>
  <si>
    <t>溶出</t>
    <rPh sb="0" eb="2">
      <t>ヨウシュツ</t>
    </rPh>
    <phoneticPr fontId="12"/>
  </si>
  <si>
    <t>含有</t>
    <rPh sb="0" eb="2">
      <t>ガンユウ</t>
    </rPh>
    <phoneticPr fontId="12"/>
  </si>
  <si>
    <t>―</t>
    <phoneticPr fontId="12"/>
  </si>
  <si>
    <t>第３条</t>
  </si>
  <si>
    <t>ふっ素及びその化合物</t>
    <phoneticPr fontId="12"/>
  </si>
  <si>
    <t>形質変更時要届出区域</t>
  </si>
  <si>
    <t>鉛及びその化合物</t>
  </si>
  <si>
    <t>要措置区域</t>
  </si>
  <si>
    <t>砒素及びその化合物</t>
    <rPh sb="0" eb="2">
      <t>ヒソ</t>
    </rPh>
    <rPh sb="2" eb="3">
      <t>オヨ</t>
    </rPh>
    <rPh sb="6" eb="9">
      <t>カゴウブツ</t>
    </rPh>
    <phoneticPr fontId="12"/>
  </si>
  <si>
    <t>要措置区域</t>
    <rPh sb="0" eb="3">
      <t>ヨウソチ</t>
    </rPh>
    <rPh sb="3" eb="5">
      <t>クイキ</t>
    </rPh>
    <phoneticPr fontId="12"/>
  </si>
  <si>
    <t>ベンゼン</t>
    <phoneticPr fontId="12"/>
  </si>
  <si>
    <t>※　○：基準値超過　　―：基準値以下</t>
    <rPh sb="4" eb="7">
      <t>キジュンチ</t>
    </rPh>
    <rPh sb="7" eb="9">
      <t>チョウカ</t>
    </rPh>
    <rPh sb="13" eb="16">
      <t>キジュンチ</t>
    </rPh>
    <rPh sb="16" eb="18">
      <t>イカ</t>
    </rPh>
    <phoneticPr fontId="12"/>
  </si>
  <si>
    <t>●法第５条（旧第４条）</t>
    <rPh sb="1" eb="2">
      <t>ホウ</t>
    </rPh>
    <rPh sb="2" eb="3">
      <t>ダイ</t>
    </rPh>
    <rPh sb="4" eb="5">
      <t>ジョウ</t>
    </rPh>
    <phoneticPr fontId="12"/>
  </si>
  <si>
    <t>指定
年月日</t>
    <rPh sb="0" eb="2">
      <t>シテイ</t>
    </rPh>
    <rPh sb="3" eb="6">
      <t>ネンガッピ</t>
    </rPh>
    <phoneticPr fontId="12"/>
  </si>
  <si>
    <t>　　　形質変更時要届出区域</t>
    <phoneticPr fontId="12"/>
  </si>
  <si>
    <t>鉛及びその化合物
砒素及びその化合物</t>
    <rPh sb="9" eb="11">
      <t>ヒソ</t>
    </rPh>
    <rPh sb="11" eb="12">
      <t>オヨ</t>
    </rPh>
    <rPh sb="15" eb="18">
      <t>カゴウブツ</t>
    </rPh>
    <phoneticPr fontId="12"/>
  </si>
  <si>
    <t>形質変更時要届出区域</t>
    <rPh sb="0" eb="2">
      <t>ケイシツ</t>
    </rPh>
    <rPh sb="2" eb="5">
      <t>ヘンコウジ</t>
    </rPh>
    <rPh sb="5" eb="6">
      <t>ヨウ</t>
    </rPh>
    <rPh sb="6" eb="8">
      <t>トドケデ</t>
    </rPh>
    <rPh sb="8" eb="10">
      <t>クイキ</t>
    </rPh>
    <phoneticPr fontId="12"/>
  </si>
  <si>
    <t>砒素及びその化合物
ふっ素及びその化合物</t>
    <phoneticPr fontId="12"/>
  </si>
  <si>
    <t>砒素及びその化合物
ふっ素及びその化合物</t>
    <rPh sb="0" eb="2">
      <t>ヒソ</t>
    </rPh>
    <rPh sb="2" eb="3">
      <t>オヨ</t>
    </rPh>
    <rPh sb="6" eb="9">
      <t>カゴウブツ</t>
    </rPh>
    <rPh sb="12" eb="13">
      <t>ソ</t>
    </rPh>
    <rPh sb="13" eb="14">
      <t>オヨ</t>
    </rPh>
    <rPh sb="17" eb="20">
      <t>カゴウブツ</t>
    </rPh>
    <phoneticPr fontId="12"/>
  </si>
  <si>
    <t>ふっ素及びその化合物</t>
  </si>
  <si>
    <t>自然由来特例区域</t>
    <rPh sb="0" eb="2">
      <t>シゼン</t>
    </rPh>
    <rPh sb="2" eb="4">
      <t>ユライ</t>
    </rPh>
    <rPh sb="4" eb="6">
      <t>トクレイ</t>
    </rPh>
    <rPh sb="6" eb="8">
      <t>クイキ</t>
    </rPh>
    <phoneticPr fontId="12"/>
  </si>
  <si>
    <t>埋立地特例区域</t>
    <rPh sb="0" eb="3">
      <t>ウメタテチ</t>
    </rPh>
    <rPh sb="3" eb="5">
      <t>トクレイ</t>
    </rPh>
    <rPh sb="5" eb="7">
      <t>クイキ</t>
    </rPh>
    <phoneticPr fontId="12"/>
  </si>
  <si>
    <t>埋立地管理区域</t>
    <rPh sb="0" eb="3">
      <t>ウメタテチ</t>
    </rPh>
    <rPh sb="3" eb="5">
      <t>カンリ</t>
    </rPh>
    <rPh sb="5" eb="7">
      <t>クイキ</t>
    </rPh>
    <phoneticPr fontId="12"/>
  </si>
  <si>
    <t>このうち</t>
    <phoneticPr fontId="12"/>
  </si>
  <si>
    <t>鉛及びその化合物
ふっ素及びその化合物</t>
    <phoneticPr fontId="12"/>
  </si>
  <si>
    <t>　　　要措置区域</t>
    <phoneticPr fontId="12"/>
  </si>
  <si>
    <t>―</t>
  </si>
  <si>
    <t>○</t>
  </si>
  <si>
    <t>砒素及びその化合物
ふっ素及びその化合物</t>
    <rPh sb="0" eb="2">
      <t>ヒソ</t>
    </rPh>
    <rPh sb="2" eb="3">
      <t>オヨ</t>
    </rPh>
    <rPh sb="6" eb="9">
      <t>カゴウブツ</t>
    </rPh>
    <rPh sb="12" eb="13">
      <t>ソ</t>
    </rPh>
    <rPh sb="13" eb="14">
      <t>オヨ</t>
    </rPh>
    <rPh sb="17" eb="20">
      <t>カゴウブツ</t>
    </rPh>
    <phoneticPr fontId="11"/>
  </si>
  <si>
    <t>トリクロロエチレン</t>
  </si>
  <si>
    <t>●処理業省令第1３条</t>
    <rPh sb="1" eb="4">
      <t>ショリギョウ</t>
    </rPh>
    <rPh sb="4" eb="6">
      <t>ショウレイ</t>
    </rPh>
    <phoneticPr fontId="12"/>
  </si>
  <si>
    <t>●法第14条</t>
    <rPh sb="1" eb="2">
      <t>ホウ</t>
    </rPh>
    <phoneticPr fontId="12"/>
  </si>
  <si>
    <t>第14条</t>
    <phoneticPr fontId="11"/>
  </si>
  <si>
    <t>●法第３条</t>
    <rPh sb="1" eb="2">
      <t>ホウ</t>
    </rPh>
    <phoneticPr fontId="12"/>
  </si>
  <si>
    <t>●法第４条</t>
    <rPh sb="1" eb="2">
      <t>ホウ</t>
    </rPh>
    <phoneticPr fontId="12"/>
  </si>
  <si>
    <t>●法第４条・法第14条</t>
    <rPh sb="1" eb="2">
      <t>ホウ</t>
    </rPh>
    <phoneticPr fontId="12"/>
  </si>
  <si>
    <t>第４条</t>
    <phoneticPr fontId="11"/>
  </si>
  <si>
    <t>要措置区域
/
形質変更時要届出区域</t>
    <rPh sb="0" eb="1">
      <t>ヨウ</t>
    </rPh>
    <rPh sb="1" eb="3">
      <t>ソチ</t>
    </rPh>
    <rPh sb="3" eb="5">
      <t>クイキ</t>
    </rPh>
    <rPh sb="8" eb="10">
      <t>ケイシツ</t>
    </rPh>
    <rPh sb="10" eb="13">
      <t>ヘンコウジ</t>
    </rPh>
    <rPh sb="13" eb="14">
      <t>ヨウ</t>
    </rPh>
    <rPh sb="14" eb="16">
      <t>トドケデ</t>
    </rPh>
    <rPh sb="16" eb="18">
      <t>クイキ</t>
    </rPh>
    <phoneticPr fontId="12"/>
  </si>
  <si>
    <t>第３条</t>
    <rPh sb="0" eb="1">
      <t>ダイ</t>
    </rPh>
    <rPh sb="2" eb="3">
      <t>ジョウ</t>
    </rPh>
    <phoneticPr fontId="12"/>
  </si>
  <si>
    <t>第４条</t>
    <rPh sb="0" eb="1">
      <t>ダイ</t>
    </rPh>
    <rPh sb="2" eb="3">
      <t>ジョウ</t>
    </rPh>
    <phoneticPr fontId="12"/>
  </si>
  <si>
    <t>滋賀県湖南市朝国字梅ヶ谷2番､字平山1番の各一部</t>
  </si>
  <si>
    <t>滋賀県草津市野路東一丁目字小ｶｽ1916番4の一部</t>
  </si>
  <si>
    <t>一部自然由来特例区域</t>
    <rPh sb="0" eb="2">
      <t>イチブ</t>
    </rPh>
    <rPh sb="2" eb="4">
      <t>シゼン</t>
    </rPh>
    <rPh sb="4" eb="6">
      <t>ユライ</t>
    </rPh>
    <rPh sb="6" eb="8">
      <t>トクレイ</t>
    </rPh>
    <rPh sb="8" eb="10">
      <t>クイキ</t>
    </rPh>
    <phoneticPr fontId="12"/>
  </si>
  <si>
    <t>埋立地管理区域・埋立地特例区域</t>
    <rPh sb="0" eb="3">
      <t>ウメタテチ</t>
    </rPh>
    <rPh sb="3" eb="5">
      <t>カンリ</t>
    </rPh>
    <rPh sb="5" eb="7">
      <t>クイキ</t>
    </rPh>
    <rPh sb="8" eb="11">
      <t>ウメタテチ</t>
    </rPh>
    <rPh sb="11" eb="13">
      <t>トクレイ</t>
    </rPh>
    <rPh sb="13" eb="15">
      <t>クイキ</t>
    </rPh>
    <phoneticPr fontId="12"/>
  </si>
  <si>
    <t>滋賀県甲賀市甲賀町鳥居野字中山谷121番15の一部</t>
    <rPh sb="0" eb="3">
      <t>シガケン</t>
    </rPh>
    <rPh sb="3" eb="6">
      <t>コウカシ</t>
    </rPh>
    <rPh sb="6" eb="8">
      <t>コウカ</t>
    </rPh>
    <rPh sb="8" eb="9">
      <t>チョウ</t>
    </rPh>
    <rPh sb="9" eb="11">
      <t>トリイ</t>
    </rPh>
    <rPh sb="11" eb="12">
      <t>ノ</t>
    </rPh>
    <rPh sb="12" eb="13">
      <t>アザ</t>
    </rPh>
    <rPh sb="13" eb="15">
      <t>ナカヤマ</t>
    </rPh>
    <rPh sb="15" eb="16">
      <t>タニ</t>
    </rPh>
    <rPh sb="19" eb="20">
      <t>バン</t>
    </rPh>
    <rPh sb="23" eb="25">
      <t>イチブ</t>
    </rPh>
    <phoneticPr fontId="12"/>
  </si>
  <si>
    <t>滋賀県近江八幡市安土町西老蘇字沢田8番1および同市安土町東老蘇字西ノ口1770番2</t>
    <rPh sb="0" eb="3">
      <t>シガケン</t>
    </rPh>
    <rPh sb="3" eb="8">
      <t>オウミハチマンシ</t>
    </rPh>
    <rPh sb="8" eb="11">
      <t>アヅチチョウ</t>
    </rPh>
    <rPh sb="11" eb="12">
      <t>ニシ</t>
    </rPh>
    <rPh sb="12" eb="13">
      <t>オ</t>
    </rPh>
    <rPh sb="14" eb="15">
      <t>アザ</t>
    </rPh>
    <rPh sb="15" eb="17">
      <t>サワダ</t>
    </rPh>
    <rPh sb="18" eb="19">
      <t>バン</t>
    </rPh>
    <rPh sb="23" eb="25">
      <t>ドウシ</t>
    </rPh>
    <rPh sb="25" eb="28">
      <t>アヅチチョウ</t>
    </rPh>
    <rPh sb="28" eb="31">
      <t>ヒガシオイソ</t>
    </rPh>
    <rPh sb="31" eb="32">
      <t>アザ</t>
    </rPh>
    <rPh sb="32" eb="33">
      <t>ニシ</t>
    </rPh>
    <rPh sb="34" eb="35">
      <t>クチ</t>
    </rPh>
    <rPh sb="39" eb="40">
      <t>バン</t>
    </rPh>
    <phoneticPr fontId="12"/>
  </si>
  <si>
    <t>滋賀県甲賀市水口町さつきが丘37番の一部</t>
    <rPh sb="0" eb="3">
      <t>シガケン</t>
    </rPh>
    <rPh sb="3" eb="6">
      <t>コウカシ</t>
    </rPh>
    <rPh sb="6" eb="8">
      <t>ミナクチ</t>
    </rPh>
    <rPh sb="8" eb="9">
      <t>チョウ</t>
    </rPh>
    <rPh sb="13" eb="14">
      <t>オカ</t>
    </rPh>
    <rPh sb="16" eb="17">
      <t>バン</t>
    </rPh>
    <rPh sb="18" eb="20">
      <t>イチブ</t>
    </rPh>
    <phoneticPr fontId="12"/>
  </si>
  <si>
    <t>一部埋立地管理区域</t>
    <rPh sb="0" eb="2">
      <t>イチブ</t>
    </rPh>
    <rPh sb="2" eb="5">
      <t>ウメタテチ</t>
    </rPh>
    <rPh sb="5" eb="7">
      <t>カンリ</t>
    </rPh>
    <rPh sb="7" eb="9">
      <t>クイキ</t>
    </rPh>
    <phoneticPr fontId="12"/>
  </si>
  <si>
    <t>砒素及びその化合物</t>
  </si>
  <si>
    <t>一部埋立地特例区域</t>
    <rPh sb="0" eb="2">
      <t>イチブ</t>
    </rPh>
    <rPh sb="2" eb="4">
      <t>ウメタテ</t>
    </rPh>
    <rPh sb="4" eb="5">
      <t>チ</t>
    </rPh>
    <rPh sb="5" eb="7">
      <t>トクレイ</t>
    </rPh>
    <rPh sb="7" eb="9">
      <t>クイキ</t>
    </rPh>
    <phoneticPr fontId="12"/>
  </si>
  <si>
    <t>テトラクロロエチレン</t>
    <phoneticPr fontId="12"/>
  </si>
  <si>
    <t>臨海部特例区域</t>
    <rPh sb="0" eb="2">
      <t>リンカイ</t>
    </rPh>
    <rPh sb="2" eb="3">
      <t>ブ</t>
    </rPh>
    <rPh sb="3" eb="7">
      <t>トクレイクイキ</t>
    </rPh>
    <phoneticPr fontId="12"/>
  </si>
  <si>
    <t>第14条</t>
    <rPh sb="0" eb="1">
      <t>ダイ</t>
    </rPh>
    <rPh sb="3" eb="4">
      <t>ジョウ</t>
    </rPh>
    <phoneticPr fontId="9"/>
  </si>
  <si>
    <t>第４条</t>
    <rPh sb="0" eb="1">
      <t>ダイ</t>
    </rPh>
    <rPh sb="2" eb="3">
      <t>ジョウ</t>
    </rPh>
    <phoneticPr fontId="9"/>
  </si>
  <si>
    <t>鉛及びその化合物
ふっ素及びその化合物</t>
    <phoneticPr fontId="12"/>
  </si>
  <si>
    <t>滋賀県野洲市上屋字下芝原88番1の一部</t>
    <rPh sb="0" eb="3">
      <t>シガケン</t>
    </rPh>
    <phoneticPr fontId="12"/>
  </si>
  <si>
    <t>滋賀県米原市米原989番の一部､米原市梅ヶ原2231番の一部</t>
    <rPh sb="0" eb="3">
      <t>シガケン</t>
    </rPh>
    <rPh sb="13" eb="15">
      <t>イチブ</t>
    </rPh>
    <phoneticPr fontId="9"/>
  </si>
  <si>
    <t>形質変更時要届出区域（一部自然由来特例区域）</t>
    <rPh sb="11" eb="13">
      <t>イチブ</t>
    </rPh>
    <phoneticPr fontId="12"/>
  </si>
  <si>
    <t>形質変更時要届出区域（自然由来特例区域）</t>
    <rPh sb="11" eb="13">
      <t>シゼン</t>
    </rPh>
    <rPh sb="13" eb="15">
      <t>ユライ</t>
    </rPh>
    <rPh sb="15" eb="17">
      <t>トクレイ</t>
    </rPh>
    <rPh sb="17" eb="19">
      <t>クイキ</t>
    </rPh>
    <phoneticPr fontId="9"/>
  </si>
  <si>
    <t>滋賀県米原市米原989番の一部､米原市梅ヶ原2231番の一部</t>
    <rPh sb="0" eb="3">
      <t>シガケン</t>
    </rPh>
    <phoneticPr fontId="12"/>
  </si>
  <si>
    <t>鉛及びその化合物</t>
    <rPh sb="0" eb="1">
      <t>ナマリ</t>
    </rPh>
    <phoneticPr fontId="9"/>
  </si>
  <si>
    <t>滋賀県甲賀市水口町笹が丘1番3の一部</t>
    <rPh sb="0" eb="3">
      <t>シガケン</t>
    </rPh>
    <phoneticPr fontId="12"/>
  </si>
  <si>
    <t>滋賀県湖南市柑子袋字河原373番34の一部</t>
    <rPh sb="0" eb="3">
      <t>シガケン</t>
    </rPh>
    <phoneticPr fontId="12"/>
  </si>
  <si>
    <t>滋賀県栗東市野尻字横田1番1､字宮ﾉ前80番､栗東市蜂屋字畑堂412番1</t>
    <rPh sb="0" eb="3">
      <t>シガケン</t>
    </rPh>
    <phoneticPr fontId="12"/>
  </si>
  <si>
    <t>第４条</t>
    <rPh sb="0" eb="1">
      <t>ダイ</t>
    </rPh>
    <rPh sb="2" eb="3">
      <t>ジョウ</t>
    </rPh>
    <phoneticPr fontId="8"/>
  </si>
  <si>
    <t>第14条</t>
    <rPh sb="0" eb="1">
      <t>ダイ</t>
    </rPh>
    <rPh sb="3" eb="4">
      <t>ジョウ</t>
    </rPh>
    <phoneticPr fontId="8"/>
  </si>
  <si>
    <t>滋賀県野洲市上屋字大別当173番の一部</t>
    <rPh sb="0" eb="3">
      <t>シガケン</t>
    </rPh>
    <phoneticPr fontId="12"/>
  </si>
  <si>
    <t>滋賀県蒲生郡竜王町大字西横関字中島385番の一部､397番の一部</t>
    <phoneticPr fontId="12"/>
  </si>
  <si>
    <t>クロロエチレン
シスｰ1,2-ジクロロエチレン
テトラクロロエチレン
トリクロロエチレン</t>
    <phoneticPr fontId="12"/>
  </si>
  <si>
    <t>H27.10.16
一部解除
H28.6.29</t>
  </si>
  <si>
    <t>H30.9.21
一部解除
H31.2.22</t>
  </si>
  <si>
    <t>鉛及びその化合物
砒素及びその化合物</t>
    <rPh sb="0" eb="1">
      <t>ナマリ</t>
    </rPh>
    <rPh sb="1" eb="2">
      <t>オヨ</t>
    </rPh>
    <rPh sb="5" eb="8">
      <t>カゴウブツ</t>
    </rPh>
    <rPh sb="9" eb="11">
      <t>ヒソ</t>
    </rPh>
    <rPh sb="11" eb="12">
      <t>オヨ</t>
    </rPh>
    <rPh sb="15" eb="18">
      <t>カゴウブツ</t>
    </rPh>
    <phoneticPr fontId="3"/>
  </si>
  <si>
    <t>第14条</t>
    <rPh sb="0" eb="1">
      <t>ダイ</t>
    </rPh>
    <rPh sb="3" eb="4">
      <t>ジョウ</t>
    </rPh>
    <phoneticPr fontId="3"/>
  </si>
  <si>
    <t>砒素及びその化合物</t>
    <rPh sb="0" eb="2">
      <t>ヒソ</t>
    </rPh>
    <rPh sb="2" eb="3">
      <t>オヨ</t>
    </rPh>
    <rPh sb="6" eb="9">
      <t>カゴウブツ</t>
    </rPh>
    <phoneticPr fontId="3"/>
  </si>
  <si>
    <t>第４条</t>
    <rPh sb="0" eb="1">
      <t>ダイ</t>
    </rPh>
    <rPh sb="2" eb="3">
      <t>ジョウ</t>
    </rPh>
    <phoneticPr fontId="3"/>
  </si>
  <si>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
  </si>
  <si>
    <t>六価クロム化合物</t>
    <rPh sb="0" eb="2">
      <t>ロッカ</t>
    </rPh>
    <rPh sb="5" eb="8">
      <t>カゴウブツ</t>
    </rPh>
    <phoneticPr fontId="3"/>
  </si>
  <si>
    <t>鉛及びその化合物</t>
    <rPh sb="0" eb="1">
      <t>ナマリ</t>
    </rPh>
    <rPh sb="1" eb="2">
      <t>オヨ</t>
    </rPh>
    <rPh sb="5" eb="8">
      <t>カゴウブツ</t>
    </rPh>
    <phoneticPr fontId="3"/>
  </si>
  <si>
    <t>第３条</t>
    <rPh sb="0" eb="1">
      <t>ダイ</t>
    </rPh>
    <rPh sb="2" eb="3">
      <t>ジョウ</t>
    </rPh>
    <phoneticPr fontId="3"/>
  </si>
  <si>
    <t>形質変更時要届出区域（一部自然由来特例区域）</t>
    <rPh sb="11" eb="13">
      <t>イチブ</t>
    </rPh>
    <rPh sb="13" eb="15">
      <t>シゼン</t>
    </rPh>
    <rPh sb="15" eb="17">
      <t>ユライ</t>
    </rPh>
    <rPh sb="17" eb="19">
      <t>トクレイ</t>
    </rPh>
    <rPh sb="19" eb="21">
      <t>クイキ</t>
    </rPh>
    <phoneticPr fontId="3"/>
  </si>
  <si>
    <t>●法第３条・法第14条</t>
    <phoneticPr fontId="12"/>
  </si>
  <si>
    <t>滋賀県米原市米原967番､988番､米原市梅ヶ原2230番</t>
    <rPh sb="0" eb="3">
      <t>シガケン</t>
    </rPh>
    <phoneticPr fontId="12"/>
  </si>
  <si>
    <t>滋賀県長浜市鐘紡町字南香長141番の一部､長浜市鐘紡町字二ﾉ江入146番の一部</t>
    <rPh sb="0" eb="3">
      <t>シガケン</t>
    </rPh>
    <phoneticPr fontId="12"/>
  </si>
  <si>
    <t>1,2-ジクロロエチレン
テトラクロロエチレン
トリクロロエチレン</t>
    <phoneticPr fontId="12"/>
  </si>
  <si>
    <t>面積（㎡）</t>
    <phoneticPr fontId="12"/>
  </si>
  <si>
    <t>鉛及びその化合物
砒素及びその化合物</t>
    <rPh sb="9" eb="11">
      <t>ヒソ</t>
    </rPh>
    <phoneticPr fontId="3"/>
  </si>
  <si>
    <t>滋賀県野洲市上屋字下芝原88番1､字大別当173番､字高井狩432番1の各一部</t>
    <phoneticPr fontId="12"/>
  </si>
  <si>
    <t>クロロエチレン</t>
  </si>
  <si>
    <t>滋賀県草津市上笠二丁目字鯰147番6､147番7の各一部</t>
    <phoneticPr fontId="12"/>
  </si>
  <si>
    <t>ふっ素及びその化合物</t>
    <rPh sb="3" eb="4">
      <t>オヨ</t>
    </rPh>
    <phoneticPr fontId="3"/>
  </si>
  <si>
    <t>滋賀県東近江市平柳町字北浦557番､555番4の各一部</t>
    <phoneticPr fontId="12"/>
  </si>
  <si>
    <t>R1.7.2
一部解除
R3.3.12</t>
    <rPh sb="7" eb="9">
      <t>イチブ</t>
    </rPh>
    <rPh sb="9" eb="11">
      <t>カイジョ</t>
    </rPh>
    <phoneticPr fontId="3"/>
  </si>
  <si>
    <t>H30.11.9
一部解除
H31.3.22</t>
    <phoneticPr fontId="12"/>
  </si>
  <si>
    <t>滋賀県甲賀市水口町笹が丘1番3の一部</t>
  </si>
  <si>
    <t>滋賀県草津市野路東二丁目字観音堂2275番2の一部</t>
    <rPh sb="23" eb="25">
      <t>イチブ</t>
    </rPh>
    <phoneticPr fontId="12"/>
  </si>
  <si>
    <t>H30.10.19
一部解除
R3.6.1</t>
    <rPh sb="10" eb="12">
      <t>イチブ</t>
    </rPh>
    <rPh sb="12" eb="14">
      <t>カイジョ</t>
    </rPh>
    <phoneticPr fontId="3"/>
  </si>
  <si>
    <t>滋賀県犬上郡多賀町大字四手字諏訪348番3の一部</t>
    <rPh sb="0" eb="3">
      <t>シガケン</t>
    </rPh>
    <phoneticPr fontId="3"/>
  </si>
  <si>
    <t>滋賀県米原市大鹿字堀58番､60番､60番1､61番1､62番の各一部</t>
    <phoneticPr fontId="12"/>
  </si>
  <si>
    <t>カドミウム及びその化合物
セレン及びその化合物
砒素及びその化合物
ふっ素及びその化合物
ほう素及びその化合物</t>
    <rPh sb="5" eb="6">
      <t>オヨ</t>
    </rPh>
    <rPh sb="9" eb="12">
      <t>カゴウブツ</t>
    </rPh>
    <rPh sb="16" eb="17">
      <t>オヨ</t>
    </rPh>
    <rPh sb="20" eb="23">
      <t>カゴウブツ</t>
    </rPh>
    <rPh sb="24" eb="26">
      <t>ヒソ</t>
    </rPh>
    <rPh sb="26" eb="27">
      <t>オヨ</t>
    </rPh>
    <rPh sb="30" eb="33">
      <t>カゴウブツ</t>
    </rPh>
    <rPh sb="36" eb="37">
      <t>ソ</t>
    </rPh>
    <rPh sb="37" eb="38">
      <t>オヨ</t>
    </rPh>
    <rPh sb="41" eb="44">
      <t>カゴウブツ</t>
    </rPh>
    <rPh sb="47" eb="48">
      <t>ソ</t>
    </rPh>
    <rPh sb="48" eb="49">
      <t>オヨ</t>
    </rPh>
    <rPh sb="52" eb="55">
      <t>カゴウブツ</t>
    </rPh>
    <phoneticPr fontId="3"/>
  </si>
  <si>
    <t>滋賀県野洲市野洲字川原端860番､860番3､字西ヶ漥2286番の各一部</t>
    <phoneticPr fontId="12"/>
  </si>
  <si>
    <t>水銀及びその化合物
鉛及びその化合物
砒素及びその化合物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phoneticPr fontId="3"/>
  </si>
  <si>
    <t>滋賀県彦根市正法寺町字竹之内562番2および字下山之越658番の各一部</t>
    <phoneticPr fontId="12"/>
  </si>
  <si>
    <t>滋賀県野洲市吉川3365番2､3367番23､3367番49､3382番､4449番､4474番､4547番の各一部</t>
  </si>
  <si>
    <t>鉛及びその化合物</t>
    <rPh sb="0" eb="1">
      <t>ナマリ</t>
    </rPh>
    <phoneticPr fontId="4"/>
  </si>
  <si>
    <t>六価クロム化合物
ほう素及びその化合物</t>
    <rPh sb="0" eb="2">
      <t>ロッカ</t>
    </rPh>
    <phoneticPr fontId="3"/>
  </si>
  <si>
    <t>滋賀県東近江市五個荘簗瀬町10番6の一部</t>
  </si>
  <si>
    <t>滋賀県湖南市朝国字平山1番､平山1番512および平山1番514の各一部</t>
  </si>
  <si>
    <t>滋賀県草津市野路東七丁目字砂池2258番5の一部</t>
    <rPh sb="0" eb="3">
      <t>シガケン</t>
    </rPh>
    <phoneticPr fontId="12"/>
  </si>
  <si>
    <t>ふっ素及びその化合物</t>
    <rPh sb="2" eb="3">
      <t>ソ</t>
    </rPh>
    <phoneticPr fontId="4"/>
  </si>
  <si>
    <t>調査
契機</t>
    <rPh sb="0" eb="2">
      <t>チョウサ</t>
    </rPh>
    <phoneticPr fontId="12"/>
  </si>
  <si>
    <t>●要措置区域等から指定変更</t>
    <rPh sb="1" eb="6">
      <t>ヨウソチクイキ</t>
    </rPh>
    <rPh sb="6" eb="7">
      <t>トウ</t>
    </rPh>
    <rPh sb="9" eb="11">
      <t>シテイ</t>
    </rPh>
    <rPh sb="11" eb="13">
      <t>ヘンコウ</t>
    </rPh>
    <phoneticPr fontId="12"/>
  </si>
  <si>
    <t>R4.4.8
一部解除
R5.1.24</t>
    <rPh sb="7" eb="9">
      <t>イチブ</t>
    </rPh>
    <rPh sb="9" eb="11">
      <t>カイジョ</t>
    </rPh>
    <phoneticPr fontId="12"/>
  </si>
  <si>
    <t>滋賀県彦根市高宮町字六斗代480番１の一部</t>
    <phoneticPr fontId="3"/>
  </si>
  <si>
    <t>滋賀県湖南市朝国字平山１番の一部</t>
    <rPh sb="0" eb="3">
      <t>シガケン</t>
    </rPh>
    <phoneticPr fontId="7"/>
  </si>
  <si>
    <t>滋賀県甲賀市信楽町長野字三代出498番および500番４の各一部</t>
    <rPh sb="0" eb="3">
      <t>シガケン</t>
    </rPh>
    <phoneticPr fontId="7"/>
  </si>
  <si>
    <t>砒素及びその化合物</t>
    <rPh sb="0" eb="3">
      <t>ヒソオヨ</t>
    </rPh>
    <rPh sb="6" eb="9">
      <t>カゴウブツ</t>
    </rPh>
    <phoneticPr fontId="6"/>
  </si>
  <si>
    <t>滋賀県湖南市高松町2番1の一部</t>
    <rPh sb="0" eb="3">
      <t>シガケン</t>
    </rPh>
    <phoneticPr fontId="7"/>
  </si>
  <si>
    <t>○滋賀県の要措置区域等の現在の指定件数</t>
    <rPh sb="1" eb="4">
      <t>シガケン</t>
    </rPh>
    <phoneticPr fontId="12"/>
  </si>
  <si>
    <t>　※滋賀県公報および当課および各環境事務所において閲覧に供している要措置区域・形質変更時要届出区域台帳に基づいて掲載しています。
　　 詳細は滋賀県公報および要措置区域・形質変更時要届出区域台帳を御確認ください。</t>
    <rPh sb="2" eb="5">
      <t>シガケン</t>
    </rPh>
    <rPh sb="5" eb="7">
      <t>コウホウ</t>
    </rPh>
    <rPh sb="10" eb="12">
      <t>トウカ</t>
    </rPh>
    <rPh sb="15" eb="18">
      <t>カクカンキョウ</t>
    </rPh>
    <rPh sb="18" eb="20">
      <t>ジム</t>
    </rPh>
    <rPh sb="20" eb="21">
      <t>ショ</t>
    </rPh>
    <rPh sb="25" eb="27">
      <t>エツラン</t>
    </rPh>
    <rPh sb="28" eb="29">
      <t>キョウ</t>
    </rPh>
    <rPh sb="33" eb="34">
      <t>ヨウ</t>
    </rPh>
    <rPh sb="34" eb="36">
      <t>ソチ</t>
    </rPh>
    <rPh sb="36" eb="38">
      <t>クイキ</t>
    </rPh>
    <rPh sb="39" eb="41">
      <t>ケイシツ</t>
    </rPh>
    <rPh sb="41" eb="43">
      <t>ヘンコウ</t>
    </rPh>
    <rPh sb="43" eb="44">
      <t>ジ</t>
    </rPh>
    <rPh sb="44" eb="45">
      <t>ヨウ</t>
    </rPh>
    <rPh sb="45" eb="46">
      <t>トド</t>
    </rPh>
    <rPh sb="46" eb="47">
      <t>デ</t>
    </rPh>
    <rPh sb="47" eb="49">
      <t>クイキ</t>
    </rPh>
    <rPh sb="49" eb="51">
      <t>ダイチョウ</t>
    </rPh>
    <rPh sb="52" eb="53">
      <t>モト</t>
    </rPh>
    <rPh sb="56" eb="58">
      <t>ケイサイ</t>
    </rPh>
    <rPh sb="68" eb="70">
      <t>ショウサイ</t>
    </rPh>
    <rPh sb="71" eb="74">
      <t>シガケン</t>
    </rPh>
    <rPh sb="74" eb="76">
      <t>コウホウ</t>
    </rPh>
    <rPh sb="79" eb="80">
      <t>ヨウ</t>
    </rPh>
    <rPh sb="80" eb="82">
      <t>ソチ</t>
    </rPh>
    <rPh sb="82" eb="84">
      <t>クイキ</t>
    </rPh>
    <rPh sb="85" eb="87">
      <t>ケイシツ</t>
    </rPh>
    <rPh sb="87" eb="89">
      <t>ヘンコウ</t>
    </rPh>
    <rPh sb="89" eb="90">
      <t>ジ</t>
    </rPh>
    <rPh sb="90" eb="91">
      <t>ヨウ</t>
    </rPh>
    <rPh sb="91" eb="92">
      <t>トド</t>
    </rPh>
    <rPh sb="92" eb="93">
      <t>デ</t>
    </rPh>
    <rPh sb="93" eb="95">
      <t>クイキ</t>
    </rPh>
    <rPh sb="95" eb="97">
      <t>ダイチョウ</t>
    </rPh>
    <rPh sb="98" eb="101">
      <t>ゴカクニン</t>
    </rPh>
    <phoneticPr fontId="12"/>
  </si>
  <si>
    <t>区域指定番号</t>
    <phoneticPr fontId="12"/>
  </si>
  <si>
    <t>形-5</t>
    <rPh sb="0" eb="1">
      <t>ケイ</t>
    </rPh>
    <phoneticPr fontId="2"/>
  </si>
  <si>
    <t>形-7</t>
    <rPh sb="0" eb="1">
      <t>ケイ</t>
    </rPh>
    <phoneticPr fontId="2"/>
  </si>
  <si>
    <t>形-9</t>
    <rPh sb="0" eb="1">
      <t>ケイ</t>
    </rPh>
    <phoneticPr fontId="2"/>
  </si>
  <si>
    <t>形-10</t>
    <rPh sb="0" eb="1">
      <t>ケイ</t>
    </rPh>
    <phoneticPr fontId="2"/>
  </si>
  <si>
    <t>形-11</t>
    <rPh sb="0" eb="1">
      <t>ケイ</t>
    </rPh>
    <phoneticPr fontId="2"/>
  </si>
  <si>
    <t>要-6</t>
    <rPh sb="0" eb="1">
      <t>ヨウ</t>
    </rPh>
    <phoneticPr fontId="12"/>
  </si>
  <si>
    <t>形-13</t>
    <rPh sb="0" eb="1">
      <t>ケイ</t>
    </rPh>
    <phoneticPr fontId="2"/>
  </si>
  <si>
    <t>要-8</t>
    <rPh sb="0" eb="1">
      <t>ヨウ</t>
    </rPh>
    <phoneticPr fontId="12"/>
  </si>
  <si>
    <t>要-10</t>
    <rPh sb="0" eb="1">
      <t>ヨウ</t>
    </rPh>
    <phoneticPr fontId="12"/>
  </si>
  <si>
    <t>形-19</t>
    <rPh sb="0" eb="1">
      <t>ケイ</t>
    </rPh>
    <phoneticPr fontId="2"/>
  </si>
  <si>
    <t>形-20</t>
    <rPh sb="0" eb="1">
      <t>ケイ</t>
    </rPh>
    <phoneticPr fontId="2"/>
  </si>
  <si>
    <t>形-21</t>
    <rPh sb="0" eb="1">
      <t>ケイ</t>
    </rPh>
    <phoneticPr fontId="2"/>
  </si>
  <si>
    <t>形-22</t>
    <rPh sb="0" eb="1">
      <t>ケイ</t>
    </rPh>
    <phoneticPr fontId="2"/>
  </si>
  <si>
    <t>形-23</t>
    <rPh sb="0" eb="1">
      <t>ケイ</t>
    </rPh>
    <phoneticPr fontId="2"/>
  </si>
  <si>
    <t>形-24</t>
    <rPh sb="0" eb="1">
      <t>ケイ</t>
    </rPh>
    <phoneticPr fontId="2"/>
  </si>
  <si>
    <t>形-25</t>
    <rPh sb="0" eb="1">
      <t>ケイ</t>
    </rPh>
    <phoneticPr fontId="2"/>
  </si>
  <si>
    <t>形-26</t>
    <rPh sb="0" eb="1">
      <t>ケイ</t>
    </rPh>
    <phoneticPr fontId="2"/>
  </si>
  <si>
    <t>形-29</t>
    <rPh sb="0" eb="1">
      <t>ケイ</t>
    </rPh>
    <phoneticPr fontId="2"/>
  </si>
  <si>
    <t>形-30</t>
    <rPh sb="0" eb="1">
      <t>ケイ</t>
    </rPh>
    <phoneticPr fontId="2"/>
  </si>
  <si>
    <t>形-31</t>
    <rPh sb="0" eb="1">
      <t>ケイ</t>
    </rPh>
    <phoneticPr fontId="2"/>
  </si>
  <si>
    <t>形-32</t>
    <rPh sb="0" eb="1">
      <t>ケイ</t>
    </rPh>
    <phoneticPr fontId="2"/>
  </si>
  <si>
    <t>形-33</t>
    <rPh sb="0" eb="1">
      <t>ケイ</t>
    </rPh>
    <phoneticPr fontId="2"/>
  </si>
  <si>
    <t>形-35</t>
    <rPh sb="0" eb="1">
      <t>ケイ</t>
    </rPh>
    <phoneticPr fontId="2"/>
  </si>
  <si>
    <t>形-36</t>
    <rPh sb="0" eb="1">
      <t>ケイ</t>
    </rPh>
    <phoneticPr fontId="2"/>
  </si>
  <si>
    <t>形-38</t>
    <rPh sb="0" eb="1">
      <t>ケイ</t>
    </rPh>
    <phoneticPr fontId="2"/>
  </si>
  <si>
    <t>形-39</t>
    <rPh sb="0" eb="1">
      <t>ケイ</t>
    </rPh>
    <phoneticPr fontId="2"/>
  </si>
  <si>
    <t>形-40</t>
    <rPh sb="0" eb="1">
      <t>ケイ</t>
    </rPh>
    <phoneticPr fontId="2"/>
  </si>
  <si>
    <t>要-12</t>
    <rPh sb="0" eb="1">
      <t>ヨウ</t>
    </rPh>
    <phoneticPr fontId="2"/>
  </si>
  <si>
    <t>形-43</t>
    <rPh sb="0" eb="1">
      <t>ケイ</t>
    </rPh>
    <phoneticPr fontId="2"/>
  </si>
  <si>
    <t>要-13</t>
    <rPh sb="0" eb="1">
      <t>ヨウ</t>
    </rPh>
    <phoneticPr fontId="2"/>
  </si>
  <si>
    <t>要-14</t>
    <rPh sb="0" eb="1">
      <t>ヨウ</t>
    </rPh>
    <phoneticPr fontId="2"/>
  </si>
  <si>
    <t>形-44</t>
    <rPh sb="0" eb="1">
      <t>ケイ</t>
    </rPh>
    <phoneticPr fontId="2"/>
  </si>
  <si>
    <t>要-15</t>
    <rPh sb="0" eb="1">
      <t>ヨウ</t>
    </rPh>
    <phoneticPr fontId="2"/>
  </si>
  <si>
    <t>形-47</t>
    <rPh sb="0" eb="1">
      <t>ケイ</t>
    </rPh>
    <phoneticPr fontId="2"/>
  </si>
  <si>
    <t>形-48</t>
    <rPh sb="0" eb="1">
      <t>ケイ</t>
    </rPh>
    <phoneticPr fontId="2"/>
  </si>
  <si>
    <t>形-49</t>
    <rPh sb="0" eb="1">
      <t>ケイ</t>
    </rPh>
    <phoneticPr fontId="2"/>
  </si>
  <si>
    <t>形-51</t>
    <rPh sb="0" eb="1">
      <t>ケイ</t>
    </rPh>
    <phoneticPr fontId="2"/>
  </si>
  <si>
    <t>形-52</t>
    <rPh sb="0" eb="1">
      <t>ケイ</t>
    </rPh>
    <phoneticPr fontId="2"/>
  </si>
  <si>
    <t>形-54</t>
    <rPh sb="0" eb="1">
      <t>ケイ</t>
    </rPh>
    <phoneticPr fontId="2"/>
  </si>
  <si>
    <t>形-55</t>
    <rPh sb="0" eb="1">
      <t>ケイ</t>
    </rPh>
    <phoneticPr fontId="2"/>
  </si>
  <si>
    <t>形-56</t>
    <rPh sb="0" eb="1">
      <t>ケイ</t>
    </rPh>
    <phoneticPr fontId="2"/>
  </si>
  <si>
    <t>形-61</t>
    <rPh sb="0" eb="1">
      <t>ケイ</t>
    </rPh>
    <phoneticPr fontId="2"/>
  </si>
  <si>
    <t>形-62</t>
    <rPh sb="0" eb="1">
      <t>ケイ</t>
    </rPh>
    <phoneticPr fontId="2"/>
  </si>
  <si>
    <t>形-63</t>
    <rPh sb="0" eb="1">
      <t>ケイ</t>
    </rPh>
    <phoneticPr fontId="2"/>
  </si>
  <si>
    <t>土壌汚染対策法第６条第１項に基づく要措置区域及び第11条第１項に基づく形質変更時要届出区域の指定状況は以下のとおりです。</t>
    <rPh sb="0" eb="7">
      <t>ドタイ</t>
    </rPh>
    <rPh sb="7" eb="8">
      <t>ダイ</t>
    </rPh>
    <rPh sb="9" eb="10">
      <t>ジョウ</t>
    </rPh>
    <rPh sb="10" eb="11">
      <t>ダイ</t>
    </rPh>
    <rPh sb="12" eb="13">
      <t>コウ</t>
    </rPh>
    <rPh sb="14" eb="15">
      <t>モト</t>
    </rPh>
    <rPh sb="17" eb="18">
      <t>ヨウ</t>
    </rPh>
    <rPh sb="18" eb="20">
      <t>ソチ</t>
    </rPh>
    <rPh sb="20" eb="22">
      <t>クイキ</t>
    </rPh>
    <rPh sb="22" eb="23">
      <t>オヨ</t>
    </rPh>
    <rPh sb="24" eb="25">
      <t>ダイ</t>
    </rPh>
    <rPh sb="27" eb="28">
      <t>ジョウ</t>
    </rPh>
    <rPh sb="28" eb="29">
      <t>ダイ</t>
    </rPh>
    <rPh sb="30" eb="31">
      <t>コウ</t>
    </rPh>
    <rPh sb="32" eb="33">
      <t>モト</t>
    </rPh>
    <rPh sb="35" eb="37">
      <t>ケイシツ</t>
    </rPh>
    <rPh sb="37" eb="39">
      <t>ヘンコウ</t>
    </rPh>
    <rPh sb="39" eb="40">
      <t>ジ</t>
    </rPh>
    <rPh sb="40" eb="41">
      <t>ヨウ</t>
    </rPh>
    <rPh sb="41" eb="43">
      <t>トドケデ</t>
    </rPh>
    <rPh sb="43" eb="45">
      <t>クイキ</t>
    </rPh>
    <rPh sb="46" eb="48">
      <t>シテイ</t>
    </rPh>
    <rPh sb="48" eb="50">
      <t>ジョウキョウ</t>
    </rPh>
    <rPh sb="51" eb="53">
      <t>イカ</t>
    </rPh>
    <phoneticPr fontId="12"/>
  </si>
  <si>
    <r>
      <t xml:space="preserve">R5.6.20
</t>
    </r>
    <r>
      <rPr>
        <sz val="10"/>
        <color theme="1"/>
        <rFont val="BIZ UDPゴシック"/>
        <family val="3"/>
        <charset val="128"/>
      </rPr>
      <t>一部解除
R5.11.7</t>
    </r>
    <rPh sb="8" eb="10">
      <t>イチブ</t>
    </rPh>
    <rPh sb="10" eb="12">
      <t>カイジョ</t>
    </rPh>
    <phoneticPr fontId="5"/>
  </si>
  <si>
    <t>形-65</t>
  </si>
  <si>
    <t>滋賀県草津市草津市矢橋町字帰帆2108番の一部</t>
    <rPh sb="0" eb="3">
      <t>シガケン</t>
    </rPh>
    <rPh sb="3" eb="6">
      <t>クサツシ</t>
    </rPh>
    <rPh sb="21" eb="23">
      <t>イチブ</t>
    </rPh>
    <phoneticPr fontId="2"/>
  </si>
  <si>
    <t>第３条</t>
    <rPh sb="0" eb="1">
      <t>ダイ</t>
    </rPh>
    <rPh sb="2" eb="3">
      <t>ジョウ</t>
    </rPh>
    <phoneticPr fontId="2"/>
  </si>
  <si>
    <t>カドミウム及びその化合物、鉛及びその化合物、砒素及びその化合物、ふっ素及びその化合物</t>
  </si>
  <si>
    <t>－</t>
  </si>
  <si>
    <t>滋賀県栗東市蜂屋字辻513の一部､字七反田522の一部</t>
    <rPh sb="0" eb="3">
      <t>シガケン</t>
    </rPh>
    <rPh sb="14" eb="16">
      <t>イチブ</t>
    </rPh>
    <rPh sb="25" eb="27">
      <t>イチブ</t>
    </rPh>
    <phoneticPr fontId="1"/>
  </si>
  <si>
    <t>H26.8.6
一部追加
H26.10.10</t>
    <phoneticPr fontId="12"/>
  </si>
  <si>
    <t>H26.5.30
一部追加
H27.9.9
H31.4.9</t>
    <phoneticPr fontId="12"/>
  </si>
  <si>
    <t>滋賀県草津市野路東七丁目字中島2247番8､字清水作2251番､2251番1､2276番､2276番4､字砂池2258番5､字観音堂2275番60</t>
    <rPh sb="62" eb="63">
      <t>アザ</t>
    </rPh>
    <phoneticPr fontId="12"/>
  </si>
  <si>
    <t>H26.9.1
一部解除
H27.3.25</t>
    <phoneticPr fontId="12"/>
  </si>
  <si>
    <t>滋賀県湖南市吉永字中川原361番1､364番1､364番6の各一部</t>
    <rPh sb="30" eb="31">
      <t>カク</t>
    </rPh>
    <phoneticPr fontId="12"/>
  </si>
  <si>
    <t>滋賀県甲賀市信楽町勅旨字岩ﾉ谷2188番9､2195番1､2198番､2199番2､2200番及び2200番1の各一部</t>
    <rPh sb="0" eb="3">
      <t>シガケン</t>
    </rPh>
    <rPh sb="56" eb="57">
      <t>カク</t>
    </rPh>
    <rPh sb="57" eb="59">
      <t>イチブ</t>
    </rPh>
    <phoneticPr fontId="12"/>
  </si>
  <si>
    <t>R2.8.7
一部解除
R2.12.18
R4.6.21</t>
    <rPh sb="7" eb="9">
      <t>イチブ</t>
    </rPh>
    <rPh sb="9" eb="11">
      <t>カイジョ</t>
    </rPh>
    <phoneticPr fontId="1"/>
  </si>
  <si>
    <t>滋賀県湖南市石部北三丁目2212番2､2212番5､2213番､2213番3､2214番､2215番､2216番､2217番､2218番1､2219番､滋賀県栗東市伊勢落字粟畑横田川筋632番1の各一部</t>
    <rPh sb="76" eb="79">
      <t>シガケン</t>
    </rPh>
    <phoneticPr fontId="12"/>
  </si>
  <si>
    <t>滋賀県守山市小島町字中島532番、守山市川田町字南林252番１の各一部</t>
    <rPh sb="0" eb="3">
      <t>シガケン</t>
    </rPh>
    <rPh sb="17" eb="19">
      <t>モリヤマ</t>
    </rPh>
    <rPh sb="32" eb="35">
      <t>カクイチブ</t>
    </rPh>
    <phoneticPr fontId="1"/>
  </si>
  <si>
    <t>滋賀県東近江市平柳町字北浦514番6および555番1の各一部</t>
    <rPh sb="27" eb="30">
      <t>カクイチブ</t>
    </rPh>
    <phoneticPr fontId="12"/>
  </si>
  <si>
    <r>
      <t>滋賀県長浜市</t>
    </r>
    <r>
      <rPr>
        <sz val="9"/>
        <color theme="1"/>
        <rFont val="ＭＳ Ｐゴシック"/>
        <family val="3"/>
        <charset val="128"/>
        <scheme val="major"/>
      </rPr>
      <t>祇󠄀</t>
    </r>
    <r>
      <rPr>
        <sz val="9"/>
        <color theme="1"/>
        <rFont val="BIZ UDPゴシック"/>
        <family val="3"/>
        <charset val="128"/>
      </rPr>
      <t>園町字飯次852番37</t>
    </r>
    <rPh sb="0" eb="2">
      <t>シガ</t>
    </rPh>
    <rPh sb="2" eb="3">
      <t>ケン</t>
    </rPh>
    <rPh sb="3" eb="6">
      <t>ナガハマシ</t>
    </rPh>
    <rPh sb="6" eb="10">
      <t>ギオン</t>
    </rPh>
    <rPh sb="10" eb="11">
      <t>チョウ</t>
    </rPh>
    <rPh sb="11" eb="12">
      <t>ジ</t>
    </rPh>
    <rPh sb="12" eb="13">
      <t>メシ</t>
    </rPh>
    <rPh sb="13" eb="14">
      <t>ツギ</t>
    </rPh>
    <rPh sb="17" eb="18">
      <t>バン</t>
    </rPh>
    <phoneticPr fontId="1"/>
  </si>
  <si>
    <t>滋賀県彦根市高宮町字上井戸287番１､288番１､288番３､288番４､288番５および字野々戸157番１の各一部</t>
    <rPh sb="0" eb="3">
      <t>シガケン</t>
    </rPh>
    <rPh sb="3" eb="5">
      <t>ヒコネ</t>
    </rPh>
    <rPh sb="5" eb="6">
      <t>シ</t>
    </rPh>
    <rPh sb="6" eb="8">
      <t>タカミヤ</t>
    </rPh>
    <rPh sb="8" eb="9">
      <t>チョウ</t>
    </rPh>
    <rPh sb="9" eb="10">
      <t>アザ</t>
    </rPh>
    <rPh sb="10" eb="11">
      <t>ジョウ</t>
    </rPh>
    <rPh sb="11" eb="13">
      <t>イド</t>
    </rPh>
    <rPh sb="16" eb="17">
      <t>バン</t>
    </rPh>
    <rPh sb="22" eb="23">
      <t>バン</t>
    </rPh>
    <rPh sb="28" eb="29">
      <t>バン</t>
    </rPh>
    <rPh sb="34" eb="35">
      <t>バン</t>
    </rPh>
    <rPh sb="40" eb="41">
      <t>バン</t>
    </rPh>
    <rPh sb="45" eb="46">
      <t>ジ</t>
    </rPh>
    <rPh sb="46" eb="47">
      <t>ノ</t>
    </rPh>
    <rPh sb="48" eb="49">
      <t>ト</t>
    </rPh>
    <rPh sb="52" eb="53">
      <t>バン</t>
    </rPh>
    <phoneticPr fontId="3"/>
  </si>
  <si>
    <t>滋賀県甲賀市水口町笹が丘１番２の一部</t>
    <rPh sb="0" eb="3">
      <t>シガケン</t>
    </rPh>
    <rPh sb="3" eb="6">
      <t>コウカシ</t>
    </rPh>
    <rPh sb="6" eb="8">
      <t>ミナクチ</t>
    </rPh>
    <rPh sb="8" eb="9">
      <t>チョウ</t>
    </rPh>
    <rPh sb="9" eb="10">
      <t>ササ</t>
    </rPh>
    <rPh sb="11" eb="12">
      <t>オカ</t>
    </rPh>
    <rPh sb="13" eb="14">
      <t>バン</t>
    </rPh>
    <rPh sb="16" eb="18">
      <t>イチブ</t>
    </rPh>
    <phoneticPr fontId="1"/>
  </si>
  <si>
    <t>滋賀県東近江市東沖野四丁目字奥山1264番1の一部</t>
    <rPh sb="23" eb="25">
      <t>イチブ</t>
    </rPh>
    <phoneticPr fontId="12"/>
  </si>
  <si>
    <t>第３条</t>
    <phoneticPr fontId="12"/>
  </si>
  <si>
    <t>第３条第14条</t>
    <phoneticPr fontId="1"/>
  </si>
  <si>
    <t>形-66</t>
  </si>
  <si>
    <t>滋賀県米原市志賀谷字滝ヶ鼻1045番１の一部</t>
  </si>
  <si>
    <t>第14条</t>
    <rPh sb="0" eb="1">
      <t>ダイ</t>
    </rPh>
    <rPh sb="3" eb="4">
      <t>ジョウ</t>
    </rPh>
    <phoneticPr fontId="1"/>
  </si>
  <si>
    <t>テトラクロロエチレン
トリクロロエチレン
1,2-ジクロロエチレン</t>
  </si>
  <si>
    <t>要-18</t>
  </si>
  <si>
    <t>第３条</t>
    <rPh sb="0" eb="1">
      <t>ダイ</t>
    </rPh>
    <rPh sb="2" eb="3">
      <t>ジョウ</t>
    </rPh>
    <phoneticPr fontId="1"/>
  </si>
  <si>
    <t>ふっ素及びその化合物</t>
    <rPh sb="2" eb="3">
      <t>ソ</t>
    </rPh>
    <rPh sb="3" eb="4">
      <t>オヨ</t>
    </rPh>
    <rPh sb="7" eb="10">
      <t>カゴウブツ</t>
    </rPh>
    <phoneticPr fontId="1"/>
  </si>
  <si>
    <t>形-67</t>
    <phoneticPr fontId="12"/>
  </si>
  <si>
    <t>形-68</t>
    <rPh sb="0" eb="1">
      <t>ケイ</t>
    </rPh>
    <phoneticPr fontId="12"/>
  </si>
  <si>
    <t>滋賀県草津市野路東七丁目字砂池2258番５の一部</t>
    <rPh sb="0" eb="3">
      <t>シガケン</t>
    </rPh>
    <rPh sb="22" eb="24">
      <t>イチブ</t>
    </rPh>
    <phoneticPr fontId="1"/>
  </si>
  <si>
    <t>第４条</t>
    <rPh sb="0" eb="1">
      <t>ダイ</t>
    </rPh>
    <rPh sb="2" eb="3">
      <t>ジョウ</t>
    </rPh>
    <phoneticPr fontId="1"/>
  </si>
  <si>
    <t>滋賀県栗東市出庭字蛸田484番、484番3、485番、485番2、486番、486番2、486番3の各一部</t>
    <rPh sb="0" eb="3">
      <t>シガケン</t>
    </rPh>
    <rPh sb="3" eb="6">
      <t>リットウシ</t>
    </rPh>
    <rPh sb="6" eb="7">
      <t>デ</t>
    </rPh>
    <rPh sb="7" eb="8">
      <t>ニワ</t>
    </rPh>
    <rPh sb="8" eb="9">
      <t>アザ</t>
    </rPh>
    <rPh sb="9" eb="10">
      <t>タコ</t>
    </rPh>
    <rPh sb="10" eb="11">
      <t>タ</t>
    </rPh>
    <rPh sb="14" eb="15">
      <t>バン</t>
    </rPh>
    <rPh sb="19" eb="20">
      <t>バン</t>
    </rPh>
    <rPh sb="25" eb="26">
      <t>バン</t>
    </rPh>
    <rPh sb="30" eb="31">
      <t>バン</t>
    </rPh>
    <rPh sb="36" eb="37">
      <t>バン</t>
    </rPh>
    <rPh sb="41" eb="42">
      <t>バン</t>
    </rPh>
    <rPh sb="47" eb="48">
      <t>バン</t>
    </rPh>
    <rPh sb="50" eb="53">
      <t>カクイチブ</t>
    </rPh>
    <phoneticPr fontId="1"/>
  </si>
  <si>
    <t>六価クロム化合物</t>
    <rPh sb="0" eb="2">
      <t>ロッカ</t>
    </rPh>
    <rPh sb="5" eb="8">
      <t>カゴウブツ</t>
    </rPh>
    <phoneticPr fontId="2"/>
  </si>
  <si>
    <t>滋賀県蒲生郡日野町大字蓮花寺字東山1488番の一部</t>
    <rPh sb="23" eb="25">
      <t>イチブ</t>
    </rPh>
    <phoneticPr fontId="12"/>
  </si>
  <si>
    <t>形-70</t>
    <rPh sb="0" eb="1">
      <t>ケイ</t>
    </rPh>
    <phoneticPr fontId="12"/>
  </si>
  <si>
    <t>形-69</t>
    <rPh sb="0" eb="1">
      <t>ケイ</t>
    </rPh>
    <phoneticPr fontId="12"/>
  </si>
  <si>
    <t>形質変更時要届出区域</t>
    <phoneticPr fontId="12"/>
  </si>
  <si>
    <t>水銀及びその化合物
鉛及びその化合物</t>
    <rPh sb="0" eb="2">
      <t>スイギン</t>
    </rPh>
    <rPh sb="2" eb="3">
      <t>オヨ</t>
    </rPh>
    <rPh sb="6" eb="9">
      <t>カゴウブツ</t>
    </rPh>
    <rPh sb="10" eb="11">
      <t>ナマリ</t>
    </rPh>
    <rPh sb="11" eb="12">
      <t>オヨ</t>
    </rPh>
    <rPh sb="15" eb="18">
      <t>カゴウブツ</t>
    </rPh>
    <phoneticPr fontId="2"/>
  </si>
  <si>
    <t>滋賀県草津市野路東一丁目字サブ山2362番５の一部</t>
    <rPh sb="0" eb="3">
      <t>シガケン</t>
    </rPh>
    <rPh sb="23" eb="25">
      <t>イチブ</t>
    </rPh>
    <phoneticPr fontId="1"/>
  </si>
  <si>
    <t>形-72</t>
    <rPh sb="0" eb="1">
      <t>ケイ</t>
    </rPh>
    <phoneticPr fontId="12"/>
  </si>
  <si>
    <t>1,2-ジクロロエチレン
ほう素及びその化合物</t>
  </si>
  <si>
    <t>滋賀県甲賀市水口町笹が丘１番２および１番３の各一部</t>
  </si>
  <si>
    <t>形-73</t>
    <rPh sb="0" eb="1">
      <t>ケイ</t>
    </rPh>
    <phoneticPr fontId="12"/>
  </si>
  <si>
    <t>滋賀県草津市草津市矢橋町字帰帆2108番の一部</t>
    <rPh sb="0" eb="3">
      <t>シガケン</t>
    </rPh>
    <rPh sb="3" eb="6">
      <t>クサツシ</t>
    </rPh>
    <rPh sb="21" eb="23">
      <t>イチブ</t>
    </rPh>
    <phoneticPr fontId="1"/>
  </si>
  <si>
    <t>第４条</t>
    <phoneticPr fontId="12"/>
  </si>
  <si>
    <t>カドミウム及びその化合物、六価クロム化合物、鉛及びその化合物、砒素及びその化合物、ふっ素及びその化合物</t>
    <rPh sb="5" eb="6">
      <t>オヨ</t>
    </rPh>
    <rPh sb="9" eb="12">
      <t>カゴウブツ</t>
    </rPh>
    <rPh sb="13" eb="15">
      <t>ロッカ</t>
    </rPh>
    <rPh sb="18" eb="21">
      <t>カゴウブツ</t>
    </rPh>
    <rPh sb="22" eb="23">
      <t>ナマリ</t>
    </rPh>
    <rPh sb="23" eb="24">
      <t>オヨ</t>
    </rPh>
    <rPh sb="27" eb="30">
      <t>カゴウブツ</t>
    </rPh>
    <rPh sb="31" eb="34">
      <t>ヒソオヨ</t>
    </rPh>
    <rPh sb="37" eb="40">
      <t>カゴウブツ</t>
    </rPh>
    <rPh sb="43" eb="45">
      <t>ソオヨ</t>
    </rPh>
    <rPh sb="48" eb="51">
      <t>カゴウブツ</t>
    </rPh>
    <phoneticPr fontId="2"/>
  </si>
  <si>
    <t>滋賀県東近江市園町字瓦塚27番1の一部</t>
    <rPh sb="3" eb="7">
      <t>ヒガシオウミシ</t>
    </rPh>
    <rPh sb="7" eb="9">
      <t>ソノチョウ</t>
    </rPh>
    <rPh sb="9" eb="10">
      <t>アザ</t>
    </rPh>
    <rPh sb="10" eb="11">
      <t>カワラ</t>
    </rPh>
    <rPh sb="11" eb="12">
      <t>ツカ</t>
    </rPh>
    <rPh sb="14" eb="15">
      <t>バン</t>
    </rPh>
    <rPh sb="17" eb="19">
      <t>イチブ</t>
    </rPh>
    <phoneticPr fontId="1"/>
  </si>
  <si>
    <t>形-7５</t>
    <phoneticPr fontId="12"/>
  </si>
  <si>
    <t>要措置区域</t>
    <phoneticPr fontId="12"/>
  </si>
  <si>
    <t>要-19</t>
    <phoneticPr fontId="12"/>
  </si>
  <si>
    <t>滋賀県栗東市大橋二丁目280番、281番、281番１、282番１、282番２、282番３の各一部</t>
  </si>
  <si>
    <t>砒素及びその化合物</t>
    <rPh sb="0" eb="2">
      <t>ヒソ</t>
    </rPh>
    <rPh sb="2" eb="3">
      <t>オヨ</t>
    </rPh>
    <rPh sb="6" eb="9">
      <t>カゴウブツ</t>
    </rPh>
    <phoneticPr fontId="1"/>
  </si>
  <si>
    <t>要-20</t>
  </si>
  <si>
    <t>野洲市野洲字川原端844番１、860番、860番３、860番４、860番５の各一部</t>
    <rPh sb="38" eb="41">
      <t>カクイチブ</t>
    </rPh>
    <phoneticPr fontId="1"/>
  </si>
  <si>
    <t>砒素及びその化合物
ふっ素及びその化合物</t>
    <rPh sb="0" eb="2">
      <t>ヒソ</t>
    </rPh>
    <rPh sb="2" eb="3">
      <t>オヨ</t>
    </rPh>
    <rPh sb="6" eb="9">
      <t>カゴウブツ</t>
    </rPh>
    <rPh sb="12" eb="13">
      <t>ソ</t>
    </rPh>
    <rPh sb="13" eb="14">
      <t>オヨ</t>
    </rPh>
    <rPh sb="17" eb="20">
      <t>カゴウブツ</t>
    </rPh>
    <phoneticPr fontId="1"/>
  </si>
  <si>
    <t>野洲市野洲字川原端860番の一部</t>
    <rPh sb="14" eb="16">
      <t>イチブ</t>
    </rPh>
    <phoneticPr fontId="1"/>
  </si>
  <si>
    <t>水銀及びその化合物
鉛及びその化合物</t>
    <rPh sb="0" eb="2">
      <t>スイギン</t>
    </rPh>
    <rPh sb="2" eb="3">
      <t>オヨ</t>
    </rPh>
    <rPh sb="6" eb="9">
      <t>カゴウブツ</t>
    </rPh>
    <rPh sb="10" eb="11">
      <t>ナマリ</t>
    </rPh>
    <rPh sb="11" eb="12">
      <t>オヨ</t>
    </rPh>
    <rPh sb="15" eb="18">
      <t>カゴウブツ</t>
    </rPh>
    <phoneticPr fontId="1"/>
  </si>
  <si>
    <t>滋賀県甲賀市水口町北脇240番5の一部</t>
    <phoneticPr fontId="12"/>
  </si>
  <si>
    <t>形-76</t>
  </si>
  <si>
    <t>形-77</t>
    <phoneticPr fontId="12"/>
  </si>
  <si>
    <t>滋賀県甲賀市水口町ひのきが丘27番３の一部</t>
    <rPh sb="0" eb="3">
      <t>シガケン</t>
    </rPh>
    <rPh sb="3" eb="6">
      <t>コウカシ</t>
    </rPh>
    <rPh sb="6" eb="9">
      <t>ミナクチチョウ</t>
    </rPh>
    <rPh sb="13" eb="14">
      <t>オカ</t>
    </rPh>
    <rPh sb="16" eb="17">
      <t>バン</t>
    </rPh>
    <rPh sb="19" eb="21">
      <t>イチブ</t>
    </rPh>
    <phoneticPr fontId="22"/>
  </si>
  <si>
    <t>ふっ素及びその化合物</t>
    <rPh sb="9" eb="10">
      <t>モノ</t>
    </rPh>
    <phoneticPr fontId="22"/>
  </si>
  <si>
    <t>滋賀県
（58件）</t>
    <rPh sb="0" eb="3">
      <t>シガケン</t>
    </rPh>
    <phoneticPr fontId="12"/>
  </si>
  <si>
    <t>（令和7年3月11日現在）</t>
    <rPh sb="1" eb="2">
      <t>レイ</t>
    </rPh>
    <rPh sb="2" eb="3">
      <t>ワ</t>
    </rPh>
    <rPh sb="9" eb="10">
      <t>ニチ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</si>
</sst>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Red]\(0\)"/>
    <numFmt numFmtId="178" formatCode="#,##0.00_);[Red]\(#,##0.00\)"/>
    <numFmt numFmtId="179" formatCode="#,##0.0_);[Red]\(#,##0.0\)"/>
    <numFmt numFmtId="180" formatCode="#,##0.000_);[Red]\(#,##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sz val="9"/>
      <name val="ＭＳ ゴシック"/>
      <family val="3"/>
      <charset val="128"/>
    </font>
    <font>
      <sz val="11"/>
      <color theme="1"/>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theme="1"/>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9"/>
      <color theme="0"/>
      <name val="ＭＳ ゴシック"/>
      <family val="3"/>
      <charset val="128"/>
    </font>
    <font>
      <b/>
      <sz val="9"/>
      <name val="BIZ UDPゴシック"/>
      <family val="3"/>
      <charset val="128"/>
    </font>
    <font>
      <sz val="9"/>
      <name val="BIZ UDPゴシック"/>
      <family val="3"/>
      <charset val="128"/>
    </font>
    <font>
      <sz val="9"/>
      <color theme="1"/>
      <name val="BIZ UDPゴシック"/>
      <family val="3"/>
      <charset val="128"/>
    </font>
    <font>
      <sz val="10"/>
      <color theme="1"/>
      <name val="BIZ UDPゴシック"/>
      <family val="3"/>
      <charset val="128"/>
    </font>
    <font>
      <sz val="9"/>
      <color theme="1"/>
      <name val="ＭＳ Ｐゴシック"/>
      <family val="3"/>
      <charset val="128"/>
      <scheme val="major"/>
    </font>
  </fonts>
  <fills count="62">
    <fill>
      <patternFill patternType="none"/>
    </fill>
    <fill>
      <patternFill patternType="gray125"/>
    </fill>
    <fill>
      <patternFill patternType="solid">
        <fgColor rgb="FF92D05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theme="2" tint="-0.499984740745262"/>
      </top>
      <bottom/>
      <diagonal/>
    </border>
    <border>
      <left/>
      <right/>
      <top/>
      <bottom style="medium">
        <color theme="2" tint="-0.49998474074526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top/>
      <bottom style="thick">
        <color theme="4" tint="0.49992370372631001"/>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12">
    <xf numFmtId="0" fontId="0" fillId="0" borderId="0"/>
    <xf numFmtId="0" fontId="13"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38" fontId="11"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6"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11" fillId="0" borderId="0">
      <alignment vertical="center"/>
    </xf>
    <xf numFmtId="0" fontId="16" fillId="0" borderId="0">
      <alignment vertical="center"/>
    </xf>
    <xf numFmtId="176" fontId="11" fillId="0" borderId="0">
      <alignment vertical="center"/>
    </xf>
    <xf numFmtId="0" fontId="16" fillId="0" borderId="0">
      <alignment vertical="center"/>
    </xf>
    <xf numFmtId="0" fontId="11" fillId="0" borderId="0"/>
    <xf numFmtId="0" fontId="28" fillId="0" borderId="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8"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8" borderId="0" applyNumberFormat="0" applyBorder="0" applyAlignment="0" applyProtection="0">
      <alignment vertical="center"/>
    </xf>
    <xf numFmtId="0" fontId="29" fillId="10" borderId="0" applyNumberFormat="0" applyBorder="0" applyAlignment="0" applyProtection="0">
      <alignment vertical="center"/>
    </xf>
    <xf numFmtId="0" fontId="29" fillId="21" borderId="0" applyNumberFormat="0" applyBorder="0" applyAlignment="0" applyProtection="0">
      <alignment vertical="center"/>
    </xf>
    <xf numFmtId="0" fontId="29" fillId="1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0" borderId="0" applyNumberFormat="0" applyFill="0" applyBorder="0" applyAlignment="0" applyProtection="0">
      <alignment vertical="center"/>
    </xf>
    <xf numFmtId="0" fontId="31" fillId="28" borderId="17" applyNumberFormat="0" applyAlignment="0" applyProtection="0">
      <alignment vertical="center"/>
    </xf>
    <xf numFmtId="0" fontId="17" fillId="29" borderId="0" applyNumberFormat="0" applyBorder="0" applyAlignment="0" applyProtection="0">
      <alignment vertical="center"/>
    </xf>
    <xf numFmtId="0" fontId="10" fillId="7" borderId="18" applyNumberFormat="0" applyFont="0" applyAlignment="0" applyProtection="0">
      <alignment vertical="center"/>
    </xf>
    <xf numFmtId="0" fontId="18" fillId="0" borderId="16" applyNumberFormat="0" applyFill="0" applyAlignment="0" applyProtection="0">
      <alignment vertical="center"/>
    </xf>
    <xf numFmtId="0" fontId="19" fillId="30" borderId="0" applyNumberFormat="0" applyBorder="0" applyAlignment="0" applyProtection="0">
      <alignment vertical="center"/>
    </xf>
    <xf numFmtId="0" fontId="20" fillId="31" borderId="14" applyNumberFormat="0" applyAlignment="0" applyProtection="0">
      <alignment vertical="center"/>
    </xf>
    <xf numFmtId="0" fontId="32"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20"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33" fillId="0" borderId="19" applyNumberFormat="0" applyFill="0" applyAlignment="0" applyProtection="0">
      <alignment vertical="center"/>
    </xf>
    <xf numFmtId="0" fontId="24" fillId="31" borderId="15" applyNumberFormat="0" applyAlignment="0" applyProtection="0">
      <alignment vertical="center"/>
    </xf>
    <xf numFmtId="0" fontId="25" fillId="0" borderId="0" applyNumberFormat="0" applyFill="0" applyBorder="0" applyAlignment="0" applyProtection="0">
      <alignment vertical="center"/>
    </xf>
    <xf numFmtId="0" fontId="26" fillId="9" borderId="14" applyNumberFormat="0" applyAlignment="0" applyProtection="0">
      <alignment vertical="center"/>
    </xf>
    <xf numFmtId="0" fontId="27" fillId="32"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Border="0" applyProtection="0">
      <alignment vertical="center"/>
    </xf>
    <xf numFmtId="0" fontId="34" fillId="0" borderId="0">
      <alignment vertical="center"/>
    </xf>
    <xf numFmtId="38" fontId="16" fillId="0" borderId="0" applyFont="0" applyFill="0" applyBorder="0" applyAlignment="0" applyProtection="0">
      <alignment vertical="center"/>
    </xf>
    <xf numFmtId="0" fontId="16" fillId="0" borderId="0">
      <alignment vertical="center"/>
    </xf>
    <xf numFmtId="38" fontId="10" fillId="0" borderId="0" applyFont="0" applyFill="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2" fillId="0" borderId="21" applyNumberFormat="0" applyFill="0" applyAlignment="0" applyProtection="0">
      <alignment vertical="center"/>
    </xf>
    <xf numFmtId="0" fontId="10" fillId="40" borderId="0" applyNumberFormat="0" applyBorder="0" applyAlignment="0" applyProtection="0">
      <alignment vertical="center"/>
    </xf>
    <xf numFmtId="0" fontId="10" fillId="41" borderId="0" applyNumberFormat="0" applyBorder="0" applyAlignment="0" applyProtection="0">
      <alignment vertical="center"/>
    </xf>
    <xf numFmtId="0" fontId="10" fillId="42" borderId="0" applyNumberFormat="0" applyBorder="0" applyAlignment="0" applyProtection="0">
      <alignment vertical="center"/>
    </xf>
    <xf numFmtId="0" fontId="10" fillId="43" borderId="0" applyNumberFormat="0" applyBorder="0" applyAlignment="0" applyProtection="0">
      <alignment vertical="center"/>
    </xf>
    <xf numFmtId="0" fontId="10" fillId="44" borderId="0" applyNumberFormat="0" applyBorder="0" applyAlignment="0" applyProtection="0">
      <alignment vertical="center"/>
    </xf>
    <xf numFmtId="0" fontId="10" fillId="45" borderId="0" applyNumberFormat="0" applyBorder="0" applyAlignment="0" applyProtection="0">
      <alignment vertical="center"/>
    </xf>
    <xf numFmtId="0" fontId="10" fillId="46" borderId="0" applyNumberFormat="0" applyBorder="0" applyAlignment="0" applyProtection="0">
      <alignment vertical="center"/>
    </xf>
    <xf numFmtId="0" fontId="10" fillId="47" borderId="0" applyNumberFormat="0" applyBorder="0" applyAlignment="0" applyProtection="0">
      <alignment vertical="center"/>
    </xf>
    <xf numFmtId="0" fontId="10" fillId="48" borderId="0" applyNumberFormat="0" applyBorder="0" applyAlignment="0" applyProtection="0">
      <alignment vertical="center"/>
    </xf>
    <xf numFmtId="0" fontId="10" fillId="43" borderId="0" applyNumberFormat="0" applyBorder="0" applyAlignment="0" applyProtection="0">
      <alignment vertical="center"/>
    </xf>
    <xf numFmtId="0" fontId="10" fillId="46" borderId="0" applyNumberFormat="0" applyBorder="0" applyAlignment="0" applyProtection="0">
      <alignment vertical="center"/>
    </xf>
    <xf numFmtId="0" fontId="10" fillId="49" borderId="0" applyNumberFormat="0" applyBorder="0" applyAlignment="0" applyProtection="0">
      <alignment vertical="center"/>
    </xf>
    <xf numFmtId="0" fontId="36" fillId="50"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7" fillId="54" borderId="0" applyNumberFormat="0" applyBorder="0" applyAlignment="0" applyProtection="0">
      <alignment vertical="center"/>
    </xf>
    <xf numFmtId="0" fontId="36" fillId="55" borderId="0" applyNumberFormat="0" applyBorder="0" applyAlignment="0" applyProtection="0">
      <alignment vertical="center"/>
    </xf>
    <xf numFmtId="0" fontId="36" fillId="56" borderId="0" applyNumberFormat="0" applyBorder="0" applyAlignment="0" applyProtection="0">
      <alignment vertical="center"/>
    </xf>
    <xf numFmtId="0" fontId="36" fillId="57"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6" fillId="58" borderId="0" applyNumberFormat="0" applyBorder="0" applyAlignment="0" applyProtection="0">
      <alignment vertical="center"/>
    </xf>
    <xf numFmtId="0" fontId="38" fillId="0" borderId="0" applyNumberFormat="0" applyFill="0" applyBorder="0" applyAlignment="0" applyProtection="0">
      <alignment vertical="center"/>
    </xf>
    <xf numFmtId="0" fontId="39" fillId="59" borderId="23" applyNumberFormat="0" applyAlignment="0" applyProtection="0">
      <alignment vertical="center"/>
    </xf>
    <xf numFmtId="0" fontId="10" fillId="60" borderId="24" applyNumberFormat="0" applyFont="0" applyAlignment="0" applyProtection="0">
      <alignment vertical="center"/>
    </xf>
    <xf numFmtId="0" fontId="40" fillId="0" borderId="25" applyNumberFormat="0" applyFill="0" applyAlignment="0" applyProtection="0">
      <alignment vertical="center"/>
    </xf>
    <xf numFmtId="0" fontId="41" fillId="45" borderId="26" applyNumberFormat="0" applyAlignment="0" applyProtection="0">
      <alignment vertical="center"/>
    </xf>
    <xf numFmtId="0" fontId="42" fillId="61" borderId="27" applyNumberFormat="0" applyAlignment="0" applyProtection="0">
      <alignment vertical="center"/>
    </xf>
    <xf numFmtId="0" fontId="43" fillId="41" borderId="0" applyNumberFormat="0" applyBorder="0" applyAlignment="0" applyProtection="0">
      <alignment vertical="center"/>
    </xf>
    <xf numFmtId="0" fontId="44" fillId="42" borderId="0" applyNumberFormat="0" applyBorder="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7" fillId="0" borderId="0" applyNumberFormat="0" applyFill="0" applyBorder="0" applyAlignment="0" applyProtection="0">
      <alignment vertical="center"/>
    </xf>
    <xf numFmtId="0" fontId="48" fillId="61" borderId="26"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31" applyNumberFormat="0" applyFill="0" applyAlignment="0" applyProtection="0">
      <alignment vertical="center"/>
    </xf>
  </cellStyleXfs>
  <cellXfs count="120">
    <xf numFmtId="0" fontId="0" fillId="0" borderId="0" xfId="0"/>
    <xf numFmtId="0" fontId="15" fillId="0" borderId="0" xfId="0" applyFont="1"/>
    <xf numFmtId="0" fontId="15" fillId="0" borderId="0" xfId="0" applyFont="1" applyAlignment="1">
      <alignment horizontal="center" vertical="center" shrinkToFit="1"/>
    </xf>
    <xf numFmtId="0" fontId="15" fillId="0" borderId="0" xfId="0" applyFont="1" applyAlignment="1">
      <alignment horizontal="center" wrapText="1"/>
    </xf>
    <xf numFmtId="0" fontId="14" fillId="0" borderId="0" xfId="0" applyFont="1" applyAlignment="1">
      <alignment vertical="center"/>
    </xf>
    <xf numFmtId="178" fontId="14" fillId="0" borderId="0" xfId="0" applyNumberFormat="1" applyFont="1" applyAlignment="1">
      <alignment horizontal="right"/>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5" fillId="0" borderId="0" xfId="0" applyFont="1" applyAlignment="1">
      <alignment horizontal="center"/>
    </xf>
    <xf numFmtId="0" fontId="15" fillId="0" borderId="0" xfId="0" applyFont="1" applyAlignment="1">
      <alignment horizontal="right" vertical="center"/>
    </xf>
    <xf numFmtId="176" fontId="14" fillId="0" borderId="0" xfId="0" applyNumberFormat="1" applyFont="1" applyAlignment="1">
      <alignment horizontal="center" vertical="center" wrapText="1"/>
    </xf>
    <xf numFmtId="0" fontId="15" fillId="0" borderId="0" xfId="0" applyFont="1" applyAlignment="1">
      <alignment wrapText="1"/>
    </xf>
    <xf numFmtId="177" fontId="15" fillId="0" borderId="0" xfId="0" applyNumberFormat="1" applyFont="1" applyAlignment="1">
      <alignment vertical="center" wrapText="1" shrinkToFit="1"/>
    </xf>
    <xf numFmtId="0" fontId="14" fillId="0" borderId="0" xfId="0" applyFont="1"/>
    <xf numFmtId="0" fontId="15" fillId="0" borderId="0" xfId="0" applyFont="1" applyAlignment="1">
      <alignment vertical="center" wrapText="1" shrinkToFit="1"/>
    </xf>
    <xf numFmtId="0" fontId="14" fillId="0" borderId="0" xfId="0" applyFont="1" applyAlignment="1">
      <alignment horizontal="left" wrapText="1" shrinkToFit="1"/>
    </xf>
    <xf numFmtId="176" fontId="15" fillId="0" borderId="0" xfId="0" applyNumberFormat="1" applyFont="1" applyAlignment="1">
      <alignment vertical="top" wrapText="1"/>
    </xf>
    <xf numFmtId="0" fontId="51" fillId="0" borderId="0" xfId="0" applyFont="1" applyAlignment="1">
      <alignment horizontal="left"/>
    </xf>
    <xf numFmtId="0" fontId="15" fillId="0" borderId="0" xfId="0" applyFont="1"/>
    <xf numFmtId="0" fontId="53" fillId="0" borderId="0" xfId="0" applyFont="1" applyAlignment="1">
      <alignment horizontal="center" vertical="center" shrinkToFit="1"/>
    </xf>
    <xf numFmtId="0" fontId="53" fillId="0" borderId="0" xfId="0" applyFont="1" applyAlignment="1">
      <alignment horizontal="center" wrapText="1"/>
    </xf>
    <xf numFmtId="0" fontId="53" fillId="0" borderId="0" xfId="0" applyFont="1"/>
    <xf numFmtId="0" fontId="53" fillId="0" borderId="0" xfId="0" applyFont="1" applyAlignment="1">
      <alignment vertical="center"/>
    </xf>
    <xf numFmtId="178" fontId="53" fillId="0" borderId="0" xfId="0" applyNumberFormat="1" applyFont="1" applyAlignment="1">
      <alignment horizontal="right"/>
    </xf>
    <xf numFmtId="0" fontId="53" fillId="0" borderId="0" xfId="0" applyFont="1" applyAlignment="1">
      <alignment vertical="center" wrapText="1" shrinkToFit="1"/>
    </xf>
    <xf numFmtId="0" fontId="53" fillId="0" borderId="1" xfId="0" applyFont="1" applyBorder="1" applyAlignment="1">
      <alignment horizontal="left" vertical="center" wrapText="1" shrinkToFit="1"/>
    </xf>
    <xf numFmtId="0" fontId="53" fillId="0" borderId="1" xfId="0" applyFont="1" applyBorder="1" applyAlignment="1">
      <alignment horizontal="center" vertical="center" wrapText="1"/>
    </xf>
    <xf numFmtId="0" fontId="53" fillId="0" borderId="0" xfId="0" applyFont="1" applyAlignment="1">
      <alignment horizontal="left" vertical="center" wrapText="1"/>
    </xf>
    <xf numFmtId="0" fontId="53" fillId="0" borderId="1" xfId="0" applyFont="1" applyBorder="1" applyAlignment="1">
      <alignment horizontal="center" vertical="center"/>
    </xf>
    <xf numFmtId="0" fontId="53" fillId="0" borderId="0" xfId="0" applyFont="1" applyAlignment="1">
      <alignment horizontal="left" vertical="center"/>
    </xf>
    <xf numFmtId="0" fontId="53" fillId="0" borderId="0" xfId="0" applyFont="1" applyAlignment="1">
      <alignment horizontal="center" vertical="center" wrapText="1" shrinkToFit="1"/>
    </xf>
    <xf numFmtId="0" fontId="53" fillId="0" borderId="0" xfId="0" applyFont="1" applyAlignment="1">
      <alignment vertical="top" wrapText="1" shrinkToFit="1"/>
    </xf>
    <xf numFmtId="0" fontId="53" fillId="0" borderId="32" xfId="0" applyFont="1" applyBorder="1" applyAlignment="1">
      <alignment horizontal="left" vertical="center" wrapText="1" shrinkToFit="1"/>
    </xf>
    <xf numFmtId="0" fontId="53" fillId="0" borderId="0" xfId="0" applyFont="1" applyAlignment="1">
      <alignment horizontal="left" vertical="center" wrapText="1" shrinkToFit="1"/>
    </xf>
    <xf numFmtId="0" fontId="53" fillId="0" borderId="0" xfId="0" applyFont="1" applyAlignment="1">
      <alignment horizontal="center"/>
    </xf>
    <xf numFmtId="0" fontId="53" fillId="0" borderId="0" xfId="0" applyFont="1" applyAlignment="1">
      <alignment horizontal="center" vertical="center" wrapText="1"/>
    </xf>
    <xf numFmtId="0" fontId="53" fillId="0" borderId="0" xfId="0" applyFont="1" applyAlignment="1">
      <alignment horizontal="right" vertical="center"/>
    </xf>
    <xf numFmtId="178" fontId="53" fillId="0" borderId="0" xfId="0" applyNumberFormat="1" applyFont="1" applyAlignment="1">
      <alignment horizontal="right" vertical="center"/>
    </xf>
    <xf numFmtId="0" fontId="53" fillId="2" borderId="1" xfId="0" applyFont="1" applyFill="1" applyBorder="1" applyAlignment="1">
      <alignment horizontal="center" vertical="center" wrapText="1" shrinkToFit="1"/>
    </xf>
    <xf numFmtId="177" fontId="53" fillId="2" borderId="2" xfId="0" applyNumberFormat="1" applyFont="1" applyFill="1" applyBorder="1" applyAlignment="1">
      <alignment horizontal="center" vertical="center" wrapText="1" shrinkToFit="1"/>
    </xf>
    <xf numFmtId="0" fontId="53" fillId="0" borderId="1" xfId="0" applyFont="1" applyBorder="1" applyAlignment="1">
      <alignment horizontal="left" vertical="center" wrapText="1"/>
    </xf>
    <xf numFmtId="0" fontId="53" fillId="0" borderId="0" xfId="0" applyFont="1" applyAlignment="1">
      <alignment horizontal="left" wrapText="1" shrinkToFit="1"/>
    </xf>
    <xf numFmtId="176" fontId="54" fillId="0" borderId="1" xfId="0" applyNumberFormat="1" applyFont="1" applyFill="1" applyBorder="1" applyAlignment="1">
      <alignment horizontal="center" vertical="center" wrapText="1"/>
    </xf>
    <xf numFmtId="176" fontId="54" fillId="0" borderId="1" xfId="0" applyNumberFormat="1" applyFont="1" applyFill="1" applyBorder="1" applyAlignment="1">
      <alignment horizontal="left" vertical="center" wrapText="1"/>
    </xf>
    <xf numFmtId="0" fontId="54" fillId="0" borderId="1" xfId="0" applyFont="1" applyFill="1" applyBorder="1" applyAlignment="1">
      <alignment horizontal="left" vertical="center" wrapText="1"/>
    </xf>
    <xf numFmtId="178" fontId="54" fillId="0" borderId="1" xfId="2" applyNumberFormat="1" applyFont="1" applyFill="1" applyBorder="1" applyAlignment="1">
      <alignment horizontal="right" vertical="center"/>
    </xf>
    <xf numFmtId="0" fontId="54" fillId="0" borderId="1" xfId="0" applyFont="1" applyFill="1" applyBorder="1" applyAlignment="1">
      <alignment horizontal="left" vertical="center" wrapText="1" shrinkToFit="1"/>
    </xf>
    <xf numFmtId="0" fontId="54" fillId="0" borderId="1" xfId="0" applyFont="1" applyFill="1" applyBorder="1" applyAlignment="1">
      <alignment horizontal="center" vertical="center" wrapText="1"/>
    </xf>
    <xf numFmtId="0" fontId="54" fillId="0" borderId="2" xfId="0" applyFont="1" applyFill="1" applyBorder="1" applyAlignment="1">
      <alignment horizontal="center" vertical="center" wrapText="1"/>
    </xf>
    <xf numFmtId="178" fontId="54" fillId="0" borderId="1" xfId="3" applyNumberFormat="1" applyFont="1" applyFill="1" applyBorder="1" applyAlignment="1">
      <alignment horizontal="right" vertical="center"/>
    </xf>
    <xf numFmtId="179" fontId="54" fillId="0" borderId="1" xfId="3" applyNumberFormat="1" applyFont="1" applyFill="1" applyBorder="1" applyAlignment="1">
      <alignment horizontal="right" vertical="center"/>
    </xf>
    <xf numFmtId="180" fontId="54" fillId="0" borderId="1" xfId="3" applyNumberFormat="1" applyFont="1" applyFill="1" applyBorder="1" applyAlignment="1">
      <alignment horizontal="right" vertical="center"/>
    </xf>
    <xf numFmtId="0" fontId="53" fillId="0" borderId="22" xfId="0" applyFont="1" applyBorder="1" applyAlignment="1">
      <alignment horizontal="left" vertical="center" wrapText="1"/>
    </xf>
    <xf numFmtId="0" fontId="54" fillId="0" borderId="22" xfId="0" applyFont="1" applyFill="1" applyBorder="1" applyAlignment="1">
      <alignment horizontal="left" vertical="center" wrapText="1"/>
    </xf>
    <xf numFmtId="176" fontId="54" fillId="0" borderId="22" xfId="0" applyNumberFormat="1" applyFont="1" applyFill="1" applyBorder="1" applyAlignment="1">
      <alignment horizontal="left" vertical="center" wrapText="1"/>
    </xf>
    <xf numFmtId="178" fontId="54" fillId="0" borderId="22" xfId="3" applyNumberFormat="1" applyFont="1" applyFill="1" applyBorder="1" applyAlignment="1">
      <alignment horizontal="right" vertical="center"/>
    </xf>
    <xf numFmtId="176" fontId="54" fillId="0" borderId="3" xfId="0" applyNumberFormat="1" applyFont="1" applyFill="1" applyBorder="1" applyAlignment="1">
      <alignment horizontal="left" vertical="center" wrapText="1"/>
    </xf>
    <xf numFmtId="179" fontId="54" fillId="0" borderId="3" xfId="3" applyNumberFormat="1" applyFont="1" applyFill="1" applyBorder="1" applyAlignment="1">
      <alignment horizontal="right" vertical="center"/>
    </xf>
    <xf numFmtId="0" fontId="53" fillId="0" borderId="34" xfId="0" applyFont="1" applyBorder="1" applyAlignment="1">
      <alignment vertical="center" wrapText="1"/>
    </xf>
    <xf numFmtId="0" fontId="54" fillId="0" borderId="34" xfId="0" applyFont="1" applyFill="1" applyBorder="1" applyAlignment="1">
      <alignment vertical="center" wrapText="1"/>
    </xf>
    <xf numFmtId="176" fontId="54" fillId="0" borderId="34" xfId="0" applyNumberFormat="1" applyFont="1" applyFill="1" applyBorder="1" applyAlignment="1">
      <alignment horizontal="center" vertical="center" wrapText="1"/>
    </xf>
    <xf numFmtId="176" fontId="54" fillId="0" borderId="34" xfId="0" applyNumberFormat="1" applyFont="1" applyFill="1" applyBorder="1" applyAlignment="1">
      <alignment vertical="center" wrapText="1"/>
    </xf>
    <xf numFmtId="178" fontId="54" fillId="0" borderId="34" xfId="3" applyNumberFormat="1" applyFont="1" applyFill="1" applyBorder="1" applyAlignment="1">
      <alignment horizontal="center" vertical="center"/>
    </xf>
    <xf numFmtId="0" fontId="54" fillId="0" borderId="34" xfId="0" applyFont="1" applyFill="1" applyBorder="1" applyAlignment="1">
      <alignment horizontal="center" vertical="center" wrapText="1"/>
    </xf>
    <xf numFmtId="0" fontId="54" fillId="0" borderId="35" xfId="0" applyFont="1" applyFill="1" applyBorder="1" applyAlignment="1">
      <alignment horizontal="center" vertical="center" wrapText="1"/>
    </xf>
    <xf numFmtId="176" fontId="54" fillId="0" borderId="22"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0" fontId="54" fillId="0" borderId="2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22" xfId="0" applyFont="1" applyBorder="1" applyAlignment="1">
      <alignment vertical="center" wrapText="1"/>
    </xf>
    <xf numFmtId="0" fontId="54" fillId="0" borderId="22"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1" xfId="0" applyFont="1" applyBorder="1" applyAlignment="1">
      <alignment vertical="center" wrapText="1"/>
    </xf>
    <xf numFmtId="0" fontId="54" fillId="0" borderId="1" xfId="0" applyFont="1" applyFill="1" applyBorder="1" applyAlignment="1">
      <alignment vertical="center" wrapText="1"/>
    </xf>
    <xf numFmtId="176" fontId="54" fillId="0" borderId="1" xfId="0" applyNumberFormat="1" applyFont="1" applyFill="1" applyBorder="1" applyAlignment="1">
      <alignment vertical="center" wrapText="1"/>
    </xf>
    <xf numFmtId="178" fontId="54" fillId="0" borderId="1" xfId="3" applyNumberFormat="1" applyFont="1" applyFill="1" applyBorder="1" applyAlignment="1">
      <alignment horizontal="center" vertical="center"/>
    </xf>
    <xf numFmtId="0" fontId="54" fillId="0" borderId="0" xfId="0" applyFont="1" applyFill="1" applyAlignment="1">
      <alignment horizontal="left" vertical="center"/>
    </xf>
    <xf numFmtId="0" fontId="15" fillId="0" borderId="0" xfId="0" applyFont="1" applyBorder="1" applyAlignment="1">
      <alignment horizontal="center" vertical="center"/>
    </xf>
    <xf numFmtId="0" fontId="52" fillId="0" borderId="8" xfId="0" applyFont="1" applyBorder="1" applyAlignment="1">
      <alignment horizontal="center" vertical="center" wrapText="1"/>
    </xf>
    <xf numFmtId="0" fontId="53" fillId="0" borderId="8" xfId="0" applyFont="1" applyBorder="1" applyAlignment="1">
      <alignment horizontal="center" vertical="center"/>
    </xf>
    <xf numFmtId="0" fontId="53" fillId="0" borderId="0" xfId="0" applyFont="1" applyAlignment="1">
      <alignment horizontal="right" vertical="center"/>
    </xf>
    <xf numFmtId="0" fontId="53" fillId="2" borderId="9" xfId="0" applyFont="1" applyFill="1" applyBorder="1" applyAlignment="1">
      <alignment horizontal="center" vertical="center" wrapText="1" shrinkToFit="1"/>
    </xf>
    <xf numFmtId="0" fontId="53" fillId="2" borderId="10" xfId="0" applyFont="1" applyFill="1" applyBorder="1" applyAlignment="1">
      <alignment horizontal="center" vertical="center" wrapText="1" shrinkToFit="1"/>
    </xf>
    <xf numFmtId="0" fontId="53" fillId="2" borderId="11" xfId="0" applyFont="1" applyFill="1" applyBorder="1" applyAlignment="1">
      <alignment horizontal="center" vertical="center" wrapText="1" shrinkToFit="1"/>
    </xf>
    <xf numFmtId="0" fontId="53" fillId="2" borderId="5" xfId="0" applyFont="1" applyFill="1" applyBorder="1" applyAlignment="1">
      <alignment horizontal="center" vertical="center" wrapText="1" shrinkToFit="1"/>
    </xf>
    <xf numFmtId="0" fontId="53" fillId="2" borderId="3" xfId="0" applyFont="1" applyFill="1" applyBorder="1" applyAlignment="1">
      <alignment horizontal="center" vertical="center" wrapText="1" shrinkToFit="1"/>
    </xf>
    <xf numFmtId="178" fontId="53" fillId="2" borderId="5" xfId="0" applyNumberFormat="1" applyFont="1" applyFill="1" applyBorder="1" applyAlignment="1">
      <alignment horizontal="right" vertical="center" shrinkToFit="1"/>
    </xf>
    <xf numFmtId="178" fontId="53" fillId="2" borderId="3" xfId="0" applyNumberFormat="1" applyFont="1" applyFill="1" applyBorder="1" applyAlignment="1">
      <alignment horizontal="right" vertical="center" shrinkToFit="1"/>
    </xf>
    <xf numFmtId="0" fontId="53" fillId="0" borderId="0" xfId="0" applyFont="1" applyAlignment="1">
      <alignment horizontal="left" vertical="center" wrapText="1"/>
    </xf>
    <xf numFmtId="0" fontId="53" fillId="0" borderId="0" xfId="0" applyFont="1" applyAlignment="1">
      <alignment horizontal="left" vertical="center"/>
    </xf>
    <xf numFmtId="0" fontId="53" fillId="2" borderId="5" xfId="0" applyFont="1" applyFill="1" applyBorder="1" applyAlignment="1">
      <alignment horizontal="center" vertical="center" shrinkToFit="1"/>
    </xf>
    <xf numFmtId="0" fontId="53" fillId="2" borderId="3" xfId="0" applyFont="1" applyFill="1" applyBorder="1" applyAlignment="1">
      <alignment horizontal="center" vertical="center" shrinkToFit="1"/>
    </xf>
    <xf numFmtId="0" fontId="53" fillId="0" borderId="7" xfId="0" applyFont="1" applyBorder="1" applyAlignment="1">
      <alignment horizontal="center" vertical="center" wrapText="1"/>
    </xf>
    <xf numFmtId="0" fontId="53" fillId="0" borderId="7" xfId="0" applyFont="1" applyBorder="1" applyAlignment="1">
      <alignment horizontal="center" vertical="center"/>
    </xf>
    <xf numFmtId="0" fontId="53" fillId="2" borderId="6"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3" fillId="0" borderId="0" xfId="0" applyFont="1" applyAlignment="1">
      <alignment horizontal="left" vertical="center" shrinkToFit="1"/>
    </xf>
    <xf numFmtId="0" fontId="54" fillId="0" borderId="0" xfId="0" applyFont="1" applyFill="1" applyAlignment="1">
      <alignment horizontal="left" vertical="center" wrapText="1"/>
    </xf>
    <xf numFmtId="0" fontId="53" fillId="0" borderId="22" xfId="0" applyFont="1" applyBorder="1" applyAlignment="1">
      <alignment vertical="center" wrapText="1"/>
    </xf>
    <xf numFmtId="0" fontId="53" fillId="0" borderId="3" xfId="0" applyFont="1" applyBorder="1" applyAlignment="1">
      <alignment vertical="center" wrapText="1"/>
    </xf>
    <xf numFmtId="0" fontId="54" fillId="0" borderId="22" xfId="0" applyFont="1" applyFill="1" applyBorder="1" applyAlignment="1">
      <alignment vertical="center" wrapText="1"/>
    </xf>
    <xf numFmtId="0" fontId="54" fillId="0" borderId="3"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6" fontId="54" fillId="0" borderId="3"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178" fontId="54" fillId="0" borderId="3"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4" fillId="0" borderId="36" xfId="0" applyFont="1" applyFill="1" applyBorder="1" applyAlignment="1">
      <alignment horizontal="center" vertical="center" wrapText="1"/>
    </xf>
    <xf numFmtId="0" fontId="53" fillId="0" borderId="37" xfId="0" applyFont="1" applyBorder="1" applyAlignment="1">
      <alignment horizontal="center" vertical="center" wrapText="1"/>
    </xf>
    <xf numFmtId="0" fontId="53" fillId="0" borderId="38" xfId="0" applyFont="1" applyBorder="1" applyAlignment="1">
      <alignment horizontal="center" vertical="center" wrapText="1"/>
    </xf>
    <xf numFmtId="0" fontId="53" fillId="0" borderId="39" xfId="0" applyFont="1" applyBorder="1" applyAlignment="1">
      <alignment horizontal="center" vertical="center" wrapText="1"/>
    </xf>
  </cellXfs>
  <cellStyles count="112">
    <cellStyle name="20% - アクセント 1 2" xfId="15" xr:uid="{00000000-0005-0000-0000-000000000000}"/>
    <cellStyle name="20% - アクセント 1 3" xfId="71" xr:uid="{00000000-0005-0000-0000-000001000000}"/>
    <cellStyle name="20% - アクセント 2 2" xfId="16" xr:uid="{00000000-0005-0000-0000-000002000000}"/>
    <cellStyle name="20% - アクセント 2 3" xfId="72" xr:uid="{00000000-0005-0000-0000-000003000000}"/>
    <cellStyle name="20% - アクセント 3 2" xfId="17" xr:uid="{00000000-0005-0000-0000-000004000000}"/>
    <cellStyle name="20% - アクセント 3 3" xfId="73" xr:uid="{00000000-0005-0000-0000-000005000000}"/>
    <cellStyle name="20% - アクセント 4 2" xfId="18" xr:uid="{00000000-0005-0000-0000-000006000000}"/>
    <cellStyle name="20% - アクセント 4 3" xfId="74" xr:uid="{00000000-0005-0000-0000-000007000000}"/>
    <cellStyle name="20% - アクセント 5 2" xfId="19" xr:uid="{00000000-0005-0000-0000-000008000000}"/>
    <cellStyle name="20% - アクセント 5 3" xfId="63" xr:uid="{00000000-0005-0000-0000-000009000000}"/>
    <cellStyle name="20% - アクセント 5 4" xfId="75" xr:uid="{00000000-0005-0000-0000-00000A000000}"/>
    <cellStyle name="20% - アクセント 6 2" xfId="20" xr:uid="{00000000-0005-0000-0000-00000B000000}"/>
    <cellStyle name="20% - アクセント 6 3" xfId="64" xr:uid="{00000000-0005-0000-0000-00000C000000}"/>
    <cellStyle name="20% - アクセント 6 4" xfId="76" xr:uid="{00000000-0005-0000-0000-00000D000000}"/>
    <cellStyle name="40% - アクセント 1 2" xfId="21" xr:uid="{00000000-0005-0000-0000-00000E000000}"/>
    <cellStyle name="40% - アクセント 1 3" xfId="65" xr:uid="{00000000-0005-0000-0000-00000F000000}"/>
    <cellStyle name="40% - アクセント 1 4" xfId="77" xr:uid="{00000000-0005-0000-0000-000010000000}"/>
    <cellStyle name="40% - アクセント 2 2" xfId="22" xr:uid="{00000000-0005-0000-0000-000011000000}"/>
    <cellStyle name="40% - アクセント 2 3" xfId="66" xr:uid="{00000000-0005-0000-0000-000012000000}"/>
    <cellStyle name="40% - アクセント 2 4" xfId="78" xr:uid="{00000000-0005-0000-0000-000013000000}"/>
    <cellStyle name="40% - アクセント 3 2" xfId="23" xr:uid="{00000000-0005-0000-0000-000014000000}"/>
    <cellStyle name="40% - アクセント 3 3" xfId="79" xr:uid="{00000000-0005-0000-0000-000015000000}"/>
    <cellStyle name="40% - アクセント 4 2" xfId="24" xr:uid="{00000000-0005-0000-0000-000016000000}"/>
    <cellStyle name="40% - アクセント 4 3" xfId="67" xr:uid="{00000000-0005-0000-0000-000017000000}"/>
    <cellStyle name="40% - アクセント 4 4" xfId="80" xr:uid="{00000000-0005-0000-0000-000018000000}"/>
    <cellStyle name="40% - アクセント 5 2" xfId="25" xr:uid="{00000000-0005-0000-0000-000019000000}"/>
    <cellStyle name="40% - アクセント 5 3" xfId="68" xr:uid="{00000000-0005-0000-0000-00001A000000}"/>
    <cellStyle name="40% - アクセント 5 4" xfId="81" xr:uid="{00000000-0005-0000-0000-00001B000000}"/>
    <cellStyle name="40% - アクセント 6 2" xfId="26" xr:uid="{00000000-0005-0000-0000-00001C000000}"/>
    <cellStyle name="40% - アクセント 6 3" xfId="69" xr:uid="{00000000-0005-0000-0000-00001D000000}"/>
    <cellStyle name="40% - アクセント 6 4" xfId="82" xr:uid="{00000000-0005-0000-0000-00001E000000}"/>
    <cellStyle name="60% - アクセント 1 2" xfId="27" xr:uid="{00000000-0005-0000-0000-00001F000000}"/>
    <cellStyle name="60% - アクセント 1 3" xfId="83" xr:uid="{00000000-0005-0000-0000-000020000000}"/>
    <cellStyle name="60% - アクセント 2 2" xfId="28" xr:uid="{00000000-0005-0000-0000-000021000000}"/>
    <cellStyle name="60% - アクセント 2 3" xfId="84" xr:uid="{00000000-0005-0000-0000-000022000000}"/>
    <cellStyle name="60% - アクセント 3 2" xfId="29" xr:uid="{00000000-0005-0000-0000-000023000000}"/>
    <cellStyle name="60% - アクセント 3 3" xfId="85" xr:uid="{00000000-0005-0000-0000-000024000000}"/>
    <cellStyle name="60% - アクセント 4 2" xfId="30" xr:uid="{00000000-0005-0000-0000-000025000000}"/>
    <cellStyle name="60% - アクセント 4 3" xfId="86" xr:uid="{00000000-0005-0000-0000-000026000000}"/>
    <cellStyle name="60% - アクセント 5 2" xfId="31" xr:uid="{00000000-0005-0000-0000-000027000000}"/>
    <cellStyle name="60% - アクセント 5 3" xfId="87" xr:uid="{00000000-0005-0000-0000-000028000000}"/>
    <cellStyle name="60% - アクセント 6 2" xfId="32" xr:uid="{00000000-0005-0000-0000-000029000000}"/>
    <cellStyle name="60% - アクセント 6 3" xfId="88" xr:uid="{00000000-0005-0000-0000-00002A000000}"/>
    <cellStyle name="Excel Built-in Comma [0]" xfId="58" xr:uid="{00000000-0005-0000-0000-00002B000000}"/>
    <cellStyle name="アクセント 1 2" xfId="33" xr:uid="{00000000-0005-0000-0000-00002C000000}"/>
    <cellStyle name="アクセント 1 3" xfId="90" xr:uid="{00000000-0005-0000-0000-00002D000000}"/>
    <cellStyle name="アクセント 2 2" xfId="34" xr:uid="{00000000-0005-0000-0000-00002E000000}"/>
    <cellStyle name="アクセント 2 3" xfId="91" xr:uid="{00000000-0005-0000-0000-00002F000000}"/>
    <cellStyle name="アクセント 3 2" xfId="35" xr:uid="{00000000-0005-0000-0000-000030000000}"/>
    <cellStyle name="アクセント 3 3" xfId="92" xr:uid="{00000000-0005-0000-0000-000031000000}"/>
    <cellStyle name="アクセント 4 2" xfId="36" xr:uid="{00000000-0005-0000-0000-000032000000}"/>
    <cellStyle name="アクセント 4 3" xfId="93" xr:uid="{00000000-0005-0000-0000-000033000000}"/>
    <cellStyle name="アクセント 5 2" xfId="37" xr:uid="{00000000-0005-0000-0000-000034000000}"/>
    <cellStyle name="アクセント 5 3" xfId="94" xr:uid="{00000000-0005-0000-0000-000035000000}"/>
    <cellStyle name="アクセント 6 2" xfId="38" xr:uid="{00000000-0005-0000-0000-000036000000}"/>
    <cellStyle name="アクセント 6 3" xfId="95" xr:uid="{00000000-0005-0000-0000-000037000000}"/>
    <cellStyle name="タイトル 2" xfId="39" xr:uid="{00000000-0005-0000-0000-000038000000}"/>
    <cellStyle name="タイトル 3" xfId="96" xr:uid="{00000000-0005-0000-0000-000039000000}"/>
    <cellStyle name="チェック セル 2" xfId="40" xr:uid="{00000000-0005-0000-0000-00003A000000}"/>
    <cellStyle name="チェック セル 3" xfId="97" xr:uid="{00000000-0005-0000-0000-00003B000000}"/>
    <cellStyle name="どちらでもない 2" xfId="41" xr:uid="{00000000-0005-0000-0000-00003C000000}"/>
    <cellStyle name="どちらでもない 3" xfId="89" xr:uid="{00000000-0005-0000-0000-00003D000000}"/>
    <cellStyle name="ハイパーリンク 2" xfId="1" xr:uid="{00000000-0005-0000-0000-00003E000000}"/>
    <cellStyle name="メモ 2" xfId="42" xr:uid="{00000000-0005-0000-0000-00003F000000}"/>
    <cellStyle name="メモ 3" xfId="98" xr:uid="{00000000-0005-0000-0000-000040000000}"/>
    <cellStyle name="リンク セル 2" xfId="43" xr:uid="{00000000-0005-0000-0000-000041000000}"/>
    <cellStyle name="リンク セル 3" xfId="99" xr:uid="{00000000-0005-0000-0000-000042000000}"/>
    <cellStyle name="悪い 2" xfId="44" xr:uid="{00000000-0005-0000-0000-000043000000}"/>
    <cellStyle name="悪い 3" xfId="102" xr:uid="{00000000-0005-0000-0000-000044000000}"/>
    <cellStyle name="計算 2" xfId="45" xr:uid="{00000000-0005-0000-0000-000045000000}"/>
    <cellStyle name="計算 3" xfId="108" xr:uid="{00000000-0005-0000-0000-000046000000}"/>
    <cellStyle name="警告文 2" xfId="46" xr:uid="{00000000-0005-0000-0000-000047000000}"/>
    <cellStyle name="警告文 3" xfId="110" xr:uid="{00000000-0005-0000-0000-000048000000}"/>
    <cellStyle name="桁区切り" xfId="2" builtinId="6"/>
    <cellStyle name="桁区切り 2" xfId="3" xr:uid="{00000000-0005-0000-0000-00004A000000}"/>
    <cellStyle name="桁区切り 2 2" xfId="56" xr:uid="{00000000-0005-0000-0000-00004B000000}"/>
    <cellStyle name="桁区切り 2 3" xfId="60" xr:uid="{00000000-0005-0000-0000-00004C000000}"/>
    <cellStyle name="桁区切り 3" xfId="4" xr:uid="{00000000-0005-0000-0000-00004D000000}"/>
    <cellStyle name="桁区切り 3 2" xfId="62" xr:uid="{00000000-0005-0000-0000-00004E000000}"/>
    <cellStyle name="桁区切り 4" xfId="5" xr:uid="{00000000-0005-0000-0000-00004F000000}"/>
    <cellStyle name="桁区切り 5" xfId="6" xr:uid="{00000000-0005-0000-0000-000050000000}"/>
    <cellStyle name="桁区切り 6" xfId="7" xr:uid="{00000000-0005-0000-0000-000051000000}"/>
    <cellStyle name="見出し 1 2" xfId="47" xr:uid="{00000000-0005-0000-0000-000052000000}"/>
    <cellStyle name="見出し 1 3" xfId="104" xr:uid="{00000000-0005-0000-0000-000053000000}"/>
    <cellStyle name="見出し 2 2" xfId="48" xr:uid="{00000000-0005-0000-0000-000054000000}"/>
    <cellStyle name="見出し 2 3" xfId="70" xr:uid="{00000000-0005-0000-0000-000055000000}"/>
    <cellStyle name="見出し 2 4" xfId="105" xr:uid="{00000000-0005-0000-0000-000056000000}"/>
    <cellStyle name="見出し 3 2" xfId="49" xr:uid="{00000000-0005-0000-0000-000057000000}"/>
    <cellStyle name="見出し 3 3" xfId="106" xr:uid="{00000000-0005-0000-0000-000058000000}"/>
    <cellStyle name="見出し 4 2" xfId="50" xr:uid="{00000000-0005-0000-0000-000059000000}"/>
    <cellStyle name="見出し 4 3" xfId="107" xr:uid="{00000000-0005-0000-0000-00005A000000}"/>
    <cellStyle name="集計 2" xfId="51" xr:uid="{00000000-0005-0000-0000-00005B000000}"/>
    <cellStyle name="集計 3" xfId="111" xr:uid="{00000000-0005-0000-0000-00005C000000}"/>
    <cellStyle name="出力 2" xfId="52" xr:uid="{00000000-0005-0000-0000-00005D000000}"/>
    <cellStyle name="出力 3" xfId="101" xr:uid="{00000000-0005-0000-0000-00005E000000}"/>
    <cellStyle name="説明文 2" xfId="53" xr:uid="{00000000-0005-0000-0000-00005F000000}"/>
    <cellStyle name="説明文 3" xfId="109" xr:uid="{00000000-0005-0000-0000-000060000000}"/>
    <cellStyle name="入力 2" xfId="54" xr:uid="{00000000-0005-0000-0000-000061000000}"/>
    <cellStyle name="入力 3" xfId="100" xr:uid="{00000000-0005-0000-0000-000062000000}"/>
    <cellStyle name="標準" xfId="0" builtinId="0"/>
    <cellStyle name="標準 2" xfId="8" xr:uid="{00000000-0005-0000-0000-000064000000}"/>
    <cellStyle name="標準 2 2" xfId="61" xr:uid="{00000000-0005-0000-0000-000065000000}"/>
    <cellStyle name="標準 3" xfId="9" xr:uid="{00000000-0005-0000-0000-000066000000}"/>
    <cellStyle name="標準 4" xfId="10" xr:uid="{00000000-0005-0000-0000-000067000000}"/>
    <cellStyle name="標準 40" xfId="11" xr:uid="{00000000-0005-0000-0000-000068000000}"/>
    <cellStyle name="標準 5" xfId="13" xr:uid="{00000000-0005-0000-0000-000069000000}"/>
    <cellStyle name="標準 6" xfId="12" xr:uid="{00000000-0005-0000-0000-00006A000000}"/>
    <cellStyle name="標準 7" xfId="14" xr:uid="{00000000-0005-0000-0000-00006B000000}"/>
    <cellStyle name="標準 8" xfId="57" xr:uid="{00000000-0005-0000-0000-00006C000000}"/>
    <cellStyle name="標準 9" xfId="59" xr:uid="{00000000-0005-0000-0000-00006D000000}"/>
    <cellStyle name="良い 2" xfId="55" xr:uid="{00000000-0005-0000-0000-00006E000000}"/>
    <cellStyle name="良い 3" xfId="103" xr:uid="{00000000-0005-0000-0000-00006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33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840"/>
  <sheetViews>
    <sheetView tabSelected="1" zoomScale="85" zoomScaleNormal="85" zoomScaleSheetLayoutView="50" zoomScalePageLayoutView="50" workbookViewId="0">
      <pane ySplit="18" topLeftCell="A76" activePane="bottomLeft" state="frozen"/>
      <selection pane="bottomLeft" activeCell="G77" sqref="G77"/>
    </sheetView>
  </sheetViews>
  <sheetFormatPr defaultColWidth="9" defaultRowHeight="10.8" x14ac:dyDescent="0.15"/>
  <cols>
    <col min="1" max="1" width="2.6640625" style="1" customWidth="1"/>
    <col min="2" max="2" width="10.6640625" style="2" customWidth="1"/>
    <col min="3" max="3" width="19.21875" style="3" customWidth="1"/>
    <col min="4" max="4" width="15.44140625" style="3" customWidth="1"/>
    <col min="5" max="5" width="13.21875" style="1" customWidth="1"/>
    <col min="6" max="6" width="28.77734375" style="4" customWidth="1"/>
    <col min="7" max="7" width="11.88671875" style="5" customWidth="1"/>
    <col min="8" max="8" width="11.44140625" style="6" customWidth="1"/>
    <col min="9" max="9" width="22.88671875" style="7" customWidth="1"/>
    <col min="10" max="10" width="7.6640625" style="14" customWidth="1"/>
    <col min="11" max="11" width="7.6640625" style="12" customWidth="1"/>
    <col min="12" max="12" width="7.33203125" style="1" customWidth="1"/>
    <col min="13" max="16384" width="9" style="1"/>
  </cols>
  <sheetData>
    <row r="1" spans="2:12" ht="18.75" customHeight="1" thickBot="1" x14ac:dyDescent="0.2">
      <c r="B1" s="83" t="s">
        <v>1</v>
      </c>
      <c r="C1" s="84"/>
      <c r="D1" s="84"/>
      <c r="E1" s="84"/>
      <c r="F1" s="84"/>
      <c r="G1" s="84"/>
      <c r="H1" s="84"/>
      <c r="I1" s="84"/>
      <c r="J1" s="84"/>
      <c r="K1" s="84"/>
    </row>
    <row r="2" spans="2:12" ht="22.5" customHeight="1" x14ac:dyDescent="0.15">
      <c r="B2" s="97" t="s">
        <v>173</v>
      </c>
      <c r="C2" s="98"/>
      <c r="D2" s="98"/>
      <c r="E2" s="98"/>
      <c r="F2" s="98"/>
      <c r="G2" s="98"/>
      <c r="H2" s="98"/>
      <c r="I2" s="98"/>
      <c r="J2" s="98"/>
      <c r="K2" s="98"/>
    </row>
    <row r="3" spans="2:12" ht="16.05" customHeight="1" x14ac:dyDescent="0.15">
      <c r="B3" s="19"/>
      <c r="C3" s="20"/>
      <c r="D3" s="20"/>
      <c r="E3" s="21"/>
      <c r="F3" s="22"/>
      <c r="G3" s="23"/>
      <c r="H3" s="24"/>
      <c r="I3" s="25" t="s">
        <v>2</v>
      </c>
      <c r="J3" s="26" t="s">
        <v>3</v>
      </c>
      <c r="K3" s="27"/>
    </row>
    <row r="4" spans="2:12" ht="16.05" customHeight="1" x14ac:dyDescent="0.15">
      <c r="B4" s="81" t="s">
        <v>126</v>
      </c>
      <c r="C4" s="81"/>
      <c r="D4" s="81"/>
      <c r="E4" s="21"/>
      <c r="F4" s="22"/>
      <c r="G4" s="23"/>
      <c r="H4" s="24"/>
      <c r="I4" s="25" t="s">
        <v>42</v>
      </c>
      <c r="J4" s="28">
        <f>COUNTIF(H19:H85,"第３条")</f>
        <v>24</v>
      </c>
      <c r="K4" s="21"/>
    </row>
    <row r="5" spans="2:12" x14ac:dyDescent="0.15">
      <c r="B5" s="29" t="s">
        <v>34</v>
      </c>
      <c r="C5" s="30"/>
      <c r="D5" s="30"/>
      <c r="E5" s="21"/>
      <c r="F5" s="22">
        <f>L5</f>
        <v>10</v>
      </c>
      <c r="G5" s="23"/>
      <c r="H5" s="22"/>
      <c r="I5" s="25" t="s">
        <v>43</v>
      </c>
      <c r="J5" s="28">
        <f>COUNTIF(H19:H85,"第４条")</f>
        <v>25</v>
      </c>
      <c r="K5" s="21"/>
      <c r="L5" s="17">
        <f>COUNTIF(C19:C80,"要措置区域")</f>
        <v>10</v>
      </c>
    </row>
    <row r="6" spans="2:12" x14ac:dyDescent="0.15">
      <c r="B6" s="29" t="s">
        <v>23</v>
      </c>
      <c r="C6" s="20"/>
      <c r="D6" s="20"/>
      <c r="E6" s="21"/>
      <c r="F6" s="22">
        <f>L6+L7+L9+L11+L8+L13+L14+L12+L10</f>
        <v>48</v>
      </c>
      <c r="G6" s="23"/>
      <c r="H6" s="24"/>
      <c r="I6" s="25" t="s">
        <v>21</v>
      </c>
      <c r="J6" s="28">
        <f>COUNTIF(H19:H85,"（旧）第４条")+COUNTIF(H19:H85,"第５条")</f>
        <v>0</v>
      </c>
      <c r="K6" s="21"/>
      <c r="L6" s="17">
        <f>COUNTIF(C19:C80,"形質変更時要届出区域")</f>
        <v>45</v>
      </c>
    </row>
    <row r="7" spans="2:12" x14ac:dyDescent="0.15">
      <c r="B7" s="19" t="s">
        <v>32</v>
      </c>
      <c r="C7" s="93" t="s">
        <v>29</v>
      </c>
      <c r="D7" s="93"/>
      <c r="E7" s="94"/>
      <c r="F7" s="22">
        <f t="shared" ref="F7:F14" si="0">L7</f>
        <v>1</v>
      </c>
      <c r="G7" s="23"/>
      <c r="H7" s="24"/>
      <c r="I7" s="25" t="s">
        <v>40</v>
      </c>
      <c r="J7" s="28">
        <f>COUNTIF(H19:H85,"第14条")</f>
        <v>9</v>
      </c>
      <c r="K7" s="21"/>
      <c r="L7" s="17">
        <f>COUNTIF(C19:C80,"形質変更時要届出区域（自然由来特例区域）")</f>
        <v>1</v>
      </c>
    </row>
    <row r="8" spans="2:12" x14ac:dyDescent="0.15">
      <c r="B8" s="19"/>
      <c r="C8" s="93" t="s">
        <v>51</v>
      </c>
      <c r="D8" s="93"/>
      <c r="E8" s="94"/>
      <c r="F8" s="22">
        <f t="shared" si="0"/>
        <v>2</v>
      </c>
      <c r="G8" s="23"/>
      <c r="H8" s="24"/>
      <c r="I8" s="25" t="s">
        <v>44</v>
      </c>
      <c r="J8" s="28">
        <f>COUNTIF(H19:H85,"第４条第14条")</f>
        <v>0</v>
      </c>
      <c r="K8" s="21"/>
      <c r="L8" s="17">
        <f>COUNTIF(C19:C80,"形質変更時要届出区域（一部自然由来特例区域）")</f>
        <v>2</v>
      </c>
    </row>
    <row r="9" spans="2:12" x14ac:dyDescent="0.15">
      <c r="B9" s="19"/>
      <c r="C9" s="93" t="s">
        <v>30</v>
      </c>
      <c r="D9" s="93"/>
      <c r="E9" s="93"/>
      <c r="F9" s="22">
        <f t="shared" si="0"/>
        <v>0</v>
      </c>
      <c r="G9" s="23"/>
      <c r="H9" s="24"/>
      <c r="I9" s="25" t="s">
        <v>39</v>
      </c>
      <c r="J9" s="28">
        <f>COUNTIF(H19:H85,"処理業省令
 第13条")</f>
        <v>0</v>
      </c>
      <c r="K9" s="21"/>
      <c r="L9" s="17">
        <f>COUNTIF(C19:C80,"形質変更時要届出区域（埋立地特例区域）")</f>
        <v>0</v>
      </c>
    </row>
    <row r="10" spans="2:12" x14ac:dyDescent="0.15">
      <c r="B10" s="19"/>
      <c r="C10" s="27" t="s">
        <v>58</v>
      </c>
      <c r="D10" s="27"/>
      <c r="E10" s="27"/>
      <c r="F10" s="22">
        <f t="shared" si="0"/>
        <v>0</v>
      </c>
      <c r="G10" s="23"/>
      <c r="H10" s="24"/>
      <c r="I10" s="25" t="s">
        <v>89</v>
      </c>
      <c r="J10" s="28">
        <f>COUNTIF(H19:H85,"第３条第14条")</f>
        <v>1</v>
      </c>
      <c r="K10" s="21"/>
      <c r="L10" s="17">
        <f>COUNTIF(C19:C80,"形質変更時要届出区域（一部埋立地特例区域）")</f>
        <v>0</v>
      </c>
    </row>
    <row r="11" spans="2:12" x14ac:dyDescent="0.15">
      <c r="B11" s="19"/>
      <c r="C11" s="93" t="s">
        <v>31</v>
      </c>
      <c r="D11" s="93"/>
      <c r="E11" s="93"/>
      <c r="F11" s="22">
        <f t="shared" si="0"/>
        <v>0</v>
      </c>
      <c r="G11" s="23"/>
      <c r="H11" s="31"/>
      <c r="I11" s="32" t="s">
        <v>119</v>
      </c>
      <c r="J11" s="28">
        <f>COUNTIF(H19:H85,"要措置区域等から指定変更")</f>
        <v>0</v>
      </c>
      <c r="K11" s="21"/>
      <c r="L11" s="17">
        <f>COUNTIF(C19:C80,"形質変更時要届出区域（埋立地管理区域）")</f>
        <v>0</v>
      </c>
    </row>
    <row r="12" spans="2:12" x14ac:dyDescent="0.15">
      <c r="B12" s="19"/>
      <c r="C12" s="27" t="s">
        <v>56</v>
      </c>
      <c r="D12" s="27"/>
      <c r="E12" s="27"/>
      <c r="F12" s="22">
        <f t="shared" si="0"/>
        <v>0</v>
      </c>
      <c r="G12" s="23"/>
      <c r="H12" s="31"/>
      <c r="I12" s="33"/>
      <c r="J12" s="34"/>
      <c r="K12" s="21"/>
      <c r="L12" s="17">
        <f>COUNTIF(C19:C80,"形質変更時要届出区域（一部埋立地管理区域）")</f>
        <v>0</v>
      </c>
    </row>
    <row r="13" spans="2:12" x14ac:dyDescent="0.15">
      <c r="B13" s="19"/>
      <c r="C13" s="101" t="s">
        <v>52</v>
      </c>
      <c r="D13" s="101"/>
      <c r="E13" s="101"/>
      <c r="F13" s="22">
        <f t="shared" si="0"/>
        <v>0</v>
      </c>
      <c r="G13" s="23"/>
      <c r="H13" s="31"/>
      <c r="I13" s="33"/>
      <c r="J13" s="34"/>
      <c r="K13" s="21"/>
      <c r="L13" s="17">
        <f>COUNTIF(C19:C80,"形質変更時要届出区域（埋立地管理区域・埋立地特例区域）")</f>
        <v>0</v>
      </c>
    </row>
    <row r="14" spans="2:12" x14ac:dyDescent="0.15">
      <c r="B14" s="19"/>
      <c r="C14" s="27" t="s">
        <v>60</v>
      </c>
      <c r="D14" s="27"/>
      <c r="E14" s="21"/>
      <c r="F14" s="22">
        <f t="shared" si="0"/>
        <v>0</v>
      </c>
      <c r="G14" s="23"/>
      <c r="H14" s="31"/>
      <c r="I14" s="33"/>
      <c r="J14" s="34"/>
      <c r="K14" s="21"/>
      <c r="L14" s="17">
        <f>COUNTIF(C19:C80,"形質変更時要届出区域（臨海部特例区域）")</f>
        <v>0</v>
      </c>
    </row>
    <row r="15" spans="2:12" ht="26.25" customHeight="1" x14ac:dyDescent="0.15">
      <c r="B15" s="102" t="s">
        <v>127</v>
      </c>
      <c r="C15" s="102"/>
      <c r="D15" s="102"/>
      <c r="E15" s="102"/>
      <c r="F15" s="102"/>
      <c r="G15" s="102"/>
      <c r="H15" s="102"/>
      <c r="I15" s="102"/>
      <c r="J15" s="102"/>
      <c r="K15" s="102"/>
    </row>
    <row r="16" spans="2:12" ht="14.25" customHeight="1" thickBot="1" x14ac:dyDescent="0.2">
      <c r="B16" s="19"/>
      <c r="C16" s="35"/>
      <c r="D16" s="35"/>
      <c r="E16" s="36"/>
      <c r="F16" s="22"/>
      <c r="G16" s="37"/>
      <c r="H16" s="85" t="s">
        <v>240</v>
      </c>
      <c r="I16" s="85"/>
      <c r="J16" s="85"/>
      <c r="K16" s="85"/>
    </row>
    <row r="17" spans="2:12" s="8" customFormat="1" ht="21" customHeight="1" x14ac:dyDescent="0.15">
      <c r="B17" s="99" t="s">
        <v>0</v>
      </c>
      <c r="C17" s="89" t="s">
        <v>46</v>
      </c>
      <c r="D17" s="89" t="s">
        <v>128</v>
      </c>
      <c r="E17" s="89" t="s">
        <v>22</v>
      </c>
      <c r="F17" s="95" t="s">
        <v>6</v>
      </c>
      <c r="G17" s="91" t="s">
        <v>93</v>
      </c>
      <c r="H17" s="89" t="s">
        <v>118</v>
      </c>
      <c r="I17" s="86" t="s">
        <v>8</v>
      </c>
      <c r="J17" s="87"/>
      <c r="K17" s="88"/>
      <c r="L17" s="82"/>
    </row>
    <row r="18" spans="2:12" s="8" customFormat="1" ht="20.25" customHeight="1" x14ac:dyDescent="0.15">
      <c r="B18" s="100"/>
      <c r="C18" s="90"/>
      <c r="D18" s="90"/>
      <c r="E18" s="90"/>
      <c r="F18" s="96"/>
      <c r="G18" s="92"/>
      <c r="H18" s="90"/>
      <c r="I18" s="38" t="s">
        <v>7</v>
      </c>
      <c r="J18" s="38" t="s">
        <v>9</v>
      </c>
      <c r="K18" s="39" t="s">
        <v>10</v>
      </c>
      <c r="L18" s="82"/>
    </row>
    <row r="19" spans="2:12" ht="33" customHeight="1" x14ac:dyDescent="0.15">
      <c r="B19" s="117" t="s">
        <v>239</v>
      </c>
      <c r="C19" s="40" t="s">
        <v>25</v>
      </c>
      <c r="D19" s="44" t="s">
        <v>129</v>
      </c>
      <c r="E19" s="42">
        <v>40984</v>
      </c>
      <c r="F19" s="43" t="s">
        <v>49</v>
      </c>
      <c r="G19" s="45">
        <v>180</v>
      </c>
      <c r="H19" s="42" t="s">
        <v>41</v>
      </c>
      <c r="I19" s="46" t="s">
        <v>37</v>
      </c>
      <c r="J19" s="47" t="s">
        <v>36</v>
      </c>
      <c r="K19" s="48" t="s">
        <v>35</v>
      </c>
    </row>
    <row r="20" spans="2:12" ht="52.5" customHeight="1" x14ac:dyDescent="0.15">
      <c r="B20" s="117"/>
      <c r="C20" s="40" t="s">
        <v>25</v>
      </c>
      <c r="D20" s="44" t="s">
        <v>130</v>
      </c>
      <c r="E20" s="42">
        <v>41507</v>
      </c>
      <c r="F20" s="43" t="s">
        <v>50</v>
      </c>
      <c r="G20" s="45">
        <v>90.85</v>
      </c>
      <c r="H20" s="42" t="s">
        <v>45</v>
      </c>
      <c r="I20" s="46" t="s">
        <v>4</v>
      </c>
      <c r="J20" s="47" t="s">
        <v>36</v>
      </c>
      <c r="K20" s="48" t="s">
        <v>35</v>
      </c>
    </row>
    <row r="21" spans="2:12" ht="53.1" customHeight="1" x14ac:dyDescent="0.15">
      <c r="B21" s="117"/>
      <c r="C21" s="52" t="s">
        <v>25</v>
      </c>
      <c r="D21" s="53" t="s">
        <v>131</v>
      </c>
      <c r="E21" s="65" t="s">
        <v>182</v>
      </c>
      <c r="F21" s="54" t="s">
        <v>183</v>
      </c>
      <c r="G21" s="55">
        <v>7205.9170000000004</v>
      </c>
      <c r="H21" s="65" t="s">
        <v>196</v>
      </c>
      <c r="I21" s="54" t="s">
        <v>27</v>
      </c>
      <c r="J21" s="67" t="s">
        <v>36</v>
      </c>
      <c r="K21" s="69" t="s">
        <v>35</v>
      </c>
    </row>
    <row r="22" spans="2:12" ht="52.5" customHeight="1" x14ac:dyDescent="0.15">
      <c r="B22" s="117"/>
      <c r="C22" s="40" t="s">
        <v>25</v>
      </c>
      <c r="D22" s="44" t="s">
        <v>133</v>
      </c>
      <c r="E22" s="42" t="s">
        <v>184</v>
      </c>
      <c r="F22" s="43" t="s">
        <v>53</v>
      </c>
      <c r="G22" s="49">
        <v>67.17</v>
      </c>
      <c r="H22" s="42" t="s">
        <v>48</v>
      </c>
      <c r="I22" s="43" t="s">
        <v>17</v>
      </c>
      <c r="J22" s="47" t="s">
        <v>36</v>
      </c>
      <c r="K22" s="48" t="s">
        <v>35</v>
      </c>
    </row>
    <row r="23" spans="2:12" ht="52.5" customHeight="1" x14ac:dyDescent="0.15">
      <c r="B23" s="117"/>
      <c r="C23" s="40" t="s">
        <v>25</v>
      </c>
      <c r="D23" s="44" t="s">
        <v>132</v>
      </c>
      <c r="E23" s="42" t="s">
        <v>181</v>
      </c>
      <c r="F23" s="43" t="s">
        <v>54</v>
      </c>
      <c r="G23" s="50">
        <v>862.8</v>
      </c>
      <c r="H23" s="42" t="s">
        <v>48</v>
      </c>
      <c r="I23" s="43" t="s">
        <v>24</v>
      </c>
      <c r="J23" s="47" t="s">
        <v>36</v>
      </c>
      <c r="K23" s="48" t="s">
        <v>35</v>
      </c>
    </row>
    <row r="24" spans="2:12" ht="52.5" customHeight="1" x14ac:dyDescent="0.15">
      <c r="B24" s="117"/>
      <c r="C24" s="40" t="s">
        <v>18</v>
      </c>
      <c r="D24" s="44" t="s">
        <v>134</v>
      </c>
      <c r="E24" s="42">
        <v>42172</v>
      </c>
      <c r="F24" s="43" t="s">
        <v>185</v>
      </c>
      <c r="G24" s="49">
        <v>117.6</v>
      </c>
      <c r="H24" s="42" t="s">
        <v>48</v>
      </c>
      <c r="I24" s="43" t="s">
        <v>59</v>
      </c>
      <c r="J24" s="47" t="s">
        <v>36</v>
      </c>
      <c r="K24" s="48" t="s">
        <v>35</v>
      </c>
    </row>
    <row r="25" spans="2:12" ht="52.5" customHeight="1" x14ac:dyDescent="0.15">
      <c r="B25" s="117"/>
      <c r="C25" s="40" t="s">
        <v>25</v>
      </c>
      <c r="D25" s="44" t="s">
        <v>135</v>
      </c>
      <c r="E25" s="42" t="s">
        <v>78</v>
      </c>
      <c r="F25" s="43" t="s">
        <v>55</v>
      </c>
      <c r="G25" s="49">
        <v>700</v>
      </c>
      <c r="H25" s="42" t="s">
        <v>47</v>
      </c>
      <c r="I25" s="43" t="s">
        <v>5</v>
      </c>
      <c r="J25" s="47" t="s">
        <v>36</v>
      </c>
      <c r="K25" s="48" t="s">
        <v>35</v>
      </c>
    </row>
    <row r="26" spans="2:12" ht="52.5" customHeight="1" x14ac:dyDescent="0.15">
      <c r="B26" s="117"/>
      <c r="C26" s="40" t="s">
        <v>18</v>
      </c>
      <c r="D26" s="44" t="s">
        <v>136</v>
      </c>
      <c r="E26" s="42">
        <v>42454</v>
      </c>
      <c r="F26" s="43" t="s">
        <v>234</v>
      </c>
      <c r="G26" s="49">
        <v>59.54</v>
      </c>
      <c r="H26" s="42" t="s">
        <v>48</v>
      </c>
      <c r="I26" s="43" t="s">
        <v>19</v>
      </c>
      <c r="J26" s="47" t="s">
        <v>36</v>
      </c>
      <c r="K26" s="48" t="s">
        <v>35</v>
      </c>
    </row>
    <row r="27" spans="2:12" ht="60" customHeight="1" x14ac:dyDescent="0.15">
      <c r="B27" s="117"/>
      <c r="C27" s="40" t="s">
        <v>16</v>
      </c>
      <c r="D27" s="44" t="s">
        <v>137</v>
      </c>
      <c r="E27" s="42">
        <v>43112</v>
      </c>
      <c r="F27" s="43" t="s">
        <v>76</v>
      </c>
      <c r="G27" s="49">
        <v>860.34</v>
      </c>
      <c r="H27" s="42" t="s">
        <v>62</v>
      </c>
      <c r="I27" s="43" t="s">
        <v>77</v>
      </c>
      <c r="J27" s="47" t="s">
        <v>36</v>
      </c>
      <c r="K27" s="48" t="s">
        <v>35</v>
      </c>
    </row>
    <row r="28" spans="2:12" ht="52.5" customHeight="1" x14ac:dyDescent="0.15">
      <c r="B28" s="117"/>
      <c r="C28" s="40" t="s">
        <v>14</v>
      </c>
      <c r="D28" s="44" t="s">
        <v>138</v>
      </c>
      <c r="E28" s="42">
        <v>43168</v>
      </c>
      <c r="F28" s="43" t="s">
        <v>64</v>
      </c>
      <c r="G28" s="49">
        <v>201.24</v>
      </c>
      <c r="H28" s="42" t="s">
        <v>62</v>
      </c>
      <c r="I28" s="43" t="s">
        <v>63</v>
      </c>
      <c r="J28" s="47" t="s">
        <v>36</v>
      </c>
      <c r="K28" s="48" t="s">
        <v>35</v>
      </c>
    </row>
    <row r="29" spans="2:12" ht="52.5" customHeight="1" x14ac:dyDescent="0.15">
      <c r="B29" s="117"/>
      <c r="C29" s="40" t="s">
        <v>66</v>
      </c>
      <c r="D29" s="44" t="s">
        <v>139</v>
      </c>
      <c r="E29" s="42">
        <v>43361</v>
      </c>
      <c r="F29" s="43" t="s">
        <v>65</v>
      </c>
      <c r="G29" s="49">
        <v>10336.299999999999</v>
      </c>
      <c r="H29" s="42" t="s">
        <v>61</v>
      </c>
      <c r="I29" s="43" t="s">
        <v>94</v>
      </c>
      <c r="J29" s="47" t="s">
        <v>36</v>
      </c>
      <c r="K29" s="48" t="s">
        <v>36</v>
      </c>
    </row>
    <row r="30" spans="2:12" ht="52.5" customHeight="1" x14ac:dyDescent="0.15">
      <c r="B30" s="117"/>
      <c r="C30" s="40" t="s">
        <v>67</v>
      </c>
      <c r="D30" s="44" t="s">
        <v>140</v>
      </c>
      <c r="E30" s="42">
        <v>43361</v>
      </c>
      <c r="F30" s="43" t="s">
        <v>68</v>
      </c>
      <c r="G30" s="49">
        <v>10736</v>
      </c>
      <c r="H30" s="42" t="s">
        <v>61</v>
      </c>
      <c r="I30" s="43" t="s">
        <v>57</v>
      </c>
      <c r="J30" s="47" t="s">
        <v>36</v>
      </c>
      <c r="K30" s="48" t="s">
        <v>35</v>
      </c>
    </row>
    <row r="31" spans="2:12" ht="52.5" customHeight="1" x14ac:dyDescent="0.15">
      <c r="B31" s="117"/>
      <c r="C31" s="40" t="s">
        <v>14</v>
      </c>
      <c r="D31" s="44" t="s">
        <v>141</v>
      </c>
      <c r="E31" s="42" t="s">
        <v>79</v>
      </c>
      <c r="F31" s="43" t="s">
        <v>70</v>
      </c>
      <c r="G31" s="49">
        <v>206.9</v>
      </c>
      <c r="H31" s="42" t="s">
        <v>62</v>
      </c>
      <c r="I31" s="43" t="s">
        <v>69</v>
      </c>
      <c r="J31" s="47" t="s">
        <v>36</v>
      </c>
      <c r="K31" s="48" t="s">
        <v>35</v>
      </c>
    </row>
    <row r="32" spans="2:12" ht="52.5" customHeight="1" x14ac:dyDescent="0.15">
      <c r="B32" s="117"/>
      <c r="C32" s="40" t="s">
        <v>14</v>
      </c>
      <c r="D32" s="44" t="s">
        <v>142</v>
      </c>
      <c r="E32" s="42" t="s">
        <v>104</v>
      </c>
      <c r="F32" s="43" t="s">
        <v>71</v>
      </c>
      <c r="G32" s="49">
        <v>192.77</v>
      </c>
      <c r="H32" s="42" t="s">
        <v>62</v>
      </c>
      <c r="I32" s="43" t="s">
        <v>28</v>
      </c>
      <c r="J32" s="47" t="s">
        <v>36</v>
      </c>
      <c r="K32" s="48" t="s">
        <v>35</v>
      </c>
    </row>
    <row r="33" spans="2:11" ht="52.5" customHeight="1" x14ac:dyDescent="0.15">
      <c r="B33" s="117"/>
      <c r="C33" s="40" t="s">
        <v>14</v>
      </c>
      <c r="D33" s="44" t="s">
        <v>143</v>
      </c>
      <c r="E33" s="42" t="s">
        <v>101</v>
      </c>
      <c r="F33" s="43" t="s">
        <v>72</v>
      </c>
      <c r="G33" s="49">
        <v>200</v>
      </c>
      <c r="H33" s="42" t="s">
        <v>61</v>
      </c>
      <c r="I33" s="43" t="s">
        <v>69</v>
      </c>
      <c r="J33" s="47" t="s">
        <v>36</v>
      </c>
      <c r="K33" s="48" t="s">
        <v>11</v>
      </c>
    </row>
    <row r="34" spans="2:11" ht="52.5" customHeight="1" x14ac:dyDescent="0.15">
      <c r="B34" s="117"/>
      <c r="C34" s="40" t="s">
        <v>14</v>
      </c>
      <c r="D34" s="44" t="s">
        <v>144</v>
      </c>
      <c r="E34" s="42" t="s">
        <v>100</v>
      </c>
      <c r="F34" s="43" t="s">
        <v>102</v>
      </c>
      <c r="G34" s="49">
        <v>100</v>
      </c>
      <c r="H34" s="42" t="s">
        <v>62</v>
      </c>
      <c r="I34" s="43" t="s">
        <v>15</v>
      </c>
      <c r="J34" s="47" t="s">
        <v>36</v>
      </c>
      <c r="K34" s="48" t="s">
        <v>35</v>
      </c>
    </row>
    <row r="35" spans="2:11" ht="52.5" customHeight="1" x14ac:dyDescent="0.15">
      <c r="B35" s="117"/>
      <c r="C35" s="40" t="s">
        <v>14</v>
      </c>
      <c r="D35" s="44" t="s">
        <v>145</v>
      </c>
      <c r="E35" s="42">
        <v>43686</v>
      </c>
      <c r="F35" s="43" t="s">
        <v>180</v>
      </c>
      <c r="G35" s="49">
        <v>400</v>
      </c>
      <c r="H35" s="42" t="s">
        <v>73</v>
      </c>
      <c r="I35" s="43" t="s">
        <v>15</v>
      </c>
      <c r="J35" s="47" t="s">
        <v>36</v>
      </c>
      <c r="K35" s="48" t="s">
        <v>36</v>
      </c>
    </row>
    <row r="36" spans="2:11" ht="52.5" customHeight="1" x14ac:dyDescent="0.15">
      <c r="B36" s="117"/>
      <c r="C36" s="40" t="s">
        <v>14</v>
      </c>
      <c r="D36" s="44" t="s">
        <v>146</v>
      </c>
      <c r="E36" s="42">
        <v>43879</v>
      </c>
      <c r="F36" s="43" t="s">
        <v>75</v>
      </c>
      <c r="G36" s="49">
        <v>400</v>
      </c>
      <c r="H36" s="42" t="s">
        <v>73</v>
      </c>
      <c r="I36" s="43" t="s">
        <v>15</v>
      </c>
      <c r="J36" s="47" t="s">
        <v>36</v>
      </c>
      <c r="K36" s="48" t="s">
        <v>35</v>
      </c>
    </row>
    <row r="37" spans="2:11" ht="52.5" customHeight="1" x14ac:dyDescent="0.15">
      <c r="B37" s="117"/>
      <c r="C37" s="40" t="s">
        <v>14</v>
      </c>
      <c r="D37" s="44" t="s">
        <v>147</v>
      </c>
      <c r="E37" s="42">
        <v>43921</v>
      </c>
      <c r="F37" s="43" t="s">
        <v>186</v>
      </c>
      <c r="G37" s="49">
        <v>1063.97</v>
      </c>
      <c r="H37" s="42" t="s">
        <v>74</v>
      </c>
      <c r="I37" s="43" t="s">
        <v>33</v>
      </c>
      <c r="J37" s="47" t="s">
        <v>36</v>
      </c>
      <c r="K37" s="48" t="s">
        <v>35</v>
      </c>
    </row>
    <row r="38" spans="2:11" ht="52.5" customHeight="1" x14ac:dyDescent="0.15">
      <c r="B38" s="117"/>
      <c r="C38" s="40" t="s">
        <v>88</v>
      </c>
      <c r="D38" s="44" t="s">
        <v>148</v>
      </c>
      <c r="E38" s="42">
        <v>43998</v>
      </c>
      <c r="F38" s="43" t="s">
        <v>90</v>
      </c>
      <c r="G38" s="49">
        <v>14183.5</v>
      </c>
      <c r="H38" s="42" t="s">
        <v>81</v>
      </c>
      <c r="I38" s="43" t="s">
        <v>80</v>
      </c>
      <c r="J38" s="47" t="s">
        <v>36</v>
      </c>
      <c r="K38" s="48" t="s">
        <v>36</v>
      </c>
    </row>
    <row r="39" spans="2:11" ht="52.5" customHeight="1" x14ac:dyDescent="0.15">
      <c r="B39" s="117"/>
      <c r="C39" s="40" t="s">
        <v>14</v>
      </c>
      <c r="D39" s="44" t="s">
        <v>149</v>
      </c>
      <c r="E39" s="42" t="s">
        <v>187</v>
      </c>
      <c r="F39" s="43" t="s">
        <v>111</v>
      </c>
      <c r="G39" s="49">
        <v>356.50099999999998</v>
      </c>
      <c r="H39" s="42" t="s">
        <v>83</v>
      </c>
      <c r="I39" s="43" t="s">
        <v>84</v>
      </c>
      <c r="J39" s="47" t="s">
        <v>36</v>
      </c>
      <c r="K39" s="48" t="s">
        <v>36</v>
      </c>
    </row>
    <row r="40" spans="2:11" ht="52.5" customHeight="1" x14ac:dyDescent="0.15">
      <c r="B40" s="117"/>
      <c r="C40" s="40" t="s">
        <v>14</v>
      </c>
      <c r="D40" s="44" t="s">
        <v>150</v>
      </c>
      <c r="E40" s="42">
        <v>44099</v>
      </c>
      <c r="F40" s="43" t="s">
        <v>91</v>
      </c>
      <c r="G40" s="49">
        <v>94</v>
      </c>
      <c r="H40" s="42" t="s">
        <v>83</v>
      </c>
      <c r="I40" s="43" t="s">
        <v>15</v>
      </c>
      <c r="J40" s="47" t="s">
        <v>36</v>
      </c>
      <c r="K40" s="48" t="s">
        <v>35</v>
      </c>
    </row>
    <row r="41" spans="2:11" ht="52.5" customHeight="1" x14ac:dyDescent="0.15">
      <c r="B41" s="117"/>
      <c r="C41" s="40" t="s">
        <v>14</v>
      </c>
      <c r="D41" s="44" t="s">
        <v>151</v>
      </c>
      <c r="E41" s="42">
        <v>44218</v>
      </c>
      <c r="F41" s="43" t="s">
        <v>95</v>
      </c>
      <c r="G41" s="49">
        <v>300</v>
      </c>
      <c r="H41" s="42" t="s">
        <v>83</v>
      </c>
      <c r="I41" s="43" t="s">
        <v>86</v>
      </c>
      <c r="J41" s="47" t="s">
        <v>36</v>
      </c>
      <c r="K41" s="48" t="s">
        <v>35</v>
      </c>
    </row>
    <row r="42" spans="2:11" ht="52.5" customHeight="1" x14ac:dyDescent="0.15">
      <c r="B42" s="117"/>
      <c r="C42" s="40" t="s">
        <v>14</v>
      </c>
      <c r="D42" s="44" t="s">
        <v>152</v>
      </c>
      <c r="E42" s="42">
        <v>44225</v>
      </c>
      <c r="F42" s="43" t="s">
        <v>97</v>
      </c>
      <c r="G42" s="49">
        <v>221.14</v>
      </c>
      <c r="H42" s="42" t="s">
        <v>87</v>
      </c>
      <c r="I42" s="43" t="s">
        <v>96</v>
      </c>
      <c r="J42" s="47" t="s">
        <v>36</v>
      </c>
      <c r="K42" s="48" t="s">
        <v>35</v>
      </c>
    </row>
    <row r="43" spans="2:11" ht="52.5" customHeight="1" x14ac:dyDescent="0.15">
      <c r="B43" s="117"/>
      <c r="C43" s="40" t="s">
        <v>14</v>
      </c>
      <c r="D43" s="44" t="s">
        <v>153</v>
      </c>
      <c r="E43" s="42">
        <v>44239</v>
      </c>
      <c r="F43" s="43" t="s">
        <v>99</v>
      </c>
      <c r="G43" s="50">
        <v>595.5</v>
      </c>
      <c r="H43" s="42" t="s">
        <v>83</v>
      </c>
      <c r="I43" s="43" t="s">
        <v>98</v>
      </c>
      <c r="J43" s="47" t="s">
        <v>36</v>
      </c>
      <c r="K43" s="48" t="s">
        <v>35</v>
      </c>
    </row>
    <row r="44" spans="2:11" ht="52.5" customHeight="1" x14ac:dyDescent="0.15">
      <c r="B44" s="117"/>
      <c r="C44" s="40" t="s">
        <v>14</v>
      </c>
      <c r="D44" s="44" t="s">
        <v>154</v>
      </c>
      <c r="E44" s="42">
        <v>44327</v>
      </c>
      <c r="F44" s="43" t="s">
        <v>103</v>
      </c>
      <c r="G44" s="49">
        <v>207.08</v>
      </c>
      <c r="H44" s="42" t="s">
        <v>87</v>
      </c>
      <c r="I44" s="43" t="s">
        <v>57</v>
      </c>
      <c r="J44" s="47" t="s">
        <v>36</v>
      </c>
      <c r="K44" s="48" t="s">
        <v>35</v>
      </c>
    </row>
    <row r="45" spans="2:11" ht="52.5" customHeight="1" x14ac:dyDescent="0.15">
      <c r="B45" s="117"/>
      <c r="C45" s="40" t="s">
        <v>14</v>
      </c>
      <c r="D45" s="44" t="s">
        <v>155</v>
      </c>
      <c r="E45" s="42">
        <v>44358</v>
      </c>
      <c r="F45" s="43" t="s">
        <v>105</v>
      </c>
      <c r="G45" s="49">
        <v>273.7</v>
      </c>
      <c r="H45" s="42" t="s">
        <v>83</v>
      </c>
      <c r="I45" s="43" t="s">
        <v>57</v>
      </c>
      <c r="J45" s="47" t="s">
        <v>36</v>
      </c>
      <c r="K45" s="48" t="s">
        <v>35</v>
      </c>
    </row>
    <row r="46" spans="2:11" ht="52.5" customHeight="1" x14ac:dyDescent="0.15">
      <c r="B46" s="117"/>
      <c r="C46" s="40" t="s">
        <v>16</v>
      </c>
      <c r="D46" s="44" t="s">
        <v>156</v>
      </c>
      <c r="E46" s="42">
        <v>44376</v>
      </c>
      <c r="F46" s="43" t="s">
        <v>106</v>
      </c>
      <c r="G46" s="49">
        <v>340.64</v>
      </c>
      <c r="H46" s="42" t="s">
        <v>81</v>
      </c>
      <c r="I46" s="43" t="s">
        <v>85</v>
      </c>
      <c r="J46" s="47" t="s">
        <v>36</v>
      </c>
      <c r="K46" s="48" t="s">
        <v>35</v>
      </c>
    </row>
    <row r="47" spans="2:11" ht="72" customHeight="1" x14ac:dyDescent="0.15">
      <c r="B47" s="117"/>
      <c r="C47" s="40" t="s">
        <v>14</v>
      </c>
      <c r="D47" s="44" t="s">
        <v>157</v>
      </c>
      <c r="E47" s="42">
        <v>44453</v>
      </c>
      <c r="F47" s="43" t="s">
        <v>108</v>
      </c>
      <c r="G47" s="49">
        <v>1729.94</v>
      </c>
      <c r="H47" s="42" t="s">
        <v>87</v>
      </c>
      <c r="I47" s="43" t="s">
        <v>107</v>
      </c>
      <c r="J47" s="47" t="s">
        <v>36</v>
      </c>
      <c r="K47" s="48" t="s">
        <v>35</v>
      </c>
    </row>
    <row r="48" spans="2:11" ht="72" customHeight="1" x14ac:dyDescent="0.15">
      <c r="B48" s="117"/>
      <c r="C48" s="40" t="s">
        <v>16</v>
      </c>
      <c r="D48" s="44" t="s">
        <v>158</v>
      </c>
      <c r="E48" s="42">
        <v>44460</v>
      </c>
      <c r="F48" s="43" t="s">
        <v>188</v>
      </c>
      <c r="G48" s="49">
        <v>4131.41</v>
      </c>
      <c r="H48" s="42" t="s">
        <v>83</v>
      </c>
      <c r="I48" s="43" t="s">
        <v>85</v>
      </c>
      <c r="J48" s="47" t="s">
        <v>36</v>
      </c>
      <c r="K48" s="48" t="s">
        <v>35</v>
      </c>
    </row>
    <row r="49" spans="2:11" ht="52.5" customHeight="1" x14ac:dyDescent="0.15">
      <c r="B49" s="117"/>
      <c r="C49" s="40" t="s">
        <v>16</v>
      </c>
      <c r="D49" s="44" t="s">
        <v>159</v>
      </c>
      <c r="E49" s="42">
        <v>44610</v>
      </c>
      <c r="F49" s="43" t="s">
        <v>110</v>
      </c>
      <c r="G49" s="49">
        <v>289.74</v>
      </c>
      <c r="H49" s="42" t="s">
        <v>12</v>
      </c>
      <c r="I49" s="43" t="s">
        <v>13</v>
      </c>
      <c r="J49" s="47" t="s">
        <v>36</v>
      </c>
      <c r="K49" s="48" t="s">
        <v>35</v>
      </c>
    </row>
    <row r="50" spans="2:11" ht="52.5" customHeight="1" x14ac:dyDescent="0.15">
      <c r="B50" s="117"/>
      <c r="C50" s="40" t="s">
        <v>14</v>
      </c>
      <c r="D50" s="44" t="s">
        <v>160</v>
      </c>
      <c r="E50" s="42">
        <v>44610</v>
      </c>
      <c r="F50" s="43" t="s">
        <v>110</v>
      </c>
      <c r="G50" s="49">
        <v>194.25</v>
      </c>
      <c r="H50" s="42" t="s">
        <v>195</v>
      </c>
      <c r="I50" s="43" t="s">
        <v>15</v>
      </c>
      <c r="J50" s="47" t="s">
        <v>36</v>
      </c>
      <c r="K50" s="48" t="s">
        <v>36</v>
      </c>
    </row>
    <row r="51" spans="2:11" ht="52.5" customHeight="1" x14ac:dyDescent="0.15">
      <c r="B51" s="117"/>
      <c r="C51" s="40" t="s">
        <v>16</v>
      </c>
      <c r="D51" s="44" t="s">
        <v>161</v>
      </c>
      <c r="E51" s="42" t="s">
        <v>120</v>
      </c>
      <c r="F51" s="43" t="s">
        <v>121</v>
      </c>
      <c r="G51" s="49">
        <v>249.94</v>
      </c>
      <c r="H51" s="42" t="s">
        <v>12</v>
      </c>
      <c r="I51" s="43" t="s">
        <v>26</v>
      </c>
      <c r="J51" s="47" t="s">
        <v>36</v>
      </c>
      <c r="K51" s="48" t="s">
        <v>35</v>
      </c>
    </row>
    <row r="52" spans="2:11" ht="52.5" customHeight="1" x14ac:dyDescent="0.15">
      <c r="B52" s="117"/>
      <c r="C52" s="40" t="s">
        <v>14</v>
      </c>
      <c r="D52" s="44" t="s">
        <v>162</v>
      </c>
      <c r="E52" s="42">
        <v>44799</v>
      </c>
      <c r="F52" s="43" t="s">
        <v>116</v>
      </c>
      <c r="G52" s="49">
        <v>63.53</v>
      </c>
      <c r="H52" s="42" t="s">
        <v>83</v>
      </c>
      <c r="I52" s="43" t="s">
        <v>28</v>
      </c>
      <c r="J52" s="47" t="s">
        <v>36</v>
      </c>
      <c r="K52" s="48" t="s">
        <v>35</v>
      </c>
    </row>
    <row r="53" spans="2:11" ht="52.5" customHeight="1" x14ac:dyDescent="0.15">
      <c r="B53" s="117"/>
      <c r="C53" s="40" t="s">
        <v>14</v>
      </c>
      <c r="D53" s="44" t="s">
        <v>163</v>
      </c>
      <c r="E53" s="42">
        <v>44869</v>
      </c>
      <c r="F53" s="43" t="s">
        <v>114</v>
      </c>
      <c r="G53" s="51">
        <v>719.05899999999997</v>
      </c>
      <c r="H53" s="42" t="s">
        <v>87</v>
      </c>
      <c r="I53" s="43" t="s">
        <v>113</v>
      </c>
      <c r="J53" s="47" t="s">
        <v>36</v>
      </c>
      <c r="K53" s="48" t="s">
        <v>35</v>
      </c>
    </row>
    <row r="54" spans="2:11" ht="52.5" customHeight="1" x14ac:dyDescent="0.15">
      <c r="B54" s="117"/>
      <c r="C54" s="40" t="s">
        <v>14</v>
      </c>
      <c r="D54" s="44" t="s">
        <v>164</v>
      </c>
      <c r="E54" s="42">
        <v>44876</v>
      </c>
      <c r="F54" s="43" t="s">
        <v>115</v>
      </c>
      <c r="G54" s="49">
        <v>398.4</v>
      </c>
      <c r="H54" s="42" t="s">
        <v>83</v>
      </c>
      <c r="I54" s="43" t="s">
        <v>109</v>
      </c>
      <c r="J54" s="47" t="s">
        <v>36</v>
      </c>
      <c r="K54" s="48" t="s">
        <v>35</v>
      </c>
    </row>
    <row r="55" spans="2:11" ht="52.5" customHeight="1" x14ac:dyDescent="0.15">
      <c r="B55" s="117"/>
      <c r="C55" s="40" t="s">
        <v>14</v>
      </c>
      <c r="D55" s="44" t="s">
        <v>165</v>
      </c>
      <c r="E55" s="42">
        <v>44978</v>
      </c>
      <c r="F55" s="43" t="s">
        <v>122</v>
      </c>
      <c r="G55" s="49">
        <v>215.69</v>
      </c>
      <c r="H55" s="42" t="s">
        <v>83</v>
      </c>
      <c r="I55" s="43" t="s">
        <v>33</v>
      </c>
      <c r="J55" s="47" t="s">
        <v>36</v>
      </c>
      <c r="K55" s="48" t="s">
        <v>35</v>
      </c>
    </row>
    <row r="56" spans="2:11" ht="52.5" customHeight="1" x14ac:dyDescent="0.15">
      <c r="B56" s="117"/>
      <c r="C56" s="40" t="s">
        <v>14</v>
      </c>
      <c r="D56" s="44" t="s">
        <v>166</v>
      </c>
      <c r="E56" s="42">
        <v>44985</v>
      </c>
      <c r="F56" s="43" t="s">
        <v>123</v>
      </c>
      <c r="G56" s="49">
        <v>2356.1999999999998</v>
      </c>
      <c r="H56" s="42" t="s">
        <v>87</v>
      </c>
      <c r="I56" s="43" t="s">
        <v>15</v>
      </c>
      <c r="J56" s="47" t="s">
        <v>36</v>
      </c>
      <c r="K56" s="48" t="s">
        <v>36</v>
      </c>
    </row>
    <row r="57" spans="2:11" ht="52.5" customHeight="1" x14ac:dyDescent="0.15">
      <c r="B57" s="117"/>
      <c r="C57" s="40" t="s">
        <v>14</v>
      </c>
      <c r="D57" s="44" t="s">
        <v>167</v>
      </c>
      <c r="E57" s="42">
        <v>45097</v>
      </c>
      <c r="F57" s="43" t="s">
        <v>189</v>
      </c>
      <c r="G57" s="50">
        <v>585.9</v>
      </c>
      <c r="H57" s="42" t="s">
        <v>87</v>
      </c>
      <c r="I57" s="43" t="s">
        <v>82</v>
      </c>
      <c r="J57" s="47" t="s">
        <v>36</v>
      </c>
      <c r="K57" s="48" t="s">
        <v>35</v>
      </c>
    </row>
    <row r="58" spans="2:11" ht="52.5" customHeight="1" x14ac:dyDescent="0.15">
      <c r="B58" s="117"/>
      <c r="C58" s="40" t="s">
        <v>14</v>
      </c>
      <c r="D58" s="53" t="s">
        <v>168</v>
      </c>
      <c r="E58" s="42" t="s">
        <v>174</v>
      </c>
      <c r="F58" s="43" t="s">
        <v>125</v>
      </c>
      <c r="G58" s="49">
        <v>623.91999999999996</v>
      </c>
      <c r="H58" s="42" t="s">
        <v>83</v>
      </c>
      <c r="I58" s="43" t="s">
        <v>124</v>
      </c>
      <c r="J58" s="47" t="s">
        <v>36</v>
      </c>
      <c r="K58" s="48" t="s">
        <v>35</v>
      </c>
    </row>
    <row r="59" spans="2:11" ht="52.5" customHeight="1" x14ac:dyDescent="0.15">
      <c r="B59" s="117"/>
      <c r="C59" s="40" t="s">
        <v>14</v>
      </c>
      <c r="D59" s="53" t="s">
        <v>169</v>
      </c>
      <c r="E59" s="42">
        <v>45121</v>
      </c>
      <c r="F59" s="43" t="s">
        <v>190</v>
      </c>
      <c r="G59" s="50">
        <v>1152.5</v>
      </c>
      <c r="H59" s="42" t="s">
        <v>87</v>
      </c>
      <c r="I59" s="43" t="s">
        <v>117</v>
      </c>
      <c r="J59" s="47" t="s">
        <v>36</v>
      </c>
      <c r="K59" s="48" t="s">
        <v>35</v>
      </c>
    </row>
    <row r="60" spans="2:11" ht="52.5" customHeight="1" x14ac:dyDescent="0.15">
      <c r="B60" s="117"/>
      <c r="C60" s="40" t="s">
        <v>14</v>
      </c>
      <c r="D60" s="53" t="s">
        <v>170</v>
      </c>
      <c r="E60" s="42">
        <v>45219</v>
      </c>
      <c r="F60" s="43" t="s">
        <v>191</v>
      </c>
      <c r="G60" s="49">
        <v>1474.4</v>
      </c>
      <c r="H60" s="42" t="s">
        <v>87</v>
      </c>
      <c r="I60" s="43" t="s">
        <v>92</v>
      </c>
      <c r="J60" s="47" t="s">
        <v>36</v>
      </c>
      <c r="K60" s="48" t="s">
        <v>35</v>
      </c>
    </row>
    <row r="61" spans="2:11" ht="52.5" customHeight="1" x14ac:dyDescent="0.15">
      <c r="B61" s="117"/>
      <c r="C61" s="40" t="s">
        <v>14</v>
      </c>
      <c r="D61" s="53" t="s">
        <v>171</v>
      </c>
      <c r="E61" s="42">
        <v>45230</v>
      </c>
      <c r="F61" s="43" t="s">
        <v>192</v>
      </c>
      <c r="G61" s="49">
        <v>400</v>
      </c>
      <c r="H61" s="42" t="s">
        <v>87</v>
      </c>
      <c r="I61" s="43" t="s">
        <v>82</v>
      </c>
      <c r="J61" s="47" t="s">
        <v>36</v>
      </c>
      <c r="K61" s="48" t="s">
        <v>35</v>
      </c>
    </row>
    <row r="62" spans="2:11" ht="52.5" customHeight="1" x14ac:dyDescent="0.15">
      <c r="B62" s="117"/>
      <c r="C62" s="40" t="s">
        <v>14</v>
      </c>
      <c r="D62" s="53" t="s">
        <v>172</v>
      </c>
      <c r="E62" s="42">
        <v>45286</v>
      </c>
      <c r="F62" s="43" t="s">
        <v>193</v>
      </c>
      <c r="G62" s="49">
        <v>200</v>
      </c>
      <c r="H62" s="42" t="s">
        <v>87</v>
      </c>
      <c r="I62" s="43" t="s">
        <v>38</v>
      </c>
      <c r="J62" s="47" t="s">
        <v>36</v>
      </c>
      <c r="K62" s="48" t="s">
        <v>11</v>
      </c>
    </row>
    <row r="63" spans="2:11" s="18" customFormat="1" ht="52.5" customHeight="1" x14ac:dyDescent="0.15">
      <c r="B63" s="117"/>
      <c r="C63" s="52" t="s">
        <v>14</v>
      </c>
      <c r="D63" s="53" t="s">
        <v>175</v>
      </c>
      <c r="E63" s="65">
        <v>45370</v>
      </c>
      <c r="F63" s="43" t="s">
        <v>194</v>
      </c>
      <c r="G63" s="50">
        <v>248.8</v>
      </c>
      <c r="H63" s="65" t="s">
        <v>87</v>
      </c>
      <c r="I63" s="54" t="s">
        <v>112</v>
      </c>
      <c r="J63" s="67" t="s">
        <v>35</v>
      </c>
      <c r="K63" s="69" t="s">
        <v>36</v>
      </c>
    </row>
    <row r="64" spans="2:11" s="18" customFormat="1" ht="52.5" customHeight="1" x14ac:dyDescent="0.15">
      <c r="B64" s="117"/>
      <c r="C64" s="52" t="s">
        <v>14</v>
      </c>
      <c r="D64" s="53" t="s">
        <v>197</v>
      </c>
      <c r="E64" s="65">
        <v>45422</v>
      </c>
      <c r="F64" s="43" t="s">
        <v>176</v>
      </c>
      <c r="G64" s="50">
        <v>3713.51</v>
      </c>
      <c r="H64" s="65" t="s">
        <v>177</v>
      </c>
      <c r="I64" s="54" t="s">
        <v>178</v>
      </c>
      <c r="J64" s="67" t="s">
        <v>36</v>
      </c>
      <c r="K64" s="69" t="s">
        <v>179</v>
      </c>
    </row>
    <row r="65" spans="2:13" s="18" customFormat="1" ht="52.5" customHeight="1" x14ac:dyDescent="0.15">
      <c r="B65" s="117"/>
      <c r="C65" s="52" t="s">
        <v>16</v>
      </c>
      <c r="D65" s="44" t="s">
        <v>201</v>
      </c>
      <c r="E65" s="42">
        <v>45450</v>
      </c>
      <c r="F65" s="43" t="s">
        <v>198</v>
      </c>
      <c r="G65" s="50">
        <v>632.6</v>
      </c>
      <c r="H65" s="42" t="s">
        <v>199</v>
      </c>
      <c r="I65" s="54" t="s">
        <v>200</v>
      </c>
      <c r="J65" s="67" t="s">
        <v>36</v>
      </c>
      <c r="K65" s="69" t="s">
        <v>179</v>
      </c>
    </row>
    <row r="66" spans="2:13" s="18" customFormat="1" ht="52.5" customHeight="1" x14ac:dyDescent="0.15">
      <c r="B66" s="117"/>
      <c r="C66" s="40" t="s">
        <v>25</v>
      </c>
      <c r="D66" s="44" t="s">
        <v>204</v>
      </c>
      <c r="E66" s="42">
        <v>45475</v>
      </c>
      <c r="F66" s="43" t="s">
        <v>208</v>
      </c>
      <c r="G66" s="50">
        <v>1853.34</v>
      </c>
      <c r="H66" s="42" t="s">
        <v>202</v>
      </c>
      <c r="I66" s="43" t="s">
        <v>203</v>
      </c>
      <c r="J66" s="67" t="s">
        <v>36</v>
      </c>
      <c r="K66" s="69" t="s">
        <v>179</v>
      </c>
    </row>
    <row r="67" spans="2:13" s="18" customFormat="1" ht="52.5" customHeight="1" x14ac:dyDescent="0.15">
      <c r="B67" s="117"/>
      <c r="C67" s="40" t="s">
        <v>25</v>
      </c>
      <c r="D67" s="44" t="s">
        <v>205</v>
      </c>
      <c r="E67" s="42">
        <v>45478</v>
      </c>
      <c r="F67" s="43" t="s">
        <v>206</v>
      </c>
      <c r="G67" s="50">
        <v>100</v>
      </c>
      <c r="H67" s="42" t="s">
        <v>207</v>
      </c>
      <c r="I67" s="43" t="s">
        <v>28</v>
      </c>
      <c r="J67" s="47" t="s">
        <v>36</v>
      </c>
      <c r="K67" s="69" t="s">
        <v>179</v>
      </c>
    </row>
    <row r="68" spans="2:13" s="18" customFormat="1" ht="52.5" customHeight="1" x14ac:dyDescent="0.15">
      <c r="B68" s="117"/>
      <c r="C68" s="40" t="s">
        <v>25</v>
      </c>
      <c r="D68" s="44" t="s">
        <v>212</v>
      </c>
      <c r="E68" s="66">
        <v>45492</v>
      </c>
      <c r="F68" s="56" t="s">
        <v>215</v>
      </c>
      <c r="G68" s="57">
        <v>269.85000000000002</v>
      </c>
      <c r="H68" s="66" t="s">
        <v>202</v>
      </c>
      <c r="I68" s="56" t="s">
        <v>214</v>
      </c>
      <c r="J68" s="68" t="s">
        <v>36</v>
      </c>
      <c r="K68" s="48" t="s">
        <v>179</v>
      </c>
    </row>
    <row r="69" spans="2:13" s="18" customFormat="1" ht="52.5" customHeight="1" x14ac:dyDescent="0.15">
      <c r="B69" s="117"/>
      <c r="C69" s="40" t="s">
        <v>14</v>
      </c>
      <c r="D69" s="44" t="s">
        <v>211</v>
      </c>
      <c r="E69" s="42">
        <v>45492</v>
      </c>
      <c r="F69" s="43" t="s">
        <v>210</v>
      </c>
      <c r="G69" s="50">
        <v>330.78</v>
      </c>
      <c r="H69" s="42" t="s">
        <v>202</v>
      </c>
      <c r="I69" s="43" t="s">
        <v>209</v>
      </c>
      <c r="J69" s="47" t="s">
        <v>36</v>
      </c>
      <c r="K69" s="48" t="s">
        <v>179</v>
      </c>
    </row>
    <row r="70" spans="2:13" s="18" customFormat="1" ht="52.5" customHeight="1" x14ac:dyDescent="0.15">
      <c r="B70" s="117"/>
      <c r="C70" s="40" t="s">
        <v>213</v>
      </c>
      <c r="D70" s="44" t="s">
        <v>216</v>
      </c>
      <c r="E70" s="42">
        <v>45531</v>
      </c>
      <c r="F70" s="43" t="s">
        <v>218</v>
      </c>
      <c r="G70" s="49">
        <v>249.98</v>
      </c>
      <c r="H70" s="42" t="s">
        <v>195</v>
      </c>
      <c r="I70" s="43" t="s">
        <v>217</v>
      </c>
      <c r="J70" s="47" t="s">
        <v>36</v>
      </c>
      <c r="K70" s="48" t="s">
        <v>35</v>
      </c>
    </row>
    <row r="71" spans="2:13" s="18" customFormat="1" ht="27.75" customHeight="1" x14ac:dyDescent="0.15">
      <c r="B71" s="117"/>
      <c r="C71" s="103" t="s">
        <v>213</v>
      </c>
      <c r="D71" s="105" t="s">
        <v>219</v>
      </c>
      <c r="E71" s="107">
        <v>45538</v>
      </c>
      <c r="F71" s="109" t="s">
        <v>220</v>
      </c>
      <c r="G71" s="111">
        <v>1605.44</v>
      </c>
      <c r="H71" s="65" t="s">
        <v>195</v>
      </c>
      <c r="I71" s="107" t="s">
        <v>57</v>
      </c>
      <c r="J71" s="113" t="s">
        <v>36</v>
      </c>
      <c r="K71" s="115" t="s">
        <v>35</v>
      </c>
    </row>
    <row r="72" spans="2:13" ht="27.6" customHeight="1" x14ac:dyDescent="0.15">
      <c r="B72" s="117"/>
      <c r="C72" s="104"/>
      <c r="D72" s="106"/>
      <c r="E72" s="108"/>
      <c r="F72" s="110"/>
      <c r="G72" s="112"/>
      <c r="H72" s="66" t="s">
        <v>221</v>
      </c>
      <c r="I72" s="108"/>
      <c r="J72" s="114"/>
      <c r="K72" s="116"/>
    </row>
    <row r="73" spans="2:13" s="18" customFormat="1" ht="52.8" customHeight="1" x14ac:dyDescent="0.15">
      <c r="B73" s="117"/>
      <c r="C73" s="77" t="s">
        <v>213</v>
      </c>
      <c r="D73" s="78" t="s">
        <v>224</v>
      </c>
      <c r="E73" s="42">
        <v>45625</v>
      </c>
      <c r="F73" s="79" t="s">
        <v>223</v>
      </c>
      <c r="G73" s="80">
        <v>2671.9</v>
      </c>
      <c r="H73" s="42" t="s">
        <v>199</v>
      </c>
      <c r="I73" s="42" t="s">
        <v>222</v>
      </c>
      <c r="J73" s="47" t="s">
        <v>36</v>
      </c>
      <c r="K73" s="48" t="s">
        <v>36</v>
      </c>
    </row>
    <row r="74" spans="2:13" s="18" customFormat="1" ht="52.8" customHeight="1" x14ac:dyDescent="0.15">
      <c r="B74" s="117"/>
      <c r="C74" s="77" t="s">
        <v>225</v>
      </c>
      <c r="D74" s="78" t="s">
        <v>226</v>
      </c>
      <c r="E74" s="42">
        <v>45681</v>
      </c>
      <c r="F74" s="79" t="s">
        <v>227</v>
      </c>
      <c r="G74" s="80">
        <v>700</v>
      </c>
      <c r="H74" s="42" t="s">
        <v>207</v>
      </c>
      <c r="I74" s="42" t="s">
        <v>228</v>
      </c>
      <c r="J74" s="47" t="s">
        <v>36</v>
      </c>
      <c r="K74" s="48" t="s">
        <v>179</v>
      </c>
    </row>
    <row r="75" spans="2:13" s="18" customFormat="1" ht="52.8" customHeight="1" x14ac:dyDescent="0.15">
      <c r="B75" s="117"/>
      <c r="C75" s="77" t="s">
        <v>225</v>
      </c>
      <c r="D75" s="78" t="s">
        <v>229</v>
      </c>
      <c r="E75" s="42">
        <v>45702</v>
      </c>
      <c r="F75" s="79" t="s">
        <v>230</v>
      </c>
      <c r="G75" s="80">
        <v>1384.73</v>
      </c>
      <c r="H75" s="42" t="s">
        <v>202</v>
      </c>
      <c r="I75" s="42" t="s">
        <v>231</v>
      </c>
      <c r="J75" s="47" t="s">
        <v>36</v>
      </c>
      <c r="K75" s="48" t="s">
        <v>179</v>
      </c>
    </row>
    <row r="76" spans="2:13" s="18" customFormat="1" ht="52.8" customHeight="1" x14ac:dyDescent="0.15">
      <c r="B76" s="119"/>
      <c r="C76" s="70" t="s">
        <v>14</v>
      </c>
      <c r="D76" s="71" t="s">
        <v>235</v>
      </c>
      <c r="E76" s="72">
        <v>45702</v>
      </c>
      <c r="F76" s="73" t="s">
        <v>232</v>
      </c>
      <c r="G76" s="74">
        <v>200</v>
      </c>
      <c r="H76" s="72" t="s">
        <v>202</v>
      </c>
      <c r="I76" s="72" t="s">
        <v>233</v>
      </c>
      <c r="J76" s="75" t="s">
        <v>36</v>
      </c>
      <c r="K76" s="76" t="s">
        <v>36</v>
      </c>
    </row>
    <row r="77" spans="2:13" s="18" customFormat="1" ht="52.8" customHeight="1" thickBot="1" x14ac:dyDescent="0.2">
      <c r="B77" s="118"/>
      <c r="C77" s="58" t="s">
        <v>213</v>
      </c>
      <c r="D77" s="59" t="s">
        <v>236</v>
      </c>
      <c r="E77" s="60">
        <v>45727</v>
      </c>
      <c r="F77" s="61" t="s">
        <v>237</v>
      </c>
      <c r="G77" s="62">
        <v>85.8</v>
      </c>
      <c r="H77" s="60" t="s">
        <v>202</v>
      </c>
      <c r="I77" s="60" t="s">
        <v>238</v>
      </c>
      <c r="J77" s="63" t="s">
        <v>36</v>
      </c>
      <c r="K77" s="64" t="s">
        <v>35</v>
      </c>
    </row>
    <row r="78" spans="2:13" ht="30.45" customHeight="1" x14ac:dyDescent="0.15">
      <c r="B78" s="19"/>
      <c r="C78" s="20"/>
      <c r="D78" s="20"/>
      <c r="E78" s="21"/>
      <c r="F78" s="22"/>
      <c r="G78" s="23"/>
      <c r="H78" s="24"/>
      <c r="I78" s="41"/>
      <c r="J78" s="21"/>
      <c r="K78" s="36" t="s">
        <v>20</v>
      </c>
      <c r="M78" s="11"/>
    </row>
    <row r="79" spans="2:13" ht="78.75" customHeight="1" x14ac:dyDescent="0.15">
      <c r="I79" s="15"/>
      <c r="J79" s="1"/>
      <c r="K79" s="9"/>
      <c r="M79" s="11"/>
    </row>
    <row r="80" spans="2:13" ht="78.75" customHeight="1" x14ac:dyDescent="0.15">
      <c r="I80" s="15"/>
      <c r="J80" s="1"/>
      <c r="K80" s="9"/>
      <c r="L80" s="11"/>
      <c r="M80" s="11"/>
    </row>
    <row r="81" spans="2:11" x14ac:dyDescent="0.15">
      <c r="J81" s="16"/>
    </row>
    <row r="82" spans="2:11" x14ac:dyDescent="0.15">
      <c r="J82" s="16"/>
    </row>
    <row r="83" spans="2:11" x14ac:dyDescent="0.15">
      <c r="H83" s="10"/>
      <c r="J83" s="16"/>
    </row>
    <row r="84" spans="2:11" x14ac:dyDescent="0.15">
      <c r="J84" s="16"/>
    </row>
    <row r="85" spans="2:11" x14ac:dyDescent="0.15">
      <c r="B85" s="1"/>
      <c r="C85" s="1"/>
      <c r="D85" s="18"/>
      <c r="F85" s="13"/>
      <c r="G85" s="1"/>
      <c r="H85" s="1"/>
      <c r="I85" s="13"/>
      <c r="J85" s="16"/>
      <c r="K85" s="1"/>
    </row>
    <row r="100" spans="2:11" x14ac:dyDescent="0.15">
      <c r="B100" s="1"/>
      <c r="C100" s="1"/>
      <c r="D100" s="18"/>
      <c r="F100" s="1"/>
      <c r="G100" s="1"/>
      <c r="H100" s="1"/>
      <c r="I100" s="13"/>
      <c r="J100" s="1"/>
      <c r="K100" s="1"/>
    </row>
    <row r="101" spans="2:11" x14ac:dyDescent="0.15">
      <c r="B101" s="1"/>
      <c r="C101" s="1"/>
      <c r="D101" s="18"/>
      <c r="F101" s="1"/>
      <c r="G101" s="1"/>
      <c r="H101" s="1"/>
      <c r="I101" s="13"/>
      <c r="J101" s="1"/>
      <c r="K101" s="1"/>
    </row>
    <row r="102" spans="2:11" x14ac:dyDescent="0.15">
      <c r="B102" s="1"/>
      <c r="C102" s="1"/>
      <c r="D102" s="18"/>
      <c r="F102" s="1"/>
      <c r="G102" s="1"/>
      <c r="H102" s="1"/>
      <c r="I102" s="13"/>
      <c r="J102" s="1"/>
      <c r="K102" s="1"/>
    </row>
    <row r="103" spans="2:11" x14ac:dyDescent="0.15">
      <c r="B103" s="1"/>
      <c r="C103" s="1"/>
      <c r="D103" s="18"/>
      <c r="F103" s="1"/>
      <c r="G103" s="1"/>
      <c r="H103" s="1"/>
      <c r="I103" s="13"/>
      <c r="J103" s="1"/>
      <c r="K103" s="1"/>
    </row>
    <row r="104" spans="2:11" x14ac:dyDescent="0.15">
      <c r="B104" s="1"/>
      <c r="C104" s="1"/>
      <c r="D104" s="18"/>
      <c r="F104" s="1"/>
      <c r="G104" s="1"/>
      <c r="H104" s="1"/>
      <c r="I104" s="13"/>
      <c r="J104" s="1"/>
      <c r="K104" s="1"/>
    </row>
    <row r="105" spans="2:11" x14ac:dyDescent="0.15">
      <c r="B105" s="1"/>
      <c r="C105" s="1"/>
      <c r="D105" s="18"/>
      <c r="F105" s="1"/>
      <c r="G105" s="1"/>
      <c r="H105" s="1"/>
      <c r="I105" s="13"/>
      <c r="J105" s="1"/>
      <c r="K105" s="1"/>
    </row>
    <row r="106" spans="2:11" x14ac:dyDescent="0.15">
      <c r="B106" s="1"/>
      <c r="C106" s="1"/>
      <c r="D106" s="18"/>
      <c r="F106" s="1"/>
      <c r="G106" s="1"/>
      <c r="H106" s="1"/>
      <c r="I106" s="13"/>
      <c r="J106" s="1"/>
      <c r="K106" s="1"/>
    </row>
    <row r="107" spans="2:11" x14ac:dyDescent="0.15">
      <c r="B107" s="1"/>
      <c r="C107" s="1"/>
      <c r="D107" s="18"/>
      <c r="F107" s="1"/>
      <c r="G107" s="1"/>
      <c r="H107" s="1"/>
      <c r="I107" s="13"/>
      <c r="J107" s="1"/>
      <c r="K107" s="1"/>
    </row>
    <row r="108" spans="2:11" x14ac:dyDescent="0.15">
      <c r="B108" s="1"/>
      <c r="C108" s="1"/>
      <c r="D108" s="18"/>
      <c r="F108" s="1"/>
      <c r="G108" s="1"/>
      <c r="H108" s="1"/>
      <c r="I108" s="13"/>
      <c r="J108" s="1"/>
      <c r="K108" s="1"/>
    </row>
    <row r="109" spans="2:11" x14ac:dyDescent="0.15">
      <c r="B109" s="1"/>
      <c r="C109" s="1"/>
      <c r="D109" s="18"/>
      <c r="F109" s="1"/>
      <c r="G109" s="1"/>
      <c r="H109" s="1"/>
      <c r="I109" s="13"/>
      <c r="J109" s="1"/>
      <c r="K109" s="1"/>
    </row>
    <row r="110" spans="2:11" x14ac:dyDescent="0.15">
      <c r="B110" s="1"/>
      <c r="C110" s="1"/>
      <c r="D110" s="18"/>
      <c r="F110" s="1"/>
      <c r="G110" s="1"/>
      <c r="H110" s="1"/>
      <c r="I110" s="13"/>
      <c r="J110" s="1"/>
      <c r="K110" s="1"/>
    </row>
    <row r="111" spans="2:11" x14ac:dyDescent="0.15">
      <c r="B111" s="1"/>
      <c r="C111" s="1"/>
      <c r="D111" s="18"/>
      <c r="F111" s="1"/>
      <c r="G111" s="1"/>
      <c r="H111" s="1"/>
      <c r="I111" s="13"/>
      <c r="J111" s="1"/>
      <c r="K111" s="1"/>
    </row>
    <row r="112" spans="2:11" x14ac:dyDescent="0.15">
      <c r="B112" s="1"/>
      <c r="C112" s="1"/>
      <c r="D112" s="18"/>
      <c r="F112" s="1"/>
      <c r="G112" s="1"/>
      <c r="H112" s="1"/>
      <c r="I112" s="13"/>
      <c r="J112" s="1"/>
      <c r="K112" s="1"/>
    </row>
    <row r="113" spans="2:11" x14ac:dyDescent="0.15">
      <c r="B113" s="1"/>
      <c r="C113" s="1"/>
      <c r="D113" s="18"/>
      <c r="F113" s="1"/>
      <c r="G113" s="1"/>
      <c r="H113" s="1"/>
      <c r="I113" s="13"/>
      <c r="J113" s="1"/>
      <c r="K113" s="1"/>
    </row>
    <row r="114" spans="2:11" x14ac:dyDescent="0.15">
      <c r="B114" s="1"/>
      <c r="C114" s="1"/>
      <c r="D114" s="18"/>
      <c r="F114" s="1"/>
      <c r="G114" s="1"/>
      <c r="H114" s="1"/>
      <c r="I114" s="13"/>
      <c r="J114" s="1"/>
      <c r="K114" s="1"/>
    </row>
    <row r="115" spans="2:11" x14ac:dyDescent="0.15">
      <c r="B115" s="1"/>
      <c r="C115" s="1"/>
      <c r="D115" s="18"/>
      <c r="F115" s="1"/>
      <c r="G115" s="1"/>
      <c r="H115" s="1"/>
      <c r="I115" s="13"/>
      <c r="J115" s="1"/>
      <c r="K115" s="1"/>
    </row>
    <row r="116" spans="2:11" x14ac:dyDescent="0.15">
      <c r="B116" s="1"/>
      <c r="C116" s="1"/>
      <c r="D116" s="18"/>
      <c r="F116" s="1"/>
      <c r="G116" s="1"/>
      <c r="H116" s="1"/>
      <c r="I116" s="13"/>
      <c r="J116" s="1"/>
      <c r="K116" s="1"/>
    </row>
    <row r="117" spans="2:11" x14ac:dyDescent="0.15">
      <c r="B117" s="1"/>
      <c r="C117" s="1"/>
      <c r="D117" s="18"/>
      <c r="F117" s="1"/>
      <c r="G117" s="1"/>
      <c r="H117" s="1"/>
      <c r="I117" s="13"/>
      <c r="J117" s="1"/>
      <c r="K117" s="1"/>
    </row>
    <row r="118" spans="2:11" x14ac:dyDescent="0.15">
      <c r="B118" s="1"/>
      <c r="C118" s="1"/>
      <c r="D118" s="18"/>
      <c r="F118" s="1"/>
      <c r="G118" s="1"/>
      <c r="H118" s="1"/>
      <c r="I118" s="13"/>
      <c r="J118" s="1"/>
      <c r="K118" s="1"/>
    </row>
    <row r="119" spans="2:11" x14ac:dyDescent="0.15">
      <c r="B119" s="1"/>
      <c r="C119" s="1"/>
      <c r="D119" s="18"/>
      <c r="F119" s="1"/>
      <c r="G119" s="1"/>
      <c r="H119" s="1"/>
      <c r="I119" s="13"/>
      <c r="J119" s="1"/>
      <c r="K119" s="1"/>
    </row>
    <row r="120" spans="2:11" x14ac:dyDescent="0.15">
      <c r="B120" s="1"/>
      <c r="C120" s="1"/>
      <c r="D120" s="18"/>
      <c r="F120" s="1"/>
      <c r="G120" s="1"/>
      <c r="H120" s="1"/>
      <c r="I120" s="13"/>
      <c r="J120" s="1"/>
      <c r="K120" s="1"/>
    </row>
    <row r="121" spans="2:11" x14ac:dyDescent="0.15">
      <c r="B121" s="1"/>
      <c r="C121" s="1"/>
      <c r="D121" s="18"/>
      <c r="F121" s="1"/>
      <c r="G121" s="1"/>
      <c r="H121" s="1"/>
      <c r="I121" s="13"/>
      <c r="J121" s="1"/>
      <c r="K121" s="1"/>
    </row>
    <row r="122" spans="2:11" x14ac:dyDescent="0.15">
      <c r="B122" s="1"/>
      <c r="C122" s="1"/>
      <c r="D122" s="18"/>
      <c r="F122" s="1"/>
      <c r="G122" s="1"/>
      <c r="H122" s="1"/>
      <c r="I122" s="13"/>
      <c r="J122" s="1"/>
      <c r="K122" s="1"/>
    </row>
    <row r="123" spans="2:11" x14ac:dyDescent="0.15">
      <c r="B123" s="1"/>
      <c r="C123" s="1"/>
      <c r="D123" s="18"/>
      <c r="F123" s="1"/>
      <c r="G123" s="1"/>
      <c r="H123" s="1"/>
      <c r="I123" s="13"/>
      <c r="J123" s="1"/>
      <c r="K123" s="1"/>
    </row>
    <row r="124" spans="2:11" x14ac:dyDescent="0.15">
      <c r="B124" s="1"/>
      <c r="C124" s="1"/>
      <c r="D124" s="18"/>
      <c r="F124" s="1"/>
      <c r="G124" s="1"/>
      <c r="H124" s="1"/>
      <c r="I124" s="13"/>
      <c r="J124" s="1"/>
      <c r="K124" s="1"/>
    </row>
    <row r="125" spans="2:11" x14ac:dyDescent="0.15">
      <c r="B125" s="1"/>
      <c r="C125" s="1"/>
      <c r="D125" s="18"/>
      <c r="F125" s="1"/>
      <c r="G125" s="1"/>
      <c r="H125" s="1"/>
      <c r="I125" s="13"/>
      <c r="J125" s="1"/>
      <c r="K125" s="1"/>
    </row>
    <row r="126" spans="2:11" x14ac:dyDescent="0.15">
      <c r="B126" s="1"/>
      <c r="C126" s="1"/>
      <c r="D126" s="18"/>
      <c r="F126" s="1"/>
      <c r="G126" s="1"/>
      <c r="H126" s="1"/>
      <c r="I126" s="13"/>
      <c r="J126" s="1"/>
      <c r="K126" s="1"/>
    </row>
    <row r="127" spans="2:11" x14ac:dyDescent="0.15">
      <c r="B127" s="1"/>
      <c r="C127" s="1"/>
      <c r="D127" s="18"/>
      <c r="F127" s="1"/>
      <c r="G127" s="1"/>
      <c r="H127" s="1"/>
      <c r="I127" s="13"/>
      <c r="J127" s="1"/>
      <c r="K127" s="1"/>
    </row>
    <row r="128" spans="2:11" x14ac:dyDescent="0.15">
      <c r="B128" s="1"/>
      <c r="C128" s="1"/>
      <c r="D128" s="18"/>
      <c r="F128" s="1"/>
      <c r="G128" s="1"/>
      <c r="H128" s="1"/>
      <c r="I128" s="13"/>
      <c r="J128" s="1"/>
      <c r="K128" s="1"/>
    </row>
    <row r="129" spans="2:11" x14ac:dyDescent="0.15">
      <c r="B129" s="1"/>
      <c r="C129" s="1"/>
      <c r="D129" s="18"/>
      <c r="F129" s="1"/>
      <c r="G129" s="1"/>
      <c r="H129" s="1"/>
      <c r="I129" s="13"/>
      <c r="J129" s="1"/>
      <c r="K129" s="1"/>
    </row>
    <row r="130" spans="2:11" x14ac:dyDescent="0.15">
      <c r="B130" s="1"/>
      <c r="C130" s="1"/>
      <c r="D130" s="18"/>
      <c r="F130" s="1"/>
      <c r="G130" s="1"/>
      <c r="H130" s="1"/>
      <c r="I130" s="13"/>
      <c r="J130" s="1"/>
      <c r="K130" s="1"/>
    </row>
    <row r="131" spans="2:11" x14ac:dyDescent="0.15">
      <c r="B131" s="1"/>
      <c r="C131" s="1"/>
      <c r="D131" s="18"/>
      <c r="F131" s="1"/>
      <c r="G131" s="1"/>
      <c r="H131" s="1"/>
      <c r="I131" s="13"/>
      <c r="J131" s="1"/>
      <c r="K131" s="1"/>
    </row>
    <row r="132" spans="2:11" x14ac:dyDescent="0.15">
      <c r="B132" s="1"/>
      <c r="C132" s="1"/>
      <c r="D132" s="18"/>
      <c r="F132" s="1"/>
      <c r="G132" s="1"/>
      <c r="H132" s="1"/>
      <c r="I132" s="13"/>
      <c r="J132" s="1"/>
      <c r="K132" s="1"/>
    </row>
    <row r="133" spans="2:11" x14ac:dyDescent="0.15">
      <c r="B133" s="1"/>
      <c r="C133" s="1"/>
      <c r="D133" s="18"/>
      <c r="F133" s="1"/>
      <c r="G133" s="1"/>
      <c r="H133" s="1"/>
      <c r="I133" s="13"/>
      <c r="J133" s="1"/>
      <c r="K133" s="1"/>
    </row>
    <row r="134" spans="2:11" x14ac:dyDescent="0.15">
      <c r="B134" s="1"/>
      <c r="C134" s="1"/>
      <c r="D134" s="18"/>
      <c r="F134" s="1"/>
      <c r="G134" s="1"/>
      <c r="H134" s="1"/>
      <c r="I134" s="13"/>
      <c r="J134" s="1"/>
      <c r="K134" s="1"/>
    </row>
    <row r="135" spans="2:11" x14ac:dyDescent="0.15">
      <c r="B135" s="1"/>
      <c r="C135" s="1"/>
      <c r="D135" s="18"/>
      <c r="F135" s="1"/>
      <c r="G135" s="1"/>
      <c r="H135" s="1"/>
      <c r="I135" s="13"/>
      <c r="J135" s="1"/>
      <c r="K135" s="1"/>
    </row>
    <row r="136" spans="2:11" x14ac:dyDescent="0.15">
      <c r="B136" s="1"/>
      <c r="C136" s="1"/>
      <c r="D136" s="18"/>
      <c r="F136" s="1"/>
      <c r="G136" s="1"/>
      <c r="H136" s="1"/>
      <c r="I136" s="13"/>
      <c r="J136" s="1"/>
      <c r="K136" s="1"/>
    </row>
    <row r="137" spans="2:11" x14ac:dyDescent="0.15">
      <c r="B137" s="1"/>
      <c r="C137" s="1"/>
      <c r="D137" s="18"/>
      <c r="F137" s="1"/>
      <c r="G137" s="1"/>
      <c r="H137" s="1"/>
      <c r="I137" s="13"/>
      <c r="J137" s="1"/>
      <c r="K137" s="1"/>
    </row>
    <row r="138" spans="2:11" x14ac:dyDescent="0.15">
      <c r="B138" s="1"/>
      <c r="C138" s="1"/>
      <c r="D138" s="18"/>
      <c r="F138" s="1"/>
      <c r="G138" s="1"/>
      <c r="H138" s="1"/>
      <c r="I138" s="13"/>
      <c r="J138" s="1"/>
      <c r="K138" s="1"/>
    </row>
    <row r="139" spans="2:11" x14ac:dyDescent="0.15">
      <c r="B139" s="1"/>
      <c r="C139" s="1"/>
      <c r="D139" s="18"/>
      <c r="F139" s="1"/>
      <c r="G139" s="1"/>
      <c r="H139" s="1"/>
      <c r="I139" s="13"/>
      <c r="J139" s="1"/>
      <c r="K139" s="1"/>
    </row>
    <row r="140" spans="2:11" x14ac:dyDescent="0.15">
      <c r="B140" s="1"/>
      <c r="C140" s="1"/>
      <c r="D140" s="18"/>
      <c r="F140" s="1"/>
      <c r="G140" s="1"/>
      <c r="H140" s="1"/>
      <c r="I140" s="13"/>
      <c r="J140" s="1"/>
      <c r="K140" s="1"/>
    </row>
    <row r="141" spans="2:11" x14ac:dyDescent="0.15">
      <c r="B141" s="1"/>
      <c r="C141" s="1"/>
      <c r="D141" s="18"/>
      <c r="F141" s="1"/>
      <c r="G141" s="1"/>
      <c r="H141" s="1"/>
      <c r="I141" s="13"/>
      <c r="J141" s="1"/>
      <c r="K141" s="1"/>
    </row>
    <row r="142" spans="2:11" x14ac:dyDescent="0.15">
      <c r="B142" s="1"/>
      <c r="C142" s="1"/>
      <c r="D142" s="18"/>
      <c r="F142" s="1"/>
      <c r="G142" s="1"/>
      <c r="H142" s="1"/>
      <c r="I142" s="13"/>
      <c r="J142" s="1"/>
      <c r="K142" s="1"/>
    </row>
    <row r="143" spans="2:11" x14ac:dyDescent="0.15">
      <c r="B143" s="1"/>
      <c r="C143" s="1"/>
      <c r="D143" s="18"/>
      <c r="F143" s="1"/>
      <c r="G143" s="1"/>
      <c r="H143" s="1"/>
      <c r="I143" s="13"/>
      <c r="J143" s="1"/>
      <c r="K143" s="1"/>
    </row>
    <row r="144" spans="2:11" x14ac:dyDescent="0.15">
      <c r="B144" s="1"/>
      <c r="C144" s="1"/>
      <c r="D144" s="18"/>
      <c r="F144" s="1"/>
      <c r="G144" s="1"/>
      <c r="H144" s="1"/>
      <c r="I144" s="13"/>
      <c r="J144" s="1"/>
      <c r="K144" s="1"/>
    </row>
    <row r="145" spans="2:11" x14ac:dyDescent="0.15">
      <c r="B145" s="1"/>
      <c r="C145" s="1"/>
      <c r="D145" s="18"/>
      <c r="F145" s="1"/>
      <c r="G145" s="1"/>
      <c r="H145" s="1"/>
      <c r="I145" s="13"/>
      <c r="J145" s="1"/>
      <c r="K145" s="1"/>
    </row>
    <row r="146" spans="2:11" x14ac:dyDescent="0.15">
      <c r="B146" s="1"/>
      <c r="C146" s="1"/>
      <c r="D146" s="18"/>
      <c r="F146" s="1"/>
      <c r="G146" s="1"/>
      <c r="H146" s="1"/>
      <c r="I146" s="13"/>
      <c r="J146" s="1"/>
      <c r="K146" s="1"/>
    </row>
    <row r="147" spans="2:11" x14ac:dyDescent="0.15">
      <c r="B147" s="1"/>
      <c r="C147" s="1"/>
      <c r="D147" s="18"/>
      <c r="F147" s="1"/>
      <c r="G147" s="1"/>
      <c r="H147" s="1"/>
      <c r="I147" s="13"/>
      <c r="J147" s="1"/>
      <c r="K147" s="1"/>
    </row>
    <row r="148" spans="2:11" x14ac:dyDescent="0.15">
      <c r="B148" s="1"/>
      <c r="C148" s="1"/>
      <c r="D148" s="18"/>
      <c r="F148" s="1"/>
      <c r="G148" s="1"/>
      <c r="H148" s="1"/>
      <c r="I148" s="13"/>
      <c r="J148" s="1"/>
      <c r="K148" s="1"/>
    </row>
    <row r="149" spans="2:11" x14ac:dyDescent="0.15">
      <c r="B149" s="1"/>
      <c r="C149" s="1"/>
      <c r="D149" s="18"/>
      <c r="F149" s="1"/>
      <c r="G149" s="1"/>
      <c r="H149" s="1"/>
      <c r="I149" s="13"/>
      <c r="J149" s="1"/>
      <c r="K149" s="1"/>
    </row>
    <row r="150" spans="2:11" x14ac:dyDescent="0.15">
      <c r="B150" s="1"/>
      <c r="C150" s="1"/>
      <c r="D150" s="18"/>
      <c r="F150" s="1"/>
      <c r="G150" s="1"/>
      <c r="H150" s="1"/>
      <c r="I150" s="13"/>
      <c r="J150" s="1"/>
      <c r="K150" s="1"/>
    </row>
    <row r="151" spans="2:11" x14ac:dyDescent="0.15">
      <c r="B151" s="1"/>
      <c r="C151" s="1"/>
      <c r="D151" s="18"/>
      <c r="F151" s="1"/>
      <c r="G151" s="1"/>
      <c r="H151" s="1"/>
      <c r="I151" s="13"/>
      <c r="J151" s="1"/>
      <c r="K151" s="1"/>
    </row>
    <row r="152" spans="2:11" x14ac:dyDescent="0.15">
      <c r="B152" s="1"/>
      <c r="C152" s="1"/>
      <c r="D152" s="18"/>
      <c r="F152" s="1"/>
      <c r="G152" s="1"/>
      <c r="H152" s="1"/>
      <c r="I152" s="13"/>
      <c r="J152" s="1"/>
      <c r="K152" s="1"/>
    </row>
    <row r="153" spans="2:11" x14ac:dyDescent="0.15">
      <c r="B153" s="1"/>
      <c r="C153" s="1"/>
      <c r="D153" s="18"/>
      <c r="F153" s="1"/>
      <c r="G153" s="1"/>
      <c r="H153" s="1"/>
      <c r="I153" s="13"/>
      <c r="J153" s="1"/>
      <c r="K153" s="1"/>
    </row>
    <row r="154" spans="2:11" x14ac:dyDescent="0.15">
      <c r="B154" s="1"/>
      <c r="C154" s="1"/>
      <c r="D154" s="18"/>
      <c r="F154" s="1"/>
      <c r="G154" s="1"/>
      <c r="H154" s="1"/>
      <c r="I154" s="13"/>
      <c r="J154" s="1"/>
      <c r="K154" s="1"/>
    </row>
    <row r="155" spans="2:11" x14ac:dyDescent="0.15">
      <c r="B155" s="1"/>
      <c r="C155" s="1"/>
      <c r="D155" s="18"/>
      <c r="F155" s="1"/>
      <c r="G155" s="1"/>
      <c r="H155" s="1"/>
      <c r="I155" s="13"/>
      <c r="J155" s="1"/>
      <c r="K155" s="1"/>
    </row>
    <row r="156" spans="2:11" x14ac:dyDescent="0.15">
      <c r="B156" s="1"/>
      <c r="C156" s="1"/>
      <c r="D156" s="18"/>
      <c r="F156" s="1"/>
      <c r="G156" s="1"/>
      <c r="H156" s="1"/>
      <c r="I156" s="13"/>
      <c r="J156" s="1"/>
      <c r="K156" s="1"/>
    </row>
    <row r="157" spans="2:11" x14ac:dyDescent="0.15">
      <c r="B157" s="1"/>
      <c r="C157" s="1"/>
      <c r="D157" s="18"/>
      <c r="F157" s="1"/>
      <c r="G157" s="1"/>
      <c r="H157" s="1"/>
      <c r="I157" s="13"/>
      <c r="J157" s="1"/>
      <c r="K157" s="1"/>
    </row>
    <row r="158" spans="2:11" x14ac:dyDescent="0.15">
      <c r="B158" s="1"/>
      <c r="C158" s="1"/>
      <c r="D158" s="18"/>
      <c r="F158" s="1"/>
      <c r="G158" s="1"/>
      <c r="H158" s="1"/>
      <c r="I158" s="13"/>
      <c r="J158" s="1"/>
      <c r="K158" s="1"/>
    </row>
    <row r="159" spans="2:11" x14ac:dyDescent="0.15">
      <c r="B159" s="1"/>
      <c r="C159" s="1"/>
      <c r="D159" s="18"/>
      <c r="F159" s="1"/>
      <c r="G159" s="1"/>
      <c r="H159" s="1"/>
      <c r="I159" s="13"/>
      <c r="J159" s="1"/>
      <c r="K159" s="1"/>
    </row>
    <row r="160" spans="2:11" x14ac:dyDescent="0.15">
      <c r="B160" s="1"/>
      <c r="C160" s="1"/>
      <c r="D160" s="18"/>
      <c r="F160" s="1"/>
      <c r="G160" s="1"/>
      <c r="H160" s="1"/>
      <c r="I160" s="13"/>
      <c r="J160" s="1"/>
      <c r="K160" s="1"/>
    </row>
    <row r="161" spans="2:11" x14ac:dyDescent="0.15">
      <c r="B161" s="1"/>
      <c r="C161" s="1"/>
      <c r="D161" s="18"/>
      <c r="F161" s="1"/>
      <c r="G161" s="1"/>
      <c r="H161" s="1"/>
      <c r="I161" s="13"/>
      <c r="J161" s="1"/>
      <c r="K161" s="1"/>
    </row>
    <row r="162" spans="2:11" x14ac:dyDescent="0.15">
      <c r="B162" s="1"/>
      <c r="C162" s="1"/>
      <c r="D162" s="18"/>
      <c r="F162" s="1"/>
      <c r="G162" s="1"/>
      <c r="H162" s="1"/>
      <c r="I162" s="13"/>
      <c r="J162" s="1"/>
      <c r="K162" s="1"/>
    </row>
    <row r="163" spans="2:11" x14ac:dyDescent="0.15">
      <c r="B163" s="1"/>
      <c r="C163" s="1"/>
      <c r="D163" s="18"/>
      <c r="F163" s="1"/>
      <c r="G163" s="1"/>
      <c r="H163" s="1"/>
      <c r="I163" s="13"/>
      <c r="J163" s="1"/>
      <c r="K163" s="1"/>
    </row>
    <row r="164" spans="2:11" x14ac:dyDescent="0.15">
      <c r="B164" s="1"/>
      <c r="C164" s="1"/>
      <c r="D164" s="18"/>
      <c r="F164" s="1"/>
      <c r="G164" s="1"/>
      <c r="H164" s="1"/>
      <c r="I164" s="13"/>
      <c r="J164" s="1"/>
      <c r="K164" s="1"/>
    </row>
    <row r="165" spans="2:11" x14ac:dyDescent="0.15">
      <c r="B165" s="1"/>
      <c r="C165" s="1"/>
      <c r="D165" s="18"/>
      <c r="F165" s="1"/>
      <c r="G165" s="1"/>
      <c r="H165" s="1"/>
      <c r="I165" s="13"/>
      <c r="J165" s="1"/>
      <c r="K165" s="1"/>
    </row>
    <row r="166" spans="2:11" x14ac:dyDescent="0.15">
      <c r="B166" s="1"/>
      <c r="C166" s="1"/>
      <c r="D166" s="18"/>
      <c r="F166" s="1"/>
      <c r="G166" s="1"/>
      <c r="H166" s="1"/>
      <c r="I166" s="13"/>
      <c r="J166" s="1"/>
      <c r="K166" s="1"/>
    </row>
    <row r="167" spans="2:11" x14ac:dyDescent="0.15">
      <c r="B167" s="1"/>
      <c r="C167" s="1"/>
      <c r="D167" s="18"/>
      <c r="F167" s="1"/>
      <c r="G167" s="1"/>
      <c r="H167" s="1"/>
      <c r="I167" s="13"/>
      <c r="J167" s="1"/>
      <c r="K167" s="1"/>
    </row>
    <row r="168" spans="2:11" x14ac:dyDescent="0.15">
      <c r="B168" s="1"/>
      <c r="C168" s="1"/>
      <c r="D168" s="18"/>
      <c r="F168" s="1"/>
      <c r="G168" s="1"/>
      <c r="H168" s="1"/>
      <c r="I168" s="13"/>
      <c r="J168" s="1"/>
      <c r="K168" s="1"/>
    </row>
    <row r="169" spans="2:11" x14ac:dyDescent="0.15">
      <c r="B169" s="1"/>
      <c r="C169" s="1"/>
      <c r="D169" s="18"/>
      <c r="F169" s="1"/>
      <c r="G169" s="1"/>
      <c r="H169" s="1"/>
      <c r="I169" s="13"/>
      <c r="J169" s="1"/>
      <c r="K169" s="1"/>
    </row>
    <row r="170" spans="2:11" x14ac:dyDescent="0.15">
      <c r="B170" s="1"/>
      <c r="C170" s="1"/>
      <c r="D170" s="18"/>
      <c r="F170" s="1"/>
      <c r="G170" s="1"/>
      <c r="H170" s="1"/>
      <c r="I170" s="13"/>
      <c r="J170" s="1"/>
      <c r="K170" s="1"/>
    </row>
    <row r="171" spans="2:11" x14ac:dyDescent="0.15">
      <c r="B171" s="1"/>
      <c r="C171" s="1"/>
      <c r="D171" s="18"/>
      <c r="F171" s="1"/>
      <c r="G171" s="1"/>
      <c r="H171" s="1"/>
      <c r="I171" s="13"/>
      <c r="J171" s="1"/>
      <c r="K171" s="1"/>
    </row>
    <row r="172" spans="2:11" x14ac:dyDescent="0.15">
      <c r="B172" s="1"/>
      <c r="C172" s="1"/>
      <c r="D172" s="18"/>
      <c r="F172" s="1"/>
      <c r="G172" s="1"/>
      <c r="H172" s="1"/>
      <c r="I172" s="13"/>
      <c r="J172" s="1"/>
      <c r="K172" s="1"/>
    </row>
    <row r="173" spans="2:11" x14ac:dyDescent="0.15">
      <c r="B173" s="1"/>
      <c r="C173" s="1"/>
      <c r="D173" s="18"/>
      <c r="F173" s="1"/>
      <c r="G173" s="1"/>
      <c r="H173" s="1"/>
      <c r="I173" s="13"/>
      <c r="J173" s="1"/>
      <c r="K173" s="1"/>
    </row>
    <row r="174" spans="2:11" x14ac:dyDescent="0.15">
      <c r="B174" s="1"/>
      <c r="C174" s="1"/>
      <c r="D174" s="18"/>
      <c r="F174" s="1"/>
      <c r="G174" s="1"/>
      <c r="H174" s="1"/>
      <c r="I174" s="13"/>
      <c r="J174" s="1"/>
      <c r="K174" s="1"/>
    </row>
    <row r="175" spans="2:11" x14ac:dyDescent="0.15">
      <c r="B175" s="1"/>
      <c r="C175" s="1"/>
      <c r="D175" s="18"/>
      <c r="F175" s="1"/>
      <c r="G175" s="1"/>
      <c r="H175" s="1"/>
      <c r="I175" s="13"/>
      <c r="J175" s="1"/>
      <c r="K175" s="1"/>
    </row>
    <row r="176" spans="2:11" x14ac:dyDescent="0.15">
      <c r="B176" s="1"/>
      <c r="C176" s="1"/>
      <c r="D176" s="18"/>
      <c r="F176" s="1"/>
      <c r="G176" s="1"/>
      <c r="H176" s="1"/>
      <c r="I176" s="13"/>
      <c r="J176" s="1"/>
      <c r="K176" s="1"/>
    </row>
    <row r="177" spans="2:11" x14ac:dyDescent="0.15">
      <c r="B177" s="1"/>
      <c r="C177" s="1"/>
      <c r="D177" s="18"/>
      <c r="F177" s="1"/>
      <c r="G177" s="1"/>
      <c r="H177" s="1"/>
      <c r="I177" s="13"/>
      <c r="J177" s="1"/>
      <c r="K177" s="1"/>
    </row>
    <row r="178" spans="2:11" x14ac:dyDescent="0.15">
      <c r="B178" s="1"/>
      <c r="C178" s="1"/>
      <c r="D178" s="18"/>
      <c r="F178" s="1"/>
      <c r="G178" s="1"/>
      <c r="H178" s="1"/>
      <c r="I178" s="13"/>
      <c r="J178" s="1"/>
      <c r="K178" s="1"/>
    </row>
    <row r="179" spans="2:11" x14ac:dyDescent="0.15">
      <c r="B179" s="1"/>
      <c r="C179" s="1"/>
      <c r="D179" s="18"/>
      <c r="F179" s="1"/>
      <c r="G179" s="1"/>
      <c r="H179" s="1"/>
      <c r="I179" s="13"/>
      <c r="J179" s="1"/>
      <c r="K179" s="1"/>
    </row>
    <row r="180" spans="2:11" x14ac:dyDescent="0.15">
      <c r="B180" s="1"/>
      <c r="C180" s="1"/>
      <c r="D180" s="18"/>
      <c r="F180" s="1"/>
      <c r="G180" s="1"/>
      <c r="H180" s="1"/>
      <c r="I180" s="13"/>
      <c r="J180" s="1"/>
      <c r="K180" s="1"/>
    </row>
    <row r="181" spans="2:11" x14ac:dyDescent="0.15">
      <c r="B181" s="1"/>
      <c r="C181" s="1"/>
      <c r="D181" s="18"/>
      <c r="F181" s="1"/>
      <c r="G181" s="1"/>
      <c r="H181" s="1"/>
      <c r="I181" s="13"/>
      <c r="J181" s="1"/>
      <c r="K181" s="1"/>
    </row>
    <row r="182" spans="2:11" x14ac:dyDescent="0.15">
      <c r="B182" s="1"/>
      <c r="C182" s="1"/>
      <c r="D182" s="18"/>
      <c r="F182" s="1"/>
      <c r="G182" s="1"/>
      <c r="H182" s="1"/>
      <c r="I182" s="13"/>
      <c r="J182" s="1"/>
      <c r="K182" s="1"/>
    </row>
    <row r="183" spans="2:11" x14ac:dyDescent="0.15">
      <c r="B183" s="1"/>
      <c r="C183" s="1"/>
      <c r="D183" s="18"/>
      <c r="F183" s="1"/>
      <c r="G183" s="1"/>
      <c r="H183" s="1"/>
      <c r="I183" s="13"/>
      <c r="J183" s="1"/>
      <c r="K183" s="1"/>
    </row>
    <row r="184" spans="2:11" x14ac:dyDescent="0.15">
      <c r="B184" s="1"/>
      <c r="C184" s="1"/>
      <c r="D184" s="18"/>
      <c r="F184" s="1"/>
      <c r="G184" s="1"/>
      <c r="H184" s="1"/>
      <c r="I184" s="13"/>
      <c r="J184" s="1"/>
      <c r="K184" s="1"/>
    </row>
    <row r="185" spans="2:11" x14ac:dyDescent="0.15">
      <c r="B185" s="1"/>
      <c r="C185" s="1"/>
      <c r="D185" s="18"/>
      <c r="F185" s="1"/>
      <c r="G185" s="1"/>
      <c r="H185" s="1"/>
      <c r="I185" s="13"/>
      <c r="J185" s="1"/>
      <c r="K185" s="1"/>
    </row>
    <row r="186" spans="2:11" x14ac:dyDescent="0.15">
      <c r="B186" s="1"/>
      <c r="C186" s="1"/>
      <c r="D186" s="18"/>
      <c r="F186" s="1"/>
      <c r="G186" s="1"/>
      <c r="H186" s="1"/>
      <c r="I186" s="13"/>
      <c r="J186" s="1"/>
      <c r="K186" s="1"/>
    </row>
    <row r="187" spans="2:11" x14ac:dyDescent="0.15">
      <c r="B187" s="1"/>
      <c r="C187" s="1"/>
      <c r="D187" s="18"/>
      <c r="F187" s="1"/>
      <c r="G187" s="1"/>
      <c r="H187" s="1"/>
      <c r="I187" s="13"/>
      <c r="J187" s="1"/>
      <c r="K187" s="1"/>
    </row>
    <row r="188" spans="2:11" x14ac:dyDescent="0.15">
      <c r="B188" s="1"/>
      <c r="C188" s="1"/>
      <c r="D188" s="18"/>
      <c r="F188" s="1"/>
      <c r="G188" s="1"/>
      <c r="H188" s="1"/>
      <c r="I188" s="13"/>
      <c r="J188" s="1"/>
      <c r="K188" s="1"/>
    </row>
    <row r="189" spans="2:11" x14ac:dyDescent="0.15">
      <c r="B189" s="1"/>
      <c r="C189" s="1"/>
      <c r="D189" s="18"/>
      <c r="F189" s="1"/>
      <c r="G189" s="1"/>
      <c r="H189" s="1"/>
      <c r="I189" s="13"/>
      <c r="J189" s="1"/>
      <c r="K189" s="1"/>
    </row>
    <row r="190" spans="2:11" x14ac:dyDescent="0.15">
      <c r="B190" s="1"/>
      <c r="C190" s="1"/>
      <c r="D190" s="18"/>
      <c r="F190" s="1"/>
      <c r="G190" s="1"/>
      <c r="H190" s="1"/>
      <c r="I190" s="13"/>
      <c r="J190" s="1"/>
      <c r="K190" s="1"/>
    </row>
    <row r="191" spans="2:11" x14ac:dyDescent="0.15">
      <c r="B191" s="1"/>
      <c r="C191" s="1"/>
      <c r="D191" s="18"/>
      <c r="F191" s="1"/>
      <c r="G191" s="1"/>
      <c r="H191" s="1"/>
      <c r="I191" s="13"/>
      <c r="J191" s="1"/>
      <c r="K191" s="1"/>
    </row>
    <row r="192" spans="2:11" x14ac:dyDescent="0.15">
      <c r="B192" s="1"/>
      <c r="C192" s="1"/>
      <c r="D192" s="18"/>
      <c r="F192" s="1"/>
      <c r="G192" s="1"/>
      <c r="H192" s="1"/>
      <c r="I192" s="13"/>
      <c r="J192" s="1"/>
      <c r="K192" s="1"/>
    </row>
    <row r="193" spans="2:11" x14ac:dyDescent="0.15">
      <c r="B193" s="1"/>
      <c r="C193" s="1"/>
      <c r="D193" s="18"/>
      <c r="F193" s="1"/>
      <c r="G193" s="1"/>
      <c r="H193" s="1"/>
      <c r="I193" s="13"/>
      <c r="J193" s="1"/>
      <c r="K193" s="1"/>
    </row>
    <row r="194" spans="2:11" x14ac:dyDescent="0.15">
      <c r="B194" s="1"/>
      <c r="C194" s="1"/>
      <c r="D194" s="18"/>
      <c r="F194" s="1"/>
      <c r="G194" s="1"/>
      <c r="H194" s="1"/>
      <c r="I194" s="13"/>
      <c r="J194" s="1"/>
      <c r="K194" s="1"/>
    </row>
    <row r="195" spans="2:11" x14ac:dyDescent="0.15">
      <c r="B195" s="1"/>
      <c r="C195" s="1"/>
      <c r="D195" s="18"/>
      <c r="F195" s="1"/>
      <c r="G195" s="1"/>
      <c r="H195" s="1"/>
      <c r="I195" s="13"/>
      <c r="J195" s="1"/>
      <c r="K195" s="1"/>
    </row>
    <row r="196" spans="2:11" x14ac:dyDescent="0.15">
      <c r="B196" s="1"/>
      <c r="C196" s="1"/>
      <c r="D196" s="18"/>
      <c r="F196" s="1"/>
      <c r="G196" s="1"/>
      <c r="H196" s="1"/>
      <c r="I196" s="13"/>
      <c r="J196" s="1"/>
      <c r="K196" s="1"/>
    </row>
    <row r="197" spans="2:11" x14ac:dyDescent="0.15">
      <c r="B197" s="1"/>
      <c r="C197" s="1"/>
      <c r="D197" s="18"/>
      <c r="F197" s="1"/>
      <c r="G197" s="1"/>
      <c r="H197" s="1"/>
      <c r="I197" s="13"/>
      <c r="J197" s="1"/>
      <c r="K197" s="1"/>
    </row>
    <row r="198" spans="2:11" x14ac:dyDescent="0.15">
      <c r="B198" s="1"/>
      <c r="C198" s="1"/>
      <c r="D198" s="18"/>
      <c r="F198" s="1"/>
      <c r="G198" s="1"/>
      <c r="H198" s="1"/>
      <c r="I198" s="13"/>
      <c r="J198" s="1"/>
      <c r="K198" s="1"/>
    </row>
    <row r="199" spans="2:11" x14ac:dyDescent="0.15">
      <c r="B199" s="1"/>
      <c r="C199" s="1"/>
      <c r="D199" s="18"/>
      <c r="F199" s="1"/>
      <c r="G199" s="1"/>
      <c r="H199" s="1"/>
      <c r="I199" s="13"/>
      <c r="J199" s="1"/>
      <c r="K199" s="1"/>
    </row>
    <row r="200" spans="2:11" x14ac:dyDescent="0.15">
      <c r="B200" s="1"/>
      <c r="C200" s="1"/>
      <c r="D200" s="18"/>
      <c r="F200" s="1"/>
      <c r="G200" s="1"/>
      <c r="H200" s="1"/>
      <c r="I200" s="13"/>
      <c r="J200" s="1"/>
      <c r="K200" s="1"/>
    </row>
    <row r="201" spans="2:11" x14ac:dyDescent="0.15">
      <c r="B201" s="1"/>
      <c r="C201" s="1"/>
      <c r="D201" s="18"/>
      <c r="F201" s="1"/>
      <c r="G201" s="1"/>
      <c r="H201" s="1"/>
      <c r="I201" s="13"/>
      <c r="J201" s="1"/>
      <c r="K201" s="1"/>
    </row>
    <row r="202" spans="2:11" x14ac:dyDescent="0.15">
      <c r="B202" s="1"/>
      <c r="C202" s="1"/>
      <c r="D202" s="18"/>
      <c r="F202" s="1"/>
      <c r="G202" s="1"/>
      <c r="H202" s="1"/>
      <c r="I202" s="13"/>
      <c r="J202" s="1"/>
      <c r="K202" s="1"/>
    </row>
    <row r="203" spans="2:11" x14ac:dyDescent="0.15">
      <c r="B203" s="1"/>
      <c r="C203" s="1"/>
      <c r="D203" s="18"/>
      <c r="F203" s="1"/>
      <c r="G203" s="1"/>
      <c r="H203" s="1"/>
      <c r="I203" s="13"/>
      <c r="J203" s="1"/>
      <c r="K203" s="1"/>
    </row>
    <row r="204" spans="2:11" x14ac:dyDescent="0.15">
      <c r="B204" s="1"/>
      <c r="C204" s="1"/>
      <c r="D204" s="18"/>
      <c r="F204" s="1"/>
      <c r="G204" s="1"/>
      <c r="H204" s="1"/>
      <c r="I204" s="13"/>
      <c r="J204" s="1"/>
      <c r="K204" s="1"/>
    </row>
    <row r="205" spans="2:11" x14ac:dyDescent="0.15">
      <c r="B205" s="1"/>
      <c r="C205" s="1"/>
      <c r="D205" s="18"/>
      <c r="F205" s="1"/>
      <c r="G205" s="1"/>
      <c r="H205" s="1"/>
      <c r="I205" s="13"/>
      <c r="J205" s="1"/>
      <c r="K205" s="1"/>
    </row>
    <row r="206" spans="2:11" x14ac:dyDescent="0.15">
      <c r="B206" s="1"/>
      <c r="C206" s="1"/>
      <c r="D206" s="18"/>
      <c r="F206" s="1"/>
      <c r="G206" s="1"/>
      <c r="H206" s="1"/>
      <c r="I206" s="13"/>
      <c r="J206" s="1"/>
      <c r="K206" s="1"/>
    </row>
    <row r="207" spans="2:11" x14ac:dyDescent="0.15">
      <c r="B207" s="1"/>
      <c r="C207" s="1"/>
      <c r="D207" s="18"/>
      <c r="F207" s="1"/>
      <c r="G207" s="1"/>
      <c r="H207" s="1"/>
      <c r="I207" s="13"/>
      <c r="J207" s="1"/>
      <c r="K207" s="1"/>
    </row>
    <row r="208" spans="2:11" x14ac:dyDescent="0.15">
      <c r="B208" s="1"/>
      <c r="C208" s="1"/>
      <c r="D208" s="18"/>
      <c r="F208" s="1"/>
      <c r="G208" s="1"/>
      <c r="H208" s="1"/>
      <c r="I208" s="13"/>
      <c r="J208" s="1"/>
      <c r="K208" s="1"/>
    </row>
    <row r="209" spans="2:11" x14ac:dyDescent="0.15">
      <c r="B209" s="1"/>
      <c r="C209" s="1"/>
      <c r="D209" s="18"/>
      <c r="F209" s="1"/>
      <c r="G209" s="1"/>
      <c r="H209" s="1"/>
      <c r="I209" s="13"/>
      <c r="J209" s="1"/>
      <c r="K209" s="1"/>
    </row>
    <row r="210" spans="2:11" x14ac:dyDescent="0.15">
      <c r="B210" s="1"/>
      <c r="C210" s="1"/>
      <c r="D210" s="18"/>
      <c r="F210" s="1"/>
      <c r="G210" s="1"/>
      <c r="H210" s="1"/>
      <c r="I210" s="13"/>
      <c r="J210" s="1"/>
      <c r="K210" s="1"/>
    </row>
    <row r="211" spans="2:11" x14ac:dyDescent="0.15">
      <c r="B211" s="1"/>
      <c r="C211" s="1"/>
      <c r="D211" s="18"/>
      <c r="F211" s="1"/>
      <c r="G211" s="1"/>
      <c r="H211" s="1"/>
      <c r="I211" s="13"/>
      <c r="J211" s="1"/>
      <c r="K211" s="1"/>
    </row>
    <row r="212" spans="2:11" x14ac:dyDescent="0.15">
      <c r="B212" s="1"/>
      <c r="C212" s="1"/>
      <c r="D212" s="18"/>
      <c r="F212" s="1"/>
      <c r="G212" s="1"/>
      <c r="H212" s="1"/>
      <c r="I212" s="13"/>
      <c r="J212" s="1"/>
      <c r="K212" s="1"/>
    </row>
    <row r="213" spans="2:11" x14ac:dyDescent="0.15">
      <c r="B213" s="1"/>
      <c r="C213" s="1"/>
      <c r="D213" s="18"/>
      <c r="F213" s="1"/>
      <c r="G213" s="1"/>
      <c r="H213" s="1"/>
      <c r="I213" s="13"/>
      <c r="J213" s="1"/>
      <c r="K213" s="1"/>
    </row>
    <row r="214" spans="2:11" x14ac:dyDescent="0.15">
      <c r="B214" s="1"/>
      <c r="C214" s="1"/>
      <c r="D214" s="18"/>
      <c r="F214" s="1"/>
      <c r="G214" s="1"/>
      <c r="H214" s="1"/>
      <c r="I214" s="13"/>
      <c r="J214" s="1"/>
      <c r="K214" s="1"/>
    </row>
    <row r="215" spans="2:11" x14ac:dyDescent="0.15">
      <c r="B215" s="1"/>
      <c r="C215" s="1"/>
      <c r="D215" s="18"/>
      <c r="F215" s="1"/>
      <c r="G215" s="1"/>
      <c r="H215" s="1"/>
      <c r="I215" s="13"/>
      <c r="J215" s="1"/>
      <c r="K215" s="1"/>
    </row>
    <row r="216" spans="2:11" x14ac:dyDescent="0.15">
      <c r="B216" s="1"/>
      <c r="C216" s="1"/>
      <c r="D216" s="18"/>
      <c r="F216" s="1"/>
      <c r="G216" s="1"/>
      <c r="H216" s="1"/>
      <c r="I216" s="13"/>
      <c r="J216" s="1"/>
      <c r="K216" s="1"/>
    </row>
    <row r="217" spans="2:11" x14ac:dyDescent="0.15">
      <c r="B217" s="1"/>
      <c r="C217" s="1"/>
      <c r="D217" s="18"/>
      <c r="F217" s="1"/>
      <c r="G217" s="1"/>
      <c r="H217" s="1"/>
      <c r="I217" s="13"/>
      <c r="J217" s="1"/>
      <c r="K217" s="1"/>
    </row>
    <row r="218" spans="2:11" x14ac:dyDescent="0.15">
      <c r="B218" s="1"/>
      <c r="C218" s="1"/>
      <c r="D218" s="18"/>
      <c r="F218" s="1"/>
      <c r="G218" s="1"/>
      <c r="H218" s="1"/>
      <c r="I218" s="13"/>
      <c r="J218" s="1"/>
      <c r="K218" s="1"/>
    </row>
    <row r="219" spans="2:11" x14ac:dyDescent="0.15">
      <c r="B219" s="1"/>
      <c r="C219" s="1"/>
      <c r="D219" s="18"/>
      <c r="F219" s="1"/>
      <c r="G219" s="1"/>
      <c r="H219" s="1"/>
      <c r="I219" s="13"/>
      <c r="J219" s="1"/>
      <c r="K219" s="1"/>
    </row>
    <row r="220" spans="2:11" x14ac:dyDescent="0.15">
      <c r="B220" s="1"/>
      <c r="C220" s="1"/>
      <c r="D220" s="18"/>
      <c r="F220" s="1"/>
      <c r="G220" s="1"/>
      <c r="H220" s="1"/>
      <c r="I220" s="13"/>
      <c r="J220" s="1"/>
      <c r="K220" s="1"/>
    </row>
    <row r="221" spans="2:11" x14ac:dyDescent="0.15">
      <c r="B221" s="1"/>
      <c r="C221" s="1"/>
      <c r="D221" s="18"/>
      <c r="F221" s="1"/>
      <c r="G221" s="1"/>
      <c r="H221" s="1"/>
      <c r="I221" s="13"/>
      <c r="J221" s="1"/>
      <c r="K221" s="1"/>
    </row>
    <row r="222" spans="2:11" x14ac:dyDescent="0.15">
      <c r="B222" s="1"/>
      <c r="C222" s="1"/>
      <c r="D222" s="18"/>
      <c r="F222" s="1"/>
      <c r="G222" s="1"/>
      <c r="H222" s="1"/>
      <c r="I222" s="13"/>
      <c r="J222" s="1"/>
      <c r="K222" s="1"/>
    </row>
    <row r="223" spans="2:11" x14ac:dyDescent="0.15">
      <c r="B223" s="1"/>
      <c r="C223" s="1"/>
      <c r="D223" s="18"/>
      <c r="F223" s="1"/>
      <c r="G223" s="1"/>
      <c r="H223" s="1"/>
      <c r="I223" s="13"/>
      <c r="J223" s="1"/>
      <c r="K223" s="1"/>
    </row>
    <row r="224" spans="2:11" x14ac:dyDescent="0.15">
      <c r="B224" s="1"/>
      <c r="C224" s="1"/>
      <c r="D224" s="18"/>
      <c r="F224" s="1"/>
      <c r="G224" s="1"/>
      <c r="H224" s="1"/>
      <c r="I224" s="13"/>
      <c r="J224" s="1"/>
      <c r="K224" s="1"/>
    </row>
    <row r="225" spans="2:11" x14ac:dyDescent="0.15">
      <c r="B225" s="1"/>
      <c r="C225" s="1"/>
      <c r="D225" s="18"/>
      <c r="F225" s="1"/>
      <c r="G225" s="1"/>
      <c r="H225" s="1"/>
      <c r="I225" s="13"/>
      <c r="J225" s="1"/>
      <c r="K225" s="1"/>
    </row>
    <row r="226" spans="2:11" x14ac:dyDescent="0.15">
      <c r="B226" s="1"/>
      <c r="C226" s="1"/>
      <c r="D226" s="18"/>
      <c r="F226" s="1"/>
      <c r="G226" s="1"/>
      <c r="H226" s="1"/>
      <c r="I226" s="13"/>
      <c r="J226" s="1"/>
      <c r="K226" s="1"/>
    </row>
    <row r="227" spans="2:11" x14ac:dyDescent="0.15">
      <c r="B227" s="1"/>
      <c r="C227" s="1"/>
      <c r="D227" s="18"/>
      <c r="F227" s="1"/>
      <c r="G227" s="1"/>
      <c r="H227" s="1"/>
      <c r="I227" s="13"/>
      <c r="J227" s="1"/>
      <c r="K227" s="1"/>
    </row>
    <row r="228" spans="2:11" x14ac:dyDescent="0.15">
      <c r="B228" s="1"/>
      <c r="C228" s="1"/>
      <c r="D228" s="18"/>
      <c r="F228" s="1"/>
      <c r="G228" s="1"/>
      <c r="H228" s="1"/>
      <c r="I228" s="13"/>
      <c r="J228" s="1"/>
      <c r="K228" s="1"/>
    </row>
    <row r="229" spans="2:11" x14ac:dyDescent="0.15">
      <c r="B229" s="1"/>
      <c r="C229" s="1"/>
      <c r="D229" s="18"/>
      <c r="F229" s="1"/>
      <c r="G229" s="1"/>
      <c r="H229" s="1"/>
      <c r="I229" s="13"/>
      <c r="J229" s="1"/>
      <c r="K229" s="1"/>
    </row>
    <row r="230" spans="2:11" x14ac:dyDescent="0.15">
      <c r="B230" s="1"/>
      <c r="C230" s="1"/>
      <c r="D230" s="18"/>
      <c r="F230" s="1"/>
      <c r="G230" s="1"/>
      <c r="H230" s="1"/>
      <c r="I230" s="13"/>
      <c r="J230" s="1"/>
      <c r="K230" s="1"/>
    </row>
    <row r="231" spans="2:11" x14ac:dyDescent="0.15">
      <c r="B231" s="1"/>
      <c r="C231" s="1"/>
      <c r="D231" s="18"/>
      <c r="F231" s="1"/>
      <c r="G231" s="1"/>
      <c r="H231" s="1"/>
      <c r="I231" s="13"/>
      <c r="J231" s="1"/>
      <c r="K231" s="1"/>
    </row>
    <row r="232" spans="2:11" x14ac:dyDescent="0.15">
      <c r="B232" s="1"/>
      <c r="C232" s="1"/>
      <c r="D232" s="18"/>
      <c r="F232" s="1"/>
      <c r="G232" s="1"/>
      <c r="H232" s="1"/>
      <c r="I232" s="13"/>
      <c r="J232" s="1"/>
      <c r="K232" s="1"/>
    </row>
    <row r="233" spans="2:11" x14ac:dyDescent="0.15">
      <c r="B233" s="1"/>
      <c r="C233" s="1"/>
      <c r="D233" s="18"/>
      <c r="F233" s="1"/>
      <c r="G233" s="1"/>
      <c r="H233" s="1"/>
      <c r="I233" s="13"/>
      <c r="J233" s="1"/>
      <c r="K233" s="1"/>
    </row>
    <row r="234" spans="2:11" x14ac:dyDescent="0.15">
      <c r="B234" s="1"/>
      <c r="C234" s="1"/>
      <c r="D234" s="18"/>
      <c r="F234" s="1"/>
      <c r="G234" s="1"/>
      <c r="H234" s="1"/>
      <c r="I234" s="13"/>
      <c r="J234" s="1"/>
      <c r="K234" s="1"/>
    </row>
    <row r="235" spans="2:11" x14ac:dyDescent="0.15">
      <c r="B235" s="1"/>
      <c r="C235" s="1"/>
      <c r="D235" s="18"/>
      <c r="F235" s="1"/>
      <c r="G235" s="1"/>
      <c r="H235" s="1"/>
      <c r="I235" s="13"/>
      <c r="J235" s="1"/>
      <c r="K235" s="1"/>
    </row>
    <row r="236" spans="2:11" x14ac:dyDescent="0.15">
      <c r="B236" s="1"/>
      <c r="C236" s="1"/>
      <c r="D236" s="18"/>
      <c r="F236" s="1"/>
      <c r="G236" s="1"/>
      <c r="H236" s="1"/>
      <c r="I236" s="13"/>
      <c r="J236" s="1"/>
      <c r="K236" s="1"/>
    </row>
    <row r="237" spans="2:11" x14ac:dyDescent="0.15">
      <c r="B237" s="1"/>
      <c r="C237" s="1"/>
      <c r="D237" s="18"/>
      <c r="F237" s="1"/>
      <c r="G237" s="1"/>
      <c r="H237" s="1"/>
      <c r="I237" s="13"/>
      <c r="J237" s="1"/>
      <c r="K237" s="1"/>
    </row>
    <row r="238" spans="2:11" x14ac:dyDescent="0.15">
      <c r="B238" s="1"/>
      <c r="C238" s="1"/>
      <c r="D238" s="18"/>
      <c r="F238" s="1"/>
      <c r="G238" s="1"/>
      <c r="H238" s="1"/>
      <c r="I238" s="13"/>
      <c r="J238" s="1"/>
      <c r="K238" s="1"/>
    </row>
    <row r="239" spans="2:11" x14ac:dyDescent="0.15">
      <c r="B239" s="1"/>
      <c r="C239" s="1"/>
      <c r="D239" s="18"/>
      <c r="F239" s="1"/>
      <c r="G239" s="1"/>
      <c r="H239" s="1"/>
      <c r="I239" s="13"/>
      <c r="J239" s="1"/>
      <c r="K239" s="1"/>
    </row>
    <row r="240" spans="2:11" x14ac:dyDescent="0.15">
      <c r="B240" s="1"/>
      <c r="C240" s="1"/>
      <c r="D240" s="18"/>
      <c r="F240" s="1"/>
      <c r="G240" s="1"/>
      <c r="H240" s="1"/>
      <c r="I240" s="13"/>
      <c r="J240" s="1"/>
      <c r="K240" s="1"/>
    </row>
    <row r="241" spans="2:11" x14ac:dyDescent="0.15">
      <c r="B241" s="1"/>
      <c r="C241" s="1"/>
      <c r="D241" s="18"/>
      <c r="F241" s="1"/>
      <c r="G241" s="1"/>
      <c r="H241" s="1"/>
      <c r="I241" s="13"/>
      <c r="J241" s="1"/>
      <c r="K241" s="1"/>
    </row>
    <row r="242" spans="2:11" x14ac:dyDescent="0.15">
      <c r="B242" s="1"/>
      <c r="C242" s="1"/>
      <c r="D242" s="18"/>
      <c r="F242" s="1"/>
      <c r="G242" s="1"/>
      <c r="H242" s="1"/>
      <c r="I242" s="13"/>
      <c r="J242" s="1"/>
      <c r="K242" s="1"/>
    </row>
    <row r="243" spans="2:11" x14ac:dyDescent="0.15">
      <c r="B243" s="1"/>
      <c r="C243" s="1"/>
      <c r="D243" s="18"/>
      <c r="F243" s="1"/>
      <c r="G243" s="1"/>
      <c r="H243" s="1"/>
      <c r="I243" s="13"/>
      <c r="J243" s="1"/>
      <c r="K243" s="1"/>
    </row>
    <row r="244" spans="2:11" x14ac:dyDescent="0.15">
      <c r="B244" s="1"/>
      <c r="C244" s="1"/>
      <c r="D244" s="18"/>
      <c r="F244" s="1"/>
      <c r="G244" s="1"/>
      <c r="H244" s="1"/>
      <c r="I244" s="13"/>
      <c r="J244" s="1"/>
      <c r="K244" s="1"/>
    </row>
    <row r="245" spans="2:11" x14ac:dyDescent="0.15">
      <c r="B245" s="1"/>
      <c r="C245" s="1"/>
      <c r="D245" s="18"/>
      <c r="F245" s="1"/>
      <c r="G245" s="1"/>
      <c r="H245" s="1"/>
      <c r="I245" s="13"/>
      <c r="J245" s="1"/>
      <c r="K245" s="1"/>
    </row>
    <row r="246" spans="2:11" x14ac:dyDescent="0.15">
      <c r="B246" s="1"/>
      <c r="C246" s="1"/>
      <c r="D246" s="18"/>
      <c r="F246" s="1"/>
      <c r="G246" s="1"/>
      <c r="H246" s="1"/>
      <c r="I246" s="13"/>
      <c r="J246" s="1"/>
      <c r="K246" s="1"/>
    </row>
    <row r="247" spans="2:11" x14ac:dyDescent="0.15">
      <c r="B247" s="1"/>
      <c r="C247" s="1"/>
      <c r="D247" s="18"/>
      <c r="F247" s="1"/>
      <c r="G247" s="1"/>
      <c r="H247" s="1"/>
      <c r="I247" s="13"/>
      <c r="J247" s="1"/>
      <c r="K247" s="1"/>
    </row>
    <row r="248" spans="2:11" x14ac:dyDescent="0.15">
      <c r="B248" s="1"/>
      <c r="C248" s="1"/>
      <c r="D248" s="18"/>
      <c r="F248" s="1"/>
      <c r="G248" s="1"/>
      <c r="H248" s="1"/>
      <c r="I248" s="13"/>
      <c r="J248" s="1"/>
      <c r="K248" s="1"/>
    </row>
    <row r="249" spans="2:11" x14ac:dyDescent="0.15">
      <c r="B249" s="1"/>
      <c r="C249" s="1"/>
      <c r="D249" s="18"/>
      <c r="F249" s="1"/>
      <c r="G249" s="1"/>
      <c r="H249" s="1"/>
      <c r="I249" s="13"/>
      <c r="J249" s="1"/>
      <c r="K249" s="1"/>
    </row>
    <row r="250" spans="2:11" x14ac:dyDescent="0.15">
      <c r="B250" s="1"/>
      <c r="C250" s="1"/>
      <c r="D250" s="18"/>
      <c r="F250" s="1"/>
      <c r="G250" s="1"/>
      <c r="H250" s="1"/>
      <c r="I250" s="13"/>
      <c r="J250" s="1"/>
      <c r="K250" s="1"/>
    </row>
    <row r="251" spans="2:11" x14ac:dyDescent="0.15">
      <c r="B251" s="1"/>
      <c r="C251" s="1"/>
      <c r="D251" s="18"/>
      <c r="F251" s="1"/>
      <c r="G251" s="1"/>
      <c r="H251" s="1"/>
      <c r="I251" s="13"/>
      <c r="J251" s="1"/>
      <c r="K251" s="1"/>
    </row>
    <row r="252" spans="2:11" x14ac:dyDescent="0.15">
      <c r="B252" s="1"/>
      <c r="C252" s="1"/>
      <c r="D252" s="18"/>
      <c r="F252" s="1"/>
      <c r="G252" s="1"/>
      <c r="H252" s="1"/>
      <c r="I252" s="13"/>
      <c r="J252" s="1"/>
      <c r="K252" s="1"/>
    </row>
    <row r="253" spans="2:11" x14ac:dyDescent="0.15">
      <c r="B253" s="1"/>
      <c r="C253" s="1"/>
      <c r="D253" s="18"/>
      <c r="F253" s="1"/>
      <c r="G253" s="1"/>
      <c r="H253" s="1"/>
      <c r="I253" s="13"/>
      <c r="J253" s="1"/>
      <c r="K253" s="1"/>
    </row>
    <row r="254" spans="2:11" x14ac:dyDescent="0.15">
      <c r="B254" s="1"/>
      <c r="C254" s="1"/>
      <c r="D254" s="18"/>
      <c r="F254" s="1"/>
      <c r="G254" s="1"/>
      <c r="H254" s="1"/>
      <c r="I254" s="13"/>
      <c r="J254" s="1"/>
      <c r="K254" s="1"/>
    </row>
    <row r="255" spans="2:11" x14ac:dyDescent="0.15">
      <c r="B255" s="1"/>
      <c r="C255" s="1"/>
      <c r="D255" s="18"/>
      <c r="F255" s="1"/>
      <c r="G255" s="1"/>
      <c r="H255" s="1"/>
      <c r="I255" s="13"/>
      <c r="J255" s="1"/>
      <c r="K255" s="1"/>
    </row>
    <row r="256" spans="2:11" x14ac:dyDescent="0.15">
      <c r="B256" s="1"/>
      <c r="C256" s="1"/>
      <c r="D256" s="18"/>
      <c r="F256" s="1"/>
      <c r="G256" s="1"/>
      <c r="H256" s="1"/>
      <c r="I256" s="13"/>
      <c r="J256" s="1"/>
      <c r="K256" s="1"/>
    </row>
    <row r="257" spans="2:11" x14ac:dyDescent="0.15">
      <c r="B257" s="1"/>
      <c r="C257" s="1"/>
      <c r="D257" s="18"/>
      <c r="F257" s="1"/>
      <c r="G257" s="1"/>
      <c r="H257" s="1"/>
      <c r="I257" s="13"/>
      <c r="J257" s="1"/>
      <c r="K257" s="1"/>
    </row>
    <row r="258" spans="2:11" x14ac:dyDescent="0.15">
      <c r="B258" s="1"/>
      <c r="C258" s="1"/>
      <c r="D258" s="18"/>
      <c r="F258" s="1"/>
      <c r="G258" s="1"/>
      <c r="H258" s="1"/>
      <c r="I258" s="13"/>
      <c r="J258" s="1"/>
      <c r="K258" s="1"/>
    </row>
    <row r="259" spans="2:11" x14ac:dyDescent="0.15">
      <c r="B259" s="1"/>
      <c r="C259" s="1"/>
      <c r="D259" s="18"/>
      <c r="F259" s="1"/>
      <c r="G259" s="1"/>
      <c r="H259" s="1"/>
      <c r="I259" s="13"/>
      <c r="J259" s="1"/>
      <c r="K259" s="1"/>
    </row>
    <row r="260" spans="2:11" x14ac:dyDescent="0.15">
      <c r="B260" s="1"/>
      <c r="C260" s="1"/>
      <c r="D260" s="18"/>
      <c r="F260" s="1"/>
      <c r="G260" s="1"/>
      <c r="H260" s="1"/>
      <c r="I260" s="13"/>
      <c r="J260" s="1"/>
      <c r="K260" s="1"/>
    </row>
    <row r="261" spans="2:11" x14ac:dyDescent="0.15">
      <c r="B261" s="1"/>
      <c r="C261" s="1"/>
      <c r="D261" s="18"/>
      <c r="F261" s="1"/>
      <c r="G261" s="1"/>
      <c r="H261" s="1"/>
      <c r="I261" s="13"/>
      <c r="J261" s="1"/>
      <c r="K261" s="1"/>
    </row>
    <row r="262" spans="2:11" x14ac:dyDescent="0.15">
      <c r="B262" s="1"/>
      <c r="C262" s="1"/>
      <c r="D262" s="18"/>
      <c r="F262" s="1"/>
      <c r="G262" s="1"/>
      <c r="H262" s="1"/>
      <c r="I262" s="13"/>
      <c r="J262" s="1"/>
      <c r="K262" s="1"/>
    </row>
    <row r="263" spans="2:11" x14ac:dyDescent="0.15">
      <c r="B263" s="1"/>
      <c r="C263" s="1"/>
      <c r="D263" s="18"/>
      <c r="F263" s="1"/>
      <c r="G263" s="1"/>
      <c r="H263" s="1"/>
      <c r="I263" s="13"/>
      <c r="J263" s="1"/>
      <c r="K263" s="1"/>
    </row>
    <row r="264" spans="2:11" x14ac:dyDescent="0.15">
      <c r="B264" s="1"/>
      <c r="C264" s="1"/>
      <c r="D264" s="18"/>
      <c r="F264" s="1"/>
      <c r="G264" s="1"/>
      <c r="H264" s="1"/>
      <c r="I264" s="13"/>
      <c r="J264" s="1"/>
      <c r="K264" s="1"/>
    </row>
    <row r="265" spans="2:11" x14ac:dyDescent="0.15">
      <c r="B265" s="1"/>
      <c r="C265" s="1"/>
      <c r="D265" s="18"/>
      <c r="F265" s="1"/>
      <c r="G265" s="1"/>
      <c r="H265" s="1"/>
      <c r="I265" s="13"/>
      <c r="J265" s="1"/>
      <c r="K265" s="1"/>
    </row>
    <row r="266" spans="2:11" x14ac:dyDescent="0.15">
      <c r="B266" s="1"/>
      <c r="C266" s="1"/>
      <c r="D266" s="18"/>
      <c r="F266" s="1"/>
      <c r="G266" s="1"/>
      <c r="H266" s="1"/>
      <c r="I266" s="13"/>
      <c r="J266" s="1"/>
      <c r="K266" s="1"/>
    </row>
    <row r="267" spans="2:11" x14ac:dyDescent="0.15">
      <c r="B267" s="1"/>
      <c r="C267" s="1"/>
      <c r="D267" s="18"/>
      <c r="F267" s="1"/>
      <c r="G267" s="1"/>
      <c r="H267" s="1"/>
      <c r="I267" s="13"/>
      <c r="J267" s="1"/>
      <c r="K267" s="1"/>
    </row>
    <row r="268" spans="2:11" x14ac:dyDescent="0.15">
      <c r="B268" s="1"/>
      <c r="C268" s="1"/>
      <c r="D268" s="18"/>
      <c r="F268" s="1"/>
      <c r="G268" s="1"/>
      <c r="H268" s="1"/>
      <c r="I268" s="13"/>
      <c r="J268" s="1"/>
      <c r="K268" s="1"/>
    </row>
    <row r="269" spans="2:11" x14ac:dyDescent="0.15">
      <c r="B269" s="1"/>
      <c r="C269" s="1"/>
      <c r="D269" s="18"/>
      <c r="F269" s="1"/>
      <c r="G269" s="1"/>
      <c r="H269" s="1"/>
      <c r="I269" s="13"/>
      <c r="J269" s="1"/>
      <c r="K269" s="1"/>
    </row>
    <row r="270" spans="2:11" x14ac:dyDescent="0.15">
      <c r="B270" s="1"/>
      <c r="C270" s="1"/>
      <c r="D270" s="18"/>
      <c r="F270" s="1"/>
      <c r="G270" s="1"/>
      <c r="H270" s="1"/>
      <c r="I270" s="13"/>
      <c r="J270" s="1"/>
      <c r="K270" s="1"/>
    </row>
    <row r="271" spans="2:11" x14ac:dyDescent="0.15">
      <c r="B271" s="1"/>
      <c r="C271" s="1"/>
      <c r="D271" s="18"/>
      <c r="F271" s="1"/>
      <c r="G271" s="1"/>
      <c r="H271" s="1"/>
      <c r="I271" s="13"/>
      <c r="J271" s="1"/>
      <c r="K271" s="1"/>
    </row>
    <row r="272" spans="2:11" x14ac:dyDescent="0.15">
      <c r="B272" s="1"/>
      <c r="C272" s="1"/>
      <c r="D272" s="18"/>
      <c r="F272" s="1"/>
      <c r="G272" s="1"/>
      <c r="H272" s="1"/>
      <c r="I272" s="13"/>
      <c r="J272" s="1"/>
      <c r="K272" s="1"/>
    </row>
    <row r="273" spans="2:11" x14ac:dyDescent="0.15">
      <c r="B273" s="1"/>
      <c r="C273" s="1"/>
      <c r="D273" s="18"/>
      <c r="F273" s="1"/>
      <c r="G273" s="1"/>
      <c r="H273" s="1"/>
      <c r="I273" s="13"/>
      <c r="J273" s="1"/>
      <c r="K273" s="1"/>
    </row>
    <row r="274" spans="2:11" x14ac:dyDescent="0.15">
      <c r="B274" s="1"/>
      <c r="C274" s="1"/>
      <c r="D274" s="18"/>
      <c r="F274" s="1"/>
      <c r="G274" s="1"/>
      <c r="H274" s="1"/>
      <c r="I274" s="13"/>
      <c r="J274" s="1"/>
      <c r="K274" s="1"/>
    </row>
    <row r="275" spans="2:11" x14ac:dyDescent="0.15">
      <c r="B275" s="1"/>
      <c r="C275" s="1"/>
      <c r="D275" s="18"/>
      <c r="F275" s="1"/>
      <c r="G275" s="1"/>
      <c r="H275" s="1"/>
      <c r="I275" s="13"/>
      <c r="J275" s="1"/>
      <c r="K275" s="1"/>
    </row>
    <row r="276" spans="2:11" x14ac:dyDescent="0.15">
      <c r="B276" s="1"/>
      <c r="C276" s="1"/>
      <c r="D276" s="18"/>
      <c r="F276" s="1"/>
      <c r="G276" s="1"/>
      <c r="H276" s="1"/>
      <c r="I276" s="13"/>
      <c r="J276" s="1"/>
      <c r="K276" s="1"/>
    </row>
    <row r="277" spans="2:11" x14ac:dyDescent="0.15">
      <c r="B277" s="1"/>
      <c r="C277" s="1"/>
      <c r="D277" s="18"/>
      <c r="F277" s="1"/>
      <c r="G277" s="1"/>
      <c r="H277" s="1"/>
      <c r="I277" s="13"/>
      <c r="J277" s="1"/>
      <c r="K277" s="1"/>
    </row>
    <row r="278" spans="2:11" x14ac:dyDescent="0.15">
      <c r="B278" s="1"/>
      <c r="C278" s="1"/>
      <c r="D278" s="18"/>
      <c r="F278" s="1"/>
      <c r="G278" s="1"/>
      <c r="H278" s="1"/>
      <c r="I278" s="13"/>
      <c r="J278" s="1"/>
      <c r="K278" s="1"/>
    </row>
    <row r="279" spans="2:11" x14ac:dyDescent="0.15">
      <c r="B279" s="1"/>
      <c r="C279" s="1"/>
      <c r="D279" s="18"/>
      <c r="F279" s="1"/>
      <c r="G279" s="1"/>
      <c r="H279" s="1"/>
      <c r="I279" s="13"/>
      <c r="J279" s="1"/>
      <c r="K279" s="1"/>
    </row>
    <row r="280" spans="2:11" x14ac:dyDescent="0.15">
      <c r="B280" s="1"/>
      <c r="C280" s="1"/>
      <c r="D280" s="18"/>
      <c r="F280" s="1"/>
      <c r="G280" s="1"/>
      <c r="H280" s="1"/>
      <c r="I280" s="13"/>
      <c r="J280" s="1"/>
      <c r="K280" s="1"/>
    </row>
    <row r="281" spans="2:11" x14ac:dyDescent="0.15">
      <c r="B281" s="1"/>
      <c r="C281" s="1"/>
      <c r="D281" s="18"/>
      <c r="F281" s="1"/>
      <c r="G281" s="1"/>
      <c r="H281" s="1"/>
      <c r="I281" s="13"/>
      <c r="J281" s="1"/>
      <c r="K281" s="1"/>
    </row>
    <row r="282" spans="2:11" x14ac:dyDescent="0.15">
      <c r="B282" s="1"/>
      <c r="C282" s="1"/>
      <c r="D282" s="18"/>
      <c r="F282" s="1"/>
      <c r="G282" s="1"/>
      <c r="H282" s="1"/>
      <c r="I282" s="13"/>
      <c r="J282" s="1"/>
      <c r="K282" s="1"/>
    </row>
    <row r="283" spans="2:11" x14ac:dyDescent="0.15">
      <c r="B283" s="1"/>
      <c r="C283" s="1"/>
      <c r="D283" s="18"/>
      <c r="F283" s="1"/>
      <c r="G283" s="1"/>
      <c r="H283" s="1"/>
      <c r="I283" s="13"/>
      <c r="J283" s="1"/>
      <c r="K283" s="1"/>
    </row>
    <row r="284" spans="2:11" x14ac:dyDescent="0.15">
      <c r="B284" s="1"/>
      <c r="C284" s="1"/>
      <c r="D284" s="18"/>
      <c r="F284" s="1"/>
      <c r="G284" s="1"/>
      <c r="H284" s="1"/>
      <c r="I284" s="13"/>
      <c r="J284" s="1"/>
      <c r="K284" s="1"/>
    </row>
    <row r="285" spans="2:11" x14ac:dyDescent="0.15">
      <c r="B285" s="1"/>
      <c r="C285" s="1"/>
      <c r="D285" s="18"/>
      <c r="F285" s="1"/>
      <c r="G285" s="1"/>
      <c r="H285" s="1"/>
      <c r="I285" s="13"/>
      <c r="J285" s="1"/>
      <c r="K285" s="1"/>
    </row>
    <row r="286" spans="2:11" x14ac:dyDescent="0.15">
      <c r="B286" s="1"/>
      <c r="C286" s="1"/>
      <c r="D286" s="18"/>
      <c r="F286" s="1"/>
      <c r="G286" s="1"/>
      <c r="H286" s="1"/>
      <c r="I286" s="13"/>
      <c r="J286" s="1"/>
      <c r="K286" s="1"/>
    </row>
    <row r="287" spans="2:11" x14ac:dyDescent="0.15">
      <c r="B287" s="1"/>
      <c r="C287" s="1"/>
      <c r="D287" s="18"/>
      <c r="F287" s="1"/>
      <c r="G287" s="1"/>
      <c r="H287" s="1"/>
      <c r="I287" s="13"/>
      <c r="J287" s="1"/>
      <c r="K287" s="1"/>
    </row>
    <row r="288" spans="2:11" x14ac:dyDescent="0.15">
      <c r="B288" s="1"/>
      <c r="C288" s="1"/>
      <c r="D288" s="18"/>
      <c r="F288" s="1"/>
      <c r="G288" s="1"/>
      <c r="H288" s="1"/>
      <c r="I288" s="13"/>
      <c r="J288" s="1"/>
      <c r="K288" s="1"/>
    </row>
    <row r="289" spans="2:11" x14ac:dyDescent="0.15">
      <c r="B289" s="1"/>
      <c r="C289" s="1"/>
      <c r="D289" s="18"/>
      <c r="F289" s="1"/>
      <c r="G289" s="1"/>
      <c r="H289" s="1"/>
      <c r="I289" s="13"/>
      <c r="J289" s="1"/>
      <c r="K289" s="1"/>
    </row>
    <row r="290" spans="2:11" x14ac:dyDescent="0.15">
      <c r="B290" s="1"/>
      <c r="C290" s="1"/>
      <c r="D290" s="18"/>
      <c r="F290" s="1"/>
      <c r="G290" s="1"/>
      <c r="H290" s="1"/>
      <c r="I290" s="13"/>
      <c r="J290" s="1"/>
      <c r="K290" s="1"/>
    </row>
    <row r="291" spans="2:11" x14ac:dyDescent="0.15">
      <c r="B291" s="1"/>
      <c r="C291" s="1"/>
      <c r="D291" s="18"/>
      <c r="F291" s="1"/>
      <c r="G291" s="1"/>
      <c r="H291" s="1"/>
      <c r="I291" s="13"/>
      <c r="J291" s="1"/>
      <c r="K291" s="1"/>
    </row>
    <row r="292" spans="2:11" x14ac:dyDescent="0.15">
      <c r="B292" s="1"/>
      <c r="C292" s="1"/>
      <c r="D292" s="18"/>
      <c r="F292" s="1"/>
      <c r="G292" s="1"/>
      <c r="H292" s="1"/>
      <c r="I292" s="13"/>
      <c r="J292" s="1"/>
      <c r="K292" s="1"/>
    </row>
    <row r="293" spans="2:11" x14ac:dyDescent="0.15">
      <c r="B293" s="1"/>
      <c r="C293" s="1"/>
      <c r="D293" s="18"/>
      <c r="F293" s="1"/>
      <c r="G293" s="1"/>
      <c r="H293" s="1"/>
      <c r="I293" s="13"/>
      <c r="J293" s="1"/>
      <c r="K293" s="1"/>
    </row>
    <row r="294" spans="2:11" x14ac:dyDescent="0.15">
      <c r="B294" s="1"/>
      <c r="C294" s="1"/>
      <c r="D294" s="18"/>
      <c r="F294" s="1"/>
      <c r="G294" s="1"/>
      <c r="H294" s="1"/>
      <c r="I294" s="13"/>
      <c r="J294" s="1"/>
      <c r="K294" s="1"/>
    </row>
    <row r="295" spans="2:11" x14ac:dyDescent="0.15">
      <c r="B295" s="1"/>
      <c r="C295" s="1"/>
      <c r="D295" s="18"/>
      <c r="F295" s="1"/>
      <c r="G295" s="1"/>
      <c r="H295" s="1"/>
      <c r="I295" s="13"/>
      <c r="J295" s="1"/>
      <c r="K295" s="1"/>
    </row>
    <row r="296" spans="2:11" x14ac:dyDescent="0.15">
      <c r="B296" s="1"/>
      <c r="C296" s="1"/>
      <c r="D296" s="18"/>
      <c r="F296" s="1"/>
      <c r="G296" s="1"/>
      <c r="H296" s="1"/>
      <c r="I296" s="13"/>
      <c r="J296" s="1"/>
      <c r="K296" s="1"/>
    </row>
    <row r="297" spans="2:11" x14ac:dyDescent="0.15">
      <c r="B297" s="1"/>
      <c r="C297" s="1"/>
      <c r="D297" s="18"/>
      <c r="F297" s="1"/>
      <c r="G297" s="1"/>
      <c r="H297" s="1"/>
      <c r="I297" s="13"/>
      <c r="J297" s="1"/>
      <c r="K297" s="1"/>
    </row>
    <row r="298" spans="2:11" x14ac:dyDescent="0.15">
      <c r="B298" s="1"/>
      <c r="C298" s="1"/>
      <c r="D298" s="18"/>
      <c r="F298" s="1"/>
      <c r="G298" s="1"/>
      <c r="H298" s="1"/>
      <c r="I298" s="13"/>
      <c r="J298" s="1"/>
      <c r="K298" s="1"/>
    </row>
    <row r="299" spans="2:11" x14ac:dyDescent="0.15">
      <c r="B299" s="1"/>
      <c r="C299" s="1"/>
      <c r="D299" s="18"/>
      <c r="F299" s="1"/>
      <c r="G299" s="1"/>
      <c r="H299" s="1"/>
      <c r="I299" s="13"/>
      <c r="J299" s="1"/>
      <c r="K299" s="1"/>
    </row>
    <row r="300" spans="2:11" x14ac:dyDescent="0.15">
      <c r="B300" s="1"/>
      <c r="C300" s="1"/>
      <c r="D300" s="18"/>
      <c r="F300" s="1"/>
      <c r="G300" s="1"/>
      <c r="H300" s="1"/>
      <c r="I300" s="13"/>
      <c r="J300" s="1"/>
      <c r="K300" s="1"/>
    </row>
    <row r="301" spans="2:11" x14ac:dyDescent="0.15">
      <c r="B301" s="1"/>
      <c r="C301" s="1"/>
      <c r="D301" s="18"/>
      <c r="F301" s="1"/>
      <c r="G301" s="1"/>
      <c r="H301" s="1"/>
      <c r="I301" s="13"/>
      <c r="J301" s="1"/>
      <c r="K301" s="1"/>
    </row>
    <row r="302" spans="2:11" x14ac:dyDescent="0.15">
      <c r="B302" s="1"/>
      <c r="C302" s="1"/>
      <c r="D302" s="18"/>
      <c r="F302" s="1"/>
      <c r="G302" s="1"/>
      <c r="H302" s="1"/>
      <c r="I302" s="13"/>
      <c r="J302" s="1"/>
      <c r="K302" s="1"/>
    </row>
    <row r="303" spans="2:11" x14ac:dyDescent="0.15">
      <c r="B303" s="1"/>
      <c r="C303" s="1"/>
      <c r="D303" s="18"/>
      <c r="F303" s="1"/>
      <c r="G303" s="1"/>
      <c r="H303" s="1"/>
      <c r="I303" s="13"/>
      <c r="J303" s="1"/>
      <c r="K303" s="1"/>
    </row>
    <row r="304" spans="2:11" x14ac:dyDescent="0.15">
      <c r="B304" s="1"/>
      <c r="C304" s="1"/>
      <c r="D304" s="18"/>
      <c r="F304" s="1"/>
      <c r="G304" s="1"/>
      <c r="H304" s="1"/>
      <c r="I304" s="13"/>
      <c r="J304" s="1"/>
      <c r="K304" s="1"/>
    </row>
    <row r="305" spans="2:11" x14ac:dyDescent="0.15">
      <c r="B305" s="1"/>
      <c r="C305" s="1"/>
      <c r="D305" s="18"/>
      <c r="F305" s="1"/>
      <c r="G305" s="1"/>
      <c r="H305" s="1"/>
      <c r="I305" s="13"/>
      <c r="J305" s="1"/>
      <c r="K305" s="1"/>
    </row>
    <row r="306" spans="2:11" x14ac:dyDescent="0.15">
      <c r="B306" s="1"/>
      <c r="C306" s="1"/>
      <c r="D306" s="18"/>
      <c r="F306" s="1"/>
      <c r="G306" s="1"/>
      <c r="H306" s="1"/>
      <c r="I306" s="13"/>
      <c r="J306" s="1"/>
      <c r="K306" s="1"/>
    </row>
    <row r="307" spans="2:11" x14ac:dyDescent="0.15">
      <c r="B307" s="1"/>
      <c r="C307" s="1"/>
      <c r="D307" s="18"/>
      <c r="F307" s="1"/>
      <c r="G307" s="1"/>
      <c r="H307" s="1"/>
      <c r="I307" s="13"/>
      <c r="J307" s="1"/>
      <c r="K307" s="1"/>
    </row>
    <row r="308" spans="2:11" x14ac:dyDescent="0.15">
      <c r="B308" s="1"/>
      <c r="C308" s="1"/>
      <c r="D308" s="18"/>
      <c r="F308" s="1"/>
      <c r="G308" s="1"/>
      <c r="H308" s="1"/>
      <c r="I308" s="13"/>
      <c r="J308" s="1"/>
      <c r="K308" s="1"/>
    </row>
    <row r="309" spans="2:11" x14ac:dyDescent="0.15">
      <c r="B309" s="1"/>
      <c r="C309" s="1"/>
      <c r="D309" s="18"/>
      <c r="F309" s="1"/>
      <c r="G309" s="1"/>
      <c r="H309" s="1"/>
      <c r="I309" s="13"/>
      <c r="J309" s="1"/>
      <c r="K309" s="1"/>
    </row>
    <row r="310" spans="2:11" x14ac:dyDescent="0.15">
      <c r="B310" s="1"/>
      <c r="C310" s="1"/>
      <c r="D310" s="18"/>
      <c r="F310" s="1"/>
      <c r="G310" s="1"/>
      <c r="H310" s="1"/>
      <c r="I310" s="13"/>
      <c r="J310" s="1"/>
      <c r="K310" s="1"/>
    </row>
    <row r="311" spans="2:11" x14ac:dyDescent="0.15">
      <c r="B311" s="1"/>
      <c r="C311" s="1"/>
      <c r="D311" s="18"/>
      <c r="F311" s="1"/>
      <c r="G311" s="1"/>
      <c r="H311" s="1"/>
      <c r="I311" s="13"/>
      <c r="J311" s="1"/>
      <c r="K311" s="1"/>
    </row>
    <row r="312" spans="2:11" x14ac:dyDescent="0.15">
      <c r="B312" s="1"/>
      <c r="C312" s="1"/>
      <c r="D312" s="18"/>
      <c r="F312" s="1"/>
      <c r="G312" s="1"/>
      <c r="H312" s="1"/>
      <c r="I312" s="13"/>
      <c r="J312" s="1"/>
      <c r="K312" s="1"/>
    </row>
    <row r="313" spans="2:11" x14ac:dyDescent="0.15">
      <c r="B313" s="1"/>
      <c r="C313" s="1"/>
      <c r="D313" s="18"/>
      <c r="F313" s="1"/>
      <c r="G313" s="1"/>
      <c r="H313" s="1"/>
      <c r="I313" s="13"/>
      <c r="J313" s="1"/>
      <c r="K313" s="1"/>
    </row>
    <row r="314" spans="2:11" x14ac:dyDescent="0.15">
      <c r="B314" s="1"/>
      <c r="C314" s="1"/>
      <c r="D314" s="18"/>
      <c r="F314" s="1"/>
      <c r="G314" s="1"/>
      <c r="H314" s="1"/>
      <c r="I314" s="13"/>
      <c r="J314" s="1"/>
      <c r="K314" s="1"/>
    </row>
    <row r="315" spans="2:11" x14ac:dyDescent="0.15">
      <c r="B315" s="1"/>
      <c r="C315" s="1"/>
      <c r="D315" s="18"/>
      <c r="F315" s="1"/>
      <c r="G315" s="1"/>
      <c r="H315" s="1"/>
      <c r="I315" s="13"/>
      <c r="J315" s="1"/>
      <c r="K315" s="1"/>
    </row>
    <row r="316" spans="2:11" x14ac:dyDescent="0.15">
      <c r="B316" s="1"/>
      <c r="C316" s="1"/>
      <c r="D316" s="18"/>
      <c r="F316" s="1"/>
      <c r="G316" s="1"/>
      <c r="H316" s="1"/>
      <c r="I316" s="13"/>
      <c r="J316" s="1"/>
      <c r="K316" s="1"/>
    </row>
    <row r="317" spans="2:11" x14ac:dyDescent="0.15">
      <c r="B317" s="1"/>
      <c r="C317" s="1"/>
      <c r="D317" s="18"/>
      <c r="F317" s="1"/>
      <c r="G317" s="1"/>
      <c r="H317" s="1"/>
      <c r="I317" s="13"/>
      <c r="J317" s="1"/>
      <c r="K317" s="1"/>
    </row>
    <row r="318" spans="2:11" x14ac:dyDescent="0.15">
      <c r="B318" s="1"/>
      <c r="C318" s="1"/>
      <c r="D318" s="18"/>
      <c r="F318" s="1"/>
      <c r="G318" s="1"/>
      <c r="H318" s="1"/>
      <c r="I318" s="13"/>
      <c r="J318" s="1"/>
      <c r="K318" s="1"/>
    </row>
    <row r="319" spans="2:11" x14ac:dyDescent="0.15">
      <c r="B319" s="1"/>
      <c r="C319" s="1"/>
      <c r="D319" s="18"/>
      <c r="F319" s="1"/>
      <c r="G319" s="1"/>
      <c r="H319" s="1"/>
      <c r="I319" s="13"/>
      <c r="J319" s="1"/>
      <c r="K319" s="1"/>
    </row>
    <row r="320" spans="2:11" x14ac:dyDescent="0.15">
      <c r="B320" s="1"/>
      <c r="C320" s="1"/>
      <c r="D320" s="18"/>
      <c r="F320" s="1"/>
      <c r="G320" s="1"/>
      <c r="H320" s="1"/>
      <c r="I320" s="13"/>
      <c r="J320" s="1"/>
      <c r="K320" s="1"/>
    </row>
    <row r="321" spans="2:11" x14ac:dyDescent="0.15">
      <c r="B321" s="1"/>
      <c r="C321" s="1"/>
      <c r="D321" s="18"/>
      <c r="F321" s="1"/>
      <c r="G321" s="1"/>
      <c r="H321" s="1"/>
      <c r="I321" s="13"/>
      <c r="J321" s="1"/>
      <c r="K321" s="1"/>
    </row>
    <row r="322" spans="2:11" x14ac:dyDescent="0.15">
      <c r="B322" s="1"/>
      <c r="C322" s="1"/>
      <c r="D322" s="18"/>
      <c r="F322" s="1"/>
      <c r="G322" s="1"/>
      <c r="H322" s="1"/>
      <c r="I322" s="13"/>
      <c r="J322" s="1"/>
      <c r="K322" s="1"/>
    </row>
    <row r="323" spans="2:11" x14ac:dyDescent="0.15">
      <c r="B323" s="1"/>
      <c r="C323" s="1"/>
      <c r="D323" s="18"/>
      <c r="F323" s="1"/>
      <c r="G323" s="1"/>
      <c r="H323" s="1"/>
      <c r="I323" s="13"/>
      <c r="J323" s="1"/>
      <c r="K323" s="1"/>
    </row>
    <row r="324" spans="2:11" x14ac:dyDescent="0.15">
      <c r="B324" s="1"/>
      <c r="C324" s="1"/>
      <c r="D324" s="18"/>
      <c r="F324" s="1"/>
      <c r="G324" s="1"/>
      <c r="H324" s="1"/>
      <c r="I324" s="13"/>
      <c r="J324" s="1"/>
      <c r="K324" s="1"/>
    </row>
    <row r="325" spans="2:11" x14ac:dyDescent="0.15">
      <c r="B325" s="1"/>
      <c r="C325" s="1"/>
      <c r="D325" s="18"/>
      <c r="F325" s="1"/>
      <c r="G325" s="1"/>
      <c r="H325" s="1"/>
      <c r="I325" s="13"/>
      <c r="J325" s="1"/>
      <c r="K325" s="1"/>
    </row>
    <row r="326" spans="2:11" x14ac:dyDescent="0.15">
      <c r="B326" s="1"/>
      <c r="C326" s="1"/>
      <c r="D326" s="18"/>
      <c r="F326" s="1"/>
      <c r="G326" s="1"/>
      <c r="H326" s="1"/>
      <c r="I326" s="13"/>
      <c r="J326" s="1"/>
      <c r="K326" s="1"/>
    </row>
    <row r="327" spans="2:11" x14ac:dyDescent="0.15">
      <c r="B327" s="1"/>
      <c r="C327" s="1"/>
      <c r="D327" s="18"/>
      <c r="F327" s="1"/>
      <c r="G327" s="1"/>
      <c r="H327" s="1"/>
      <c r="I327" s="13"/>
      <c r="J327" s="1"/>
      <c r="K327" s="1"/>
    </row>
    <row r="328" spans="2:11" x14ac:dyDescent="0.15">
      <c r="B328" s="1"/>
      <c r="C328" s="1"/>
      <c r="D328" s="18"/>
      <c r="F328" s="1"/>
      <c r="G328" s="1"/>
      <c r="H328" s="1"/>
      <c r="I328" s="13"/>
      <c r="J328" s="1"/>
      <c r="K328" s="1"/>
    </row>
    <row r="329" spans="2:11" x14ac:dyDescent="0.15">
      <c r="B329" s="1"/>
      <c r="C329" s="1"/>
      <c r="D329" s="18"/>
      <c r="F329" s="1"/>
      <c r="G329" s="1"/>
      <c r="H329" s="1"/>
      <c r="I329" s="13"/>
      <c r="J329" s="1"/>
      <c r="K329" s="1"/>
    </row>
    <row r="330" spans="2:11" x14ac:dyDescent="0.15">
      <c r="B330" s="1"/>
      <c r="C330" s="1"/>
      <c r="D330" s="18"/>
      <c r="F330" s="1"/>
      <c r="G330" s="1"/>
      <c r="H330" s="1"/>
      <c r="I330" s="13"/>
      <c r="J330" s="1"/>
      <c r="K330" s="1"/>
    </row>
    <row r="331" spans="2:11" x14ac:dyDescent="0.15">
      <c r="B331" s="1"/>
      <c r="C331" s="1"/>
      <c r="D331" s="18"/>
      <c r="F331" s="1"/>
      <c r="G331" s="1"/>
      <c r="H331" s="1"/>
      <c r="I331" s="13"/>
      <c r="J331" s="1"/>
      <c r="K331" s="1"/>
    </row>
    <row r="332" spans="2:11" x14ac:dyDescent="0.15">
      <c r="B332" s="1"/>
      <c r="C332" s="1"/>
      <c r="D332" s="18"/>
      <c r="F332" s="1"/>
      <c r="G332" s="1"/>
      <c r="H332" s="1"/>
      <c r="I332" s="13"/>
      <c r="J332" s="1"/>
      <c r="K332" s="1"/>
    </row>
    <row r="333" spans="2:11" x14ac:dyDescent="0.15">
      <c r="B333" s="1"/>
      <c r="C333" s="1"/>
      <c r="D333" s="18"/>
      <c r="F333" s="1"/>
      <c r="G333" s="1"/>
      <c r="H333" s="1"/>
      <c r="I333" s="13"/>
      <c r="J333" s="1"/>
      <c r="K333" s="1"/>
    </row>
    <row r="334" spans="2:11" x14ac:dyDescent="0.15">
      <c r="B334" s="1"/>
      <c r="C334" s="1"/>
      <c r="D334" s="18"/>
      <c r="F334" s="1"/>
      <c r="G334" s="1"/>
      <c r="H334" s="1"/>
      <c r="I334" s="13"/>
      <c r="J334" s="1"/>
      <c r="K334" s="1"/>
    </row>
    <row r="335" spans="2:11" x14ac:dyDescent="0.15">
      <c r="B335" s="1"/>
      <c r="C335" s="1"/>
      <c r="D335" s="18"/>
      <c r="F335" s="1"/>
      <c r="G335" s="1"/>
      <c r="H335" s="1"/>
      <c r="I335" s="13"/>
      <c r="J335" s="1"/>
      <c r="K335" s="1"/>
    </row>
    <row r="336" spans="2:11" x14ac:dyDescent="0.15">
      <c r="B336" s="1"/>
      <c r="C336" s="1"/>
      <c r="D336" s="18"/>
      <c r="F336" s="1"/>
      <c r="G336" s="1"/>
      <c r="H336" s="1"/>
      <c r="I336" s="13"/>
      <c r="J336" s="1"/>
      <c r="K336" s="1"/>
    </row>
    <row r="337" spans="2:11" x14ac:dyDescent="0.15">
      <c r="B337" s="1"/>
      <c r="C337" s="1"/>
      <c r="D337" s="18"/>
      <c r="F337" s="1"/>
      <c r="G337" s="1"/>
      <c r="H337" s="1"/>
      <c r="I337" s="13"/>
      <c r="J337" s="1"/>
      <c r="K337" s="1"/>
    </row>
    <row r="338" spans="2:11" x14ac:dyDescent="0.15">
      <c r="B338" s="1"/>
      <c r="C338" s="1"/>
      <c r="D338" s="18"/>
      <c r="F338" s="1"/>
      <c r="G338" s="1"/>
      <c r="H338" s="1"/>
      <c r="I338" s="13"/>
      <c r="J338" s="1"/>
      <c r="K338" s="1"/>
    </row>
    <row r="339" spans="2:11" x14ac:dyDescent="0.15">
      <c r="B339" s="1"/>
      <c r="C339" s="1"/>
      <c r="D339" s="18"/>
      <c r="F339" s="1"/>
      <c r="G339" s="1"/>
      <c r="H339" s="1"/>
      <c r="I339" s="13"/>
      <c r="J339" s="1"/>
      <c r="K339" s="1"/>
    </row>
    <row r="340" spans="2:11" x14ac:dyDescent="0.15">
      <c r="B340" s="1"/>
      <c r="C340" s="1"/>
      <c r="D340" s="18"/>
      <c r="F340" s="1"/>
      <c r="G340" s="1"/>
      <c r="H340" s="1"/>
      <c r="I340" s="13"/>
      <c r="J340" s="1"/>
      <c r="K340" s="1"/>
    </row>
    <row r="341" spans="2:11" x14ac:dyDescent="0.15">
      <c r="B341" s="1"/>
      <c r="C341" s="1"/>
      <c r="D341" s="18"/>
      <c r="F341" s="1"/>
      <c r="G341" s="1"/>
      <c r="H341" s="1"/>
      <c r="I341" s="13"/>
      <c r="J341" s="1"/>
      <c r="K341" s="1"/>
    </row>
    <row r="342" spans="2:11" x14ac:dyDescent="0.15">
      <c r="B342" s="1"/>
      <c r="C342" s="1"/>
      <c r="D342" s="18"/>
      <c r="F342" s="1"/>
      <c r="G342" s="1"/>
      <c r="H342" s="1"/>
      <c r="I342" s="13"/>
      <c r="J342" s="1"/>
      <c r="K342" s="1"/>
    </row>
    <row r="343" spans="2:11" x14ac:dyDescent="0.15">
      <c r="B343" s="1"/>
      <c r="C343" s="1"/>
      <c r="D343" s="18"/>
      <c r="F343" s="1"/>
      <c r="G343" s="1"/>
      <c r="H343" s="1"/>
      <c r="I343" s="13"/>
      <c r="J343" s="1"/>
      <c r="K343" s="1"/>
    </row>
    <row r="344" spans="2:11" x14ac:dyDescent="0.15">
      <c r="B344" s="1"/>
      <c r="C344" s="1"/>
      <c r="D344" s="18"/>
      <c r="F344" s="1"/>
      <c r="G344" s="1"/>
      <c r="H344" s="1"/>
      <c r="I344" s="13"/>
      <c r="J344" s="1"/>
      <c r="K344" s="1"/>
    </row>
    <row r="345" spans="2:11" x14ac:dyDescent="0.15">
      <c r="B345" s="1"/>
      <c r="C345" s="1"/>
      <c r="D345" s="18"/>
      <c r="F345" s="1"/>
      <c r="G345" s="1"/>
      <c r="H345" s="1"/>
      <c r="I345" s="13"/>
      <c r="J345" s="1"/>
      <c r="K345" s="1"/>
    </row>
    <row r="346" spans="2:11" x14ac:dyDescent="0.15">
      <c r="B346" s="1"/>
      <c r="C346" s="1"/>
      <c r="D346" s="18"/>
      <c r="F346" s="1"/>
      <c r="G346" s="1"/>
      <c r="H346" s="1"/>
      <c r="I346" s="13"/>
      <c r="J346" s="1"/>
      <c r="K346" s="1"/>
    </row>
    <row r="347" spans="2:11" x14ac:dyDescent="0.15">
      <c r="B347" s="1"/>
      <c r="C347" s="1"/>
      <c r="D347" s="18"/>
      <c r="F347" s="1"/>
      <c r="G347" s="1"/>
      <c r="H347" s="1"/>
      <c r="I347" s="13"/>
      <c r="J347" s="1"/>
      <c r="K347" s="1"/>
    </row>
    <row r="348" spans="2:11" x14ac:dyDescent="0.15">
      <c r="B348" s="1"/>
      <c r="C348" s="1"/>
      <c r="D348" s="18"/>
      <c r="F348" s="1"/>
      <c r="G348" s="1"/>
      <c r="H348" s="1"/>
      <c r="I348" s="13"/>
      <c r="J348" s="1"/>
      <c r="K348" s="1"/>
    </row>
    <row r="349" spans="2:11" x14ac:dyDescent="0.15">
      <c r="B349" s="1"/>
      <c r="C349" s="1"/>
      <c r="D349" s="18"/>
      <c r="F349" s="1"/>
      <c r="G349" s="1"/>
      <c r="H349" s="1"/>
      <c r="I349" s="13"/>
      <c r="J349" s="1"/>
      <c r="K349" s="1"/>
    </row>
    <row r="350" spans="2:11" x14ac:dyDescent="0.15">
      <c r="B350" s="1"/>
      <c r="C350" s="1"/>
      <c r="D350" s="18"/>
      <c r="F350" s="1"/>
      <c r="G350" s="1"/>
      <c r="H350" s="1"/>
      <c r="I350" s="13"/>
      <c r="J350" s="1"/>
      <c r="K350" s="1"/>
    </row>
    <row r="351" spans="2:11" x14ac:dyDescent="0.15">
      <c r="B351" s="1"/>
      <c r="C351" s="1"/>
      <c r="D351" s="18"/>
      <c r="F351" s="1"/>
      <c r="G351" s="1"/>
      <c r="H351" s="1"/>
      <c r="I351" s="13"/>
      <c r="J351" s="1"/>
      <c r="K351" s="1"/>
    </row>
    <row r="352" spans="2:11" x14ac:dyDescent="0.15">
      <c r="B352" s="1"/>
      <c r="C352" s="1"/>
      <c r="D352" s="18"/>
      <c r="F352" s="1"/>
      <c r="G352" s="1"/>
      <c r="H352" s="1"/>
      <c r="I352" s="13"/>
      <c r="J352" s="1"/>
      <c r="K352" s="1"/>
    </row>
    <row r="353" spans="2:11" x14ac:dyDescent="0.15">
      <c r="B353" s="1"/>
      <c r="C353" s="1"/>
      <c r="D353" s="18"/>
      <c r="F353" s="1"/>
      <c r="G353" s="1"/>
      <c r="H353" s="1"/>
      <c r="I353" s="13"/>
      <c r="J353" s="1"/>
      <c r="K353" s="1"/>
    </row>
    <row r="354" spans="2:11" x14ac:dyDescent="0.15">
      <c r="B354" s="1"/>
      <c r="C354" s="1"/>
      <c r="D354" s="18"/>
      <c r="F354" s="1"/>
      <c r="G354" s="1"/>
      <c r="H354" s="1"/>
      <c r="I354" s="13"/>
      <c r="J354" s="1"/>
      <c r="K354" s="1"/>
    </row>
    <row r="355" spans="2:11" x14ac:dyDescent="0.15">
      <c r="B355" s="1"/>
      <c r="C355" s="1"/>
      <c r="D355" s="18"/>
      <c r="F355" s="1"/>
      <c r="G355" s="1"/>
      <c r="H355" s="1"/>
      <c r="I355" s="13"/>
      <c r="J355" s="1"/>
      <c r="K355" s="1"/>
    </row>
    <row r="356" spans="2:11" x14ac:dyDescent="0.15">
      <c r="B356" s="1"/>
      <c r="C356" s="1"/>
      <c r="D356" s="18"/>
      <c r="F356" s="1"/>
      <c r="G356" s="1"/>
      <c r="H356" s="1"/>
      <c r="I356" s="13"/>
      <c r="J356" s="1"/>
      <c r="K356" s="1"/>
    </row>
    <row r="357" spans="2:11" x14ac:dyDescent="0.15">
      <c r="B357" s="1"/>
      <c r="C357" s="1"/>
      <c r="D357" s="18"/>
      <c r="F357" s="1"/>
      <c r="G357" s="1"/>
      <c r="H357" s="1"/>
      <c r="I357" s="13"/>
      <c r="J357" s="1"/>
      <c r="K357" s="1"/>
    </row>
    <row r="358" spans="2:11" x14ac:dyDescent="0.15">
      <c r="B358" s="1"/>
      <c r="C358" s="1"/>
      <c r="D358" s="18"/>
      <c r="F358" s="1"/>
      <c r="G358" s="1"/>
      <c r="H358" s="1"/>
      <c r="I358" s="13"/>
      <c r="J358" s="1"/>
      <c r="K358" s="1"/>
    </row>
    <row r="359" spans="2:11" x14ac:dyDescent="0.15">
      <c r="B359" s="1"/>
      <c r="C359" s="1"/>
      <c r="D359" s="18"/>
      <c r="F359" s="1"/>
      <c r="G359" s="1"/>
      <c r="H359" s="1"/>
      <c r="I359" s="13"/>
      <c r="J359" s="1"/>
      <c r="K359" s="1"/>
    </row>
    <row r="360" spans="2:11" x14ac:dyDescent="0.15">
      <c r="B360" s="1"/>
      <c r="C360" s="1"/>
      <c r="D360" s="18"/>
      <c r="F360" s="1"/>
      <c r="G360" s="1"/>
      <c r="H360" s="1"/>
      <c r="I360" s="13"/>
      <c r="J360" s="1"/>
      <c r="K360" s="1"/>
    </row>
    <row r="361" spans="2:11" x14ac:dyDescent="0.15">
      <c r="B361" s="1"/>
      <c r="C361" s="1"/>
      <c r="D361" s="18"/>
      <c r="F361" s="1"/>
      <c r="G361" s="1"/>
      <c r="H361" s="1"/>
      <c r="I361" s="13"/>
      <c r="J361" s="1"/>
      <c r="K361" s="1"/>
    </row>
    <row r="362" spans="2:11" x14ac:dyDescent="0.15">
      <c r="B362" s="1"/>
      <c r="C362" s="1"/>
      <c r="D362" s="18"/>
      <c r="F362" s="1"/>
      <c r="G362" s="1"/>
      <c r="H362" s="1"/>
      <c r="I362" s="13"/>
      <c r="J362" s="1"/>
      <c r="K362" s="1"/>
    </row>
    <row r="363" spans="2:11" x14ac:dyDescent="0.15">
      <c r="B363" s="1"/>
      <c r="C363" s="1"/>
      <c r="D363" s="18"/>
      <c r="F363" s="1"/>
      <c r="G363" s="1"/>
      <c r="H363" s="1"/>
      <c r="I363" s="13"/>
      <c r="J363" s="1"/>
      <c r="K363" s="1"/>
    </row>
    <row r="364" spans="2:11" x14ac:dyDescent="0.15">
      <c r="B364" s="1"/>
      <c r="C364" s="1"/>
      <c r="D364" s="18"/>
      <c r="F364" s="1"/>
      <c r="G364" s="1"/>
      <c r="H364" s="1"/>
      <c r="I364" s="13"/>
      <c r="J364" s="1"/>
      <c r="K364" s="1"/>
    </row>
    <row r="365" spans="2:11" x14ac:dyDescent="0.15">
      <c r="B365" s="1"/>
      <c r="C365" s="1"/>
      <c r="D365" s="18"/>
      <c r="F365" s="1"/>
      <c r="G365" s="1"/>
      <c r="H365" s="1"/>
      <c r="I365" s="13"/>
      <c r="J365" s="1"/>
      <c r="K365" s="1"/>
    </row>
    <row r="366" spans="2:11" x14ac:dyDescent="0.15">
      <c r="B366" s="1"/>
      <c r="C366" s="1"/>
      <c r="D366" s="18"/>
      <c r="F366" s="1"/>
      <c r="G366" s="1"/>
      <c r="H366" s="1"/>
      <c r="I366" s="13"/>
      <c r="J366" s="1"/>
      <c r="K366" s="1"/>
    </row>
    <row r="367" spans="2:11" x14ac:dyDescent="0.15">
      <c r="B367" s="1"/>
      <c r="C367" s="1"/>
      <c r="D367" s="18"/>
      <c r="F367" s="1"/>
      <c r="G367" s="1"/>
      <c r="H367" s="1"/>
      <c r="I367" s="13"/>
      <c r="J367" s="1"/>
      <c r="K367" s="1"/>
    </row>
    <row r="368" spans="2:11" x14ac:dyDescent="0.15">
      <c r="B368" s="1"/>
      <c r="C368" s="1"/>
      <c r="D368" s="18"/>
      <c r="F368" s="1"/>
      <c r="G368" s="1"/>
      <c r="H368" s="1"/>
      <c r="I368" s="13"/>
      <c r="J368" s="1"/>
      <c r="K368" s="1"/>
    </row>
    <row r="369" spans="2:11" x14ac:dyDescent="0.15">
      <c r="B369" s="1"/>
      <c r="C369" s="1"/>
      <c r="D369" s="18"/>
      <c r="F369" s="1"/>
      <c r="G369" s="1"/>
      <c r="H369" s="1"/>
      <c r="I369" s="13"/>
      <c r="J369" s="1"/>
      <c r="K369" s="1"/>
    </row>
    <row r="370" spans="2:11" x14ac:dyDescent="0.15">
      <c r="B370" s="1"/>
      <c r="C370" s="1"/>
      <c r="D370" s="18"/>
      <c r="F370" s="1"/>
      <c r="G370" s="1"/>
      <c r="H370" s="1"/>
      <c r="I370" s="13"/>
      <c r="J370" s="1"/>
      <c r="K370" s="1"/>
    </row>
    <row r="371" spans="2:11" x14ac:dyDescent="0.15">
      <c r="B371" s="1"/>
      <c r="C371" s="1"/>
      <c r="D371" s="18"/>
      <c r="F371" s="1"/>
      <c r="G371" s="1"/>
      <c r="H371" s="1"/>
      <c r="I371" s="13"/>
      <c r="J371" s="1"/>
      <c r="K371" s="1"/>
    </row>
    <row r="372" spans="2:11" x14ac:dyDescent="0.15">
      <c r="B372" s="1"/>
      <c r="C372" s="1"/>
      <c r="D372" s="18"/>
      <c r="F372" s="1"/>
      <c r="G372" s="1"/>
      <c r="H372" s="1"/>
      <c r="I372" s="13"/>
      <c r="J372" s="1"/>
      <c r="K372" s="1"/>
    </row>
    <row r="373" spans="2:11" x14ac:dyDescent="0.15">
      <c r="B373" s="1"/>
      <c r="C373" s="1"/>
      <c r="D373" s="18"/>
      <c r="F373" s="1"/>
      <c r="G373" s="1"/>
      <c r="H373" s="1"/>
      <c r="I373" s="13"/>
      <c r="J373" s="1"/>
      <c r="K373" s="1"/>
    </row>
    <row r="374" spans="2:11" x14ac:dyDescent="0.15">
      <c r="B374" s="1"/>
      <c r="C374" s="1"/>
      <c r="D374" s="18"/>
      <c r="F374" s="1"/>
      <c r="G374" s="1"/>
      <c r="H374" s="1"/>
      <c r="I374" s="13"/>
      <c r="J374" s="1"/>
      <c r="K374" s="1"/>
    </row>
    <row r="375" spans="2:11" x14ac:dyDescent="0.15">
      <c r="B375" s="1"/>
      <c r="C375" s="1"/>
      <c r="D375" s="18"/>
      <c r="F375" s="1"/>
      <c r="G375" s="1"/>
      <c r="H375" s="1"/>
      <c r="I375" s="13"/>
      <c r="J375" s="1"/>
      <c r="K375" s="1"/>
    </row>
    <row r="376" spans="2:11" x14ac:dyDescent="0.15">
      <c r="B376" s="1"/>
      <c r="C376" s="1"/>
      <c r="D376" s="18"/>
      <c r="F376" s="1"/>
      <c r="G376" s="1"/>
      <c r="H376" s="1"/>
      <c r="I376" s="13"/>
      <c r="J376" s="1"/>
      <c r="K376" s="1"/>
    </row>
    <row r="377" spans="2:11" x14ac:dyDescent="0.15">
      <c r="B377" s="1"/>
      <c r="C377" s="1"/>
      <c r="D377" s="18"/>
      <c r="F377" s="1"/>
      <c r="G377" s="1"/>
      <c r="H377" s="1"/>
      <c r="I377" s="13"/>
      <c r="J377" s="1"/>
      <c r="K377" s="1"/>
    </row>
    <row r="378" spans="2:11" x14ac:dyDescent="0.15">
      <c r="B378" s="1"/>
      <c r="C378" s="1"/>
      <c r="D378" s="18"/>
      <c r="F378" s="1"/>
      <c r="G378" s="1"/>
      <c r="H378" s="1"/>
      <c r="I378" s="13"/>
      <c r="J378" s="1"/>
      <c r="K378" s="1"/>
    </row>
    <row r="379" spans="2:11" x14ac:dyDescent="0.15">
      <c r="B379" s="1"/>
      <c r="C379" s="1"/>
      <c r="D379" s="18"/>
      <c r="F379" s="1"/>
      <c r="G379" s="1"/>
      <c r="H379" s="1"/>
      <c r="I379" s="13"/>
      <c r="J379" s="1"/>
      <c r="K379" s="1"/>
    </row>
    <row r="380" spans="2:11" x14ac:dyDescent="0.15">
      <c r="B380" s="1"/>
      <c r="C380" s="1"/>
      <c r="D380" s="18"/>
      <c r="F380" s="1"/>
      <c r="G380" s="1"/>
      <c r="H380" s="1"/>
      <c r="I380" s="13"/>
      <c r="J380" s="1"/>
      <c r="K380" s="1"/>
    </row>
    <row r="381" spans="2:11" x14ac:dyDescent="0.15">
      <c r="B381" s="1"/>
      <c r="C381" s="1"/>
      <c r="D381" s="18"/>
      <c r="F381" s="1"/>
      <c r="G381" s="1"/>
      <c r="H381" s="1"/>
      <c r="I381" s="13"/>
      <c r="J381" s="1"/>
      <c r="K381" s="1"/>
    </row>
    <row r="382" spans="2:11" x14ac:dyDescent="0.15">
      <c r="B382" s="1"/>
      <c r="C382" s="1"/>
      <c r="D382" s="18"/>
      <c r="F382" s="1"/>
      <c r="G382" s="1"/>
      <c r="H382" s="1"/>
      <c r="I382" s="13"/>
      <c r="J382" s="1"/>
      <c r="K382" s="1"/>
    </row>
    <row r="383" spans="2:11" x14ac:dyDescent="0.15">
      <c r="B383" s="1"/>
      <c r="C383" s="1"/>
      <c r="D383" s="18"/>
      <c r="F383" s="1"/>
      <c r="G383" s="1"/>
      <c r="H383" s="1"/>
      <c r="I383" s="13"/>
      <c r="J383" s="1"/>
      <c r="K383" s="1"/>
    </row>
    <row r="384" spans="2:11" x14ac:dyDescent="0.15">
      <c r="B384" s="1"/>
      <c r="C384" s="1"/>
      <c r="D384" s="18"/>
      <c r="F384" s="1"/>
      <c r="G384" s="1"/>
      <c r="H384" s="1"/>
      <c r="I384" s="13"/>
      <c r="J384" s="1"/>
      <c r="K384" s="1"/>
    </row>
    <row r="385" spans="2:11" x14ac:dyDescent="0.15">
      <c r="B385" s="1"/>
      <c r="C385" s="1"/>
      <c r="D385" s="18"/>
      <c r="F385" s="1"/>
      <c r="G385" s="1"/>
      <c r="H385" s="1"/>
      <c r="I385" s="13"/>
      <c r="J385" s="1"/>
      <c r="K385" s="1"/>
    </row>
    <row r="386" spans="2:11" x14ac:dyDescent="0.15">
      <c r="B386" s="1"/>
      <c r="C386" s="1"/>
      <c r="D386" s="18"/>
      <c r="F386" s="1"/>
      <c r="G386" s="1"/>
      <c r="H386" s="1"/>
      <c r="I386" s="13"/>
      <c r="J386" s="1"/>
      <c r="K386" s="1"/>
    </row>
    <row r="387" spans="2:11" x14ac:dyDescent="0.15">
      <c r="B387" s="1"/>
      <c r="C387" s="1"/>
      <c r="D387" s="18"/>
      <c r="F387" s="1"/>
      <c r="G387" s="1"/>
      <c r="H387" s="1"/>
      <c r="I387" s="13"/>
      <c r="J387" s="1"/>
      <c r="K387" s="1"/>
    </row>
    <row r="388" spans="2:11" x14ac:dyDescent="0.15">
      <c r="B388" s="1"/>
      <c r="C388" s="1"/>
      <c r="D388" s="18"/>
      <c r="F388" s="1"/>
      <c r="G388" s="1"/>
      <c r="H388" s="1"/>
      <c r="I388" s="13"/>
      <c r="J388" s="1"/>
      <c r="K388" s="1"/>
    </row>
    <row r="389" spans="2:11" x14ac:dyDescent="0.15">
      <c r="B389" s="1"/>
      <c r="C389" s="1"/>
      <c r="D389" s="18"/>
      <c r="F389" s="1"/>
      <c r="G389" s="1"/>
      <c r="H389" s="1"/>
      <c r="I389" s="13"/>
      <c r="J389" s="1"/>
      <c r="K389" s="1"/>
    </row>
    <row r="390" spans="2:11" x14ac:dyDescent="0.15">
      <c r="B390" s="1"/>
      <c r="C390" s="1"/>
      <c r="D390" s="18"/>
      <c r="F390" s="1"/>
      <c r="G390" s="1"/>
      <c r="H390" s="1"/>
      <c r="I390" s="13"/>
      <c r="J390" s="1"/>
      <c r="K390" s="1"/>
    </row>
    <row r="391" spans="2:11" x14ac:dyDescent="0.15">
      <c r="B391" s="1"/>
      <c r="C391" s="1"/>
      <c r="D391" s="18"/>
      <c r="F391" s="1"/>
      <c r="G391" s="1"/>
      <c r="H391" s="1"/>
      <c r="I391" s="13"/>
      <c r="J391" s="1"/>
      <c r="K391" s="1"/>
    </row>
    <row r="392" spans="2:11" x14ac:dyDescent="0.15">
      <c r="B392" s="1"/>
      <c r="C392" s="1"/>
      <c r="D392" s="18"/>
      <c r="F392" s="1"/>
      <c r="G392" s="1"/>
      <c r="H392" s="1"/>
      <c r="I392" s="13"/>
      <c r="J392" s="1"/>
      <c r="K392" s="1"/>
    </row>
    <row r="393" spans="2:11" x14ac:dyDescent="0.15">
      <c r="B393" s="1"/>
      <c r="C393" s="1"/>
      <c r="D393" s="18"/>
      <c r="F393" s="1"/>
      <c r="G393" s="1"/>
      <c r="H393" s="1"/>
      <c r="I393" s="13"/>
      <c r="J393" s="1"/>
      <c r="K393" s="1"/>
    </row>
    <row r="394" spans="2:11" x14ac:dyDescent="0.15">
      <c r="B394" s="1"/>
      <c r="C394" s="1"/>
      <c r="D394" s="18"/>
      <c r="F394" s="1"/>
      <c r="G394" s="1"/>
      <c r="H394" s="1"/>
      <c r="I394" s="13"/>
      <c r="J394" s="1"/>
      <c r="K394" s="1"/>
    </row>
    <row r="395" spans="2:11" x14ac:dyDescent="0.15">
      <c r="B395" s="1"/>
      <c r="C395" s="1"/>
      <c r="D395" s="18"/>
      <c r="F395" s="1"/>
      <c r="G395" s="1"/>
      <c r="H395" s="1"/>
      <c r="I395" s="13"/>
      <c r="J395" s="1"/>
      <c r="K395" s="1"/>
    </row>
    <row r="396" spans="2:11" x14ac:dyDescent="0.15">
      <c r="B396" s="1"/>
      <c r="C396" s="1"/>
      <c r="D396" s="18"/>
      <c r="F396" s="1"/>
      <c r="G396" s="1"/>
      <c r="H396" s="1"/>
      <c r="I396" s="13"/>
      <c r="J396" s="1"/>
      <c r="K396" s="1"/>
    </row>
    <row r="397" spans="2:11" x14ac:dyDescent="0.15">
      <c r="B397" s="1"/>
      <c r="C397" s="1"/>
      <c r="D397" s="18"/>
      <c r="F397" s="1"/>
      <c r="G397" s="1"/>
      <c r="H397" s="1"/>
      <c r="I397" s="13"/>
      <c r="J397" s="1"/>
      <c r="K397" s="1"/>
    </row>
    <row r="398" spans="2:11" x14ac:dyDescent="0.15">
      <c r="B398" s="1"/>
      <c r="C398" s="1"/>
      <c r="D398" s="18"/>
      <c r="F398" s="1"/>
      <c r="G398" s="1"/>
      <c r="H398" s="1"/>
      <c r="I398" s="13"/>
      <c r="J398" s="1"/>
      <c r="K398" s="1"/>
    </row>
    <row r="399" spans="2:11" x14ac:dyDescent="0.15">
      <c r="B399" s="1"/>
      <c r="C399" s="1"/>
      <c r="D399" s="18"/>
      <c r="F399" s="1"/>
      <c r="G399" s="1"/>
      <c r="H399" s="1"/>
      <c r="I399" s="13"/>
      <c r="J399" s="1"/>
      <c r="K399" s="1"/>
    </row>
    <row r="400" spans="2:11" x14ac:dyDescent="0.15">
      <c r="B400" s="1"/>
      <c r="C400" s="1"/>
      <c r="D400" s="18"/>
      <c r="F400" s="1"/>
      <c r="G400" s="1"/>
      <c r="H400" s="1"/>
      <c r="I400" s="13"/>
      <c r="J400" s="1"/>
      <c r="K400" s="1"/>
    </row>
    <row r="401" spans="2:11" x14ac:dyDescent="0.15">
      <c r="B401" s="1"/>
      <c r="C401" s="1"/>
      <c r="D401" s="18"/>
      <c r="F401" s="1"/>
      <c r="G401" s="1"/>
      <c r="H401" s="1"/>
      <c r="I401" s="13"/>
      <c r="J401" s="1"/>
      <c r="K401" s="1"/>
    </row>
    <row r="402" spans="2:11" x14ac:dyDescent="0.15">
      <c r="B402" s="1"/>
      <c r="C402" s="1"/>
      <c r="D402" s="18"/>
      <c r="F402" s="1"/>
      <c r="G402" s="1"/>
      <c r="H402" s="1"/>
      <c r="I402" s="13"/>
      <c r="J402" s="1"/>
      <c r="K402" s="1"/>
    </row>
    <row r="574" spans="7:7" ht="18" x14ac:dyDescent="0.15">
      <c r="G574" s="5" ph="1"/>
    </row>
    <row r="575" spans="7:7" ht="18" x14ac:dyDescent="0.15">
      <c r="G575" s="5" ph="1"/>
    </row>
    <row r="576" spans="7:7" ht="18" x14ac:dyDescent="0.15">
      <c r="G576" s="5" ph="1"/>
    </row>
    <row r="577" spans="7:7" ht="18" x14ac:dyDescent="0.15">
      <c r="G577" s="5" ph="1"/>
    </row>
    <row r="578" spans="7:7" ht="18" x14ac:dyDescent="0.15">
      <c r="G578" s="5" ph="1"/>
    </row>
    <row r="579" spans="7:7" ht="18" x14ac:dyDescent="0.15">
      <c r="G579" s="5" ph="1"/>
    </row>
    <row r="580" spans="7:7" ht="18" x14ac:dyDescent="0.15">
      <c r="G580" s="5" ph="1"/>
    </row>
    <row r="581" spans="7:7" ht="18" x14ac:dyDescent="0.15">
      <c r="G581" s="5" ph="1"/>
    </row>
    <row r="582" spans="7:7" ht="18" x14ac:dyDescent="0.15">
      <c r="G582" s="5" ph="1"/>
    </row>
    <row r="583" spans="7:7" ht="18" x14ac:dyDescent="0.15">
      <c r="G583" s="5" ph="1"/>
    </row>
    <row r="584" spans="7:7" ht="18" x14ac:dyDescent="0.15">
      <c r="G584" s="5" ph="1"/>
    </row>
    <row r="585" spans="7:7" ht="18" x14ac:dyDescent="0.15">
      <c r="G585" s="5" ph="1"/>
    </row>
    <row r="586" spans="7:7" ht="18" x14ac:dyDescent="0.15">
      <c r="G586" s="5" ph="1"/>
    </row>
    <row r="587" spans="7:7" ht="18" x14ac:dyDescent="0.15">
      <c r="G587" s="5" ph="1"/>
    </row>
    <row r="588" spans="7:7" ht="18" x14ac:dyDescent="0.15">
      <c r="G588" s="5" ph="1"/>
    </row>
    <row r="589" spans="7:7" ht="18" x14ac:dyDescent="0.15">
      <c r="G589" s="5" ph="1"/>
    </row>
    <row r="590" spans="7:7" ht="18" x14ac:dyDescent="0.15">
      <c r="G590" s="5" ph="1"/>
    </row>
    <row r="591" spans="7:7" ht="18" x14ac:dyDescent="0.15">
      <c r="G591" s="5" ph="1"/>
    </row>
    <row r="592" spans="7:7" ht="18" x14ac:dyDescent="0.15">
      <c r="G592" s="5" ph="1"/>
    </row>
    <row r="593" spans="7:7" ht="18" x14ac:dyDescent="0.15">
      <c r="G593" s="5" ph="1"/>
    </row>
    <row r="594" spans="7:7" ht="18" x14ac:dyDescent="0.15">
      <c r="G594" s="5" ph="1"/>
    </row>
    <row r="595" spans="7:7" ht="18" x14ac:dyDescent="0.15">
      <c r="G595" s="5" ph="1"/>
    </row>
    <row r="596" spans="7:7" ht="18" x14ac:dyDescent="0.15">
      <c r="G596" s="5" ph="1"/>
    </row>
    <row r="597" spans="7:7" ht="18" x14ac:dyDescent="0.15">
      <c r="G597" s="5" ph="1"/>
    </row>
    <row r="598" spans="7:7" ht="18" x14ac:dyDescent="0.15">
      <c r="G598" s="5" ph="1"/>
    </row>
    <row r="599" spans="7:7" ht="18" x14ac:dyDescent="0.15">
      <c r="G599" s="5" ph="1"/>
    </row>
    <row r="600" spans="7:7" ht="18" x14ac:dyDescent="0.15">
      <c r="G600" s="5" ph="1"/>
    </row>
    <row r="601" spans="7:7" ht="18" x14ac:dyDescent="0.15">
      <c r="G601" s="5" ph="1"/>
    </row>
    <row r="602" spans="7:7" ht="18" x14ac:dyDescent="0.15">
      <c r="G602" s="5" ph="1"/>
    </row>
    <row r="603" spans="7:7" ht="18" x14ac:dyDescent="0.15">
      <c r="G603" s="5" ph="1"/>
    </row>
    <row r="604" spans="7:7" ht="18" x14ac:dyDescent="0.15">
      <c r="G604" s="5" ph="1"/>
    </row>
    <row r="605" spans="7:7" ht="18" x14ac:dyDescent="0.15">
      <c r="G605" s="5" ph="1"/>
    </row>
    <row r="606" spans="7:7" ht="18" x14ac:dyDescent="0.15">
      <c r="G606" s="5" ph="1"/>
    </row>
    <row r="607" spans="7:7" ht="18" x14ac:dyDescent="0.15">
      <c r="G607" s="5" ph="1"/>
    </row>
    <row r="608" spans="7:7" ht="18" x14ac:dyDescent="0.15">
      <c r="G608" s="5" ph="1"/>
    </row>
    <row r="609" spans="7:7" ht="18" x14ac:dyDescent="0.15">
      <c r="G609" s="5" ph="1"/>
    </row>
    <row r="610" spans="7:7" ht="18" x14ac:dyDescent="0.15">
      <c r="G610" s="5" ph="1"/>
    </row>
    <row r="611" spans="7:7" ht="18" x14ac:dyDescent="0.15">
      <c r="G611" s="5" ph="1"/>
    </row>
    <row r="840" spans="11:11" ht="18" x14ac:dyDescent="0.15">
      <c r="K840" s="12" ph="1"/>
    </row>
  </sheetData>
  <sheetProtection algorithmName="SHA-512" hashValue="6B9yG3+5MQqLxTqQllmh5hrNGZUGQg095Nx3DGBnr+pxnHYcILy+pV/oXAUKANddS+02ymnuCyDXsSY15IucwQ==" saltValue="Sewye9rISP637lM8COtX8A==" spinCount="100000" sheet="1" autoFilter="0"/>
  <autoFilter ref="B17:H78" xr:uid="{00000000-0001-0000-0000-000000000000}"/>
  <mergeCells count="28">
    <mergeCell ref="C13:E13"/>
    <mergeCell ref="B15:K15"/>
    <mergeCell ref="D17:D18"/>
    <mergeCell ref="C71:C72"/>
    <mergeCell ref="D71:D72"/>
    <mergeCell ref="E71:E72"/>
    <mergeCell ref="F71:F72"/>
    <mergeCell ref="G71:G72"/>
    <mergeCell ref="I71:I72"/>
    <mergeCell ref="J71:J72"/>
    <mergeCell ref="K71:K72"/>
    <mergeCell ref="B19:B77"/>
    <mergeCell ref="B4:D4"/>
    <mergeCell ref="L17:L18"/>
    <mergeCell ref="B1:K1"/>
    <mergeCell ref="H16:K16"/>
    <mergeCell ref="I17:K17"/>
    <mergeCell ref="C17:C18"/>
    <mergeCell ref="G17:G18"/>
    <mergeCell ref="C9:E9"/>
    <mergeCell ref="C7:E7"/>
    <mergeCell ref="F17:F18"/>
    <mergeCell ref="C8:E8"/>
    <mergeCell ref="B2:K2"/>
    <mergeCell ref="H17:H18"/>
    <mergeCell ref="E17:E18"/>
    <mergeCell ref="B17:B18"/>
    <mergeCell ref="C11:E11"/>
  </mergeCells>
  <phoneticPr fontId="12"/>
  <conditionalFormatting sqref="G19:G20 G22 G24:G25 C19:C67 C71:D71">
    <cfRule type="cellIs" priority="45" stopIfTrue="1" operator="greaterThanOrEqual">
      <formula>300</formula>
    </cfRule>
  </conditionalFormatting>
  <conditionalFormatting sqref="D57:D67">
    <cfRule type="cellIs" priority="7" stopIfTrue="1" operator="greaterThanOrEqual">
      <formula>300</formula>
    </cfRule>
  </conditionalFormatting>
  <conditionalFormatting sqref="D51:D54">
    <cfRule type="cellIs" priority="9" stopIfTrue="1" operator="greaterThanOrEqual">
      <formula>300</formula>
    </cfRule>
  </conditionalFormatting>
  <conditionalFormatting sqref="D44">
    <cfRule type="cellIs" priority="14" stopIfTrue="1" operator="greaterThanOrEqual">
      <formula>300</formula>
    </cfRule>
  </conditionalFormatting>
  <conditionalFormatting sqref="D48:D50">
    <cfRule type="cellIs" priority="11" stopIfTrue="1" operator="greaterThanOrEqual">
      <formula>300</formula>
    </cfRule>
  </conditionalFormatting>
  <conditionalFormatting sqref="D32">
    <cfRule type="cellIs" priority="24" stopIfTrue="1" operator="greaterThanOrEqual">
      <formula>300</formula>
    </cfRule>
  </conditionalFormatting>
  <conditionalFormatting sqref="D19:D20">
    <cfRule type="cellIs" priority="36" stopIfTrue="1" operator="greaterThanOrEqual">
      <formula>300</formula>
    </cfRule>
  </conditionalFormatting>
  <conditionalFormatting sqref="D21:D23">
    <cfRule type="cellIs" priority="35" stopIfTrue="1" operator="greaterThanOrEqual">
      <formula>300</formula>
    </cfRule>
  </conditionalFormatting>
  <conditionalFormatting sqref="D24">
    <cfRule type="cellIs" priority="34" stopIfTrue="1" operator="greaterThanOrEqual">
      <formula>300</formula>
    </cfRule>
  </conditionalFormatting>
  <conditionalFormatting sqref="D25">
    <cfRule type="cellIs" priority="33" stopIfTrue="1" operator="greaterThanOrEqual">
      <formula>300</formula>
    </cfRule>
  </conditionalFormatting>
  <conditionalFormatting sqref="D26">
    <cfRule type="cellIs" priority="32" stopIfTrue="1" operator="greaterThanOrEqual">
      <formula>300</formula>
    </cfRule>
  </conditionalFormatting>
  <conditionalFormatting sqref="D27">
    <cfRule type="cellIs" priority="31" stopIfTrue="1" operator="greaterThanOrEqual">
      <formula>300</formula>
    </cfRule>
  </conditionalFormatting>
  <conditionalFormatting sqref="D28">
    <cfRule type="cellIs" priority="30" stopIfTrue="1" operator="greaterThanOrEqual">
      <formula>300</formula>
    </cfRule>
  </conditionalFormatting>
  <conditionalFormatting sqref="D29">
    <cfRule type="cellIs" priority="29" stopIfTrue="1" operator="greaterThanOrEqual">
      <formula>300</formula>
    </cfRule>
  </conditionalFormatting>
  <conditionalFormatting sqref="D30">
    <cfRule type="cellIs" priority="28" stopIfTrue="1" operator="greaterThanOrEqual">
      <formula>300</formula>
    </cfRule>
  </conditionalFormatting>
  <conditionalFormatting sqref="D31">
    <cfRule type="cellIs" priority="27" stopIfTrue="1" operator="greaterThanOrEqual">
      <formula>300</formula>
    </cfRule>
  </conditionalFormatting>
  <conditionalFormatting sqref="D33">
    <cfRule type="cellIs" priority="26" stopIfTrue="1" operator="greaterThanOrEqual">
      <formula>300</formula>
    </cfRule>
  </conditionalFormatting>
  <conditionalFormatting sqref="D34">
    <cfRule type="cellIs" priority="25" stopIfTrue="1" operator="greaterThanOrEqual">
      <formula>300</formula>
    </cfRule>
  </conditionalFormatting>
  <conditionalFormatting sqref="D35">
    <cfRule type="cellIs" priority="23" stopIfTrue="1" operator="greaterThanOrEqual">
      <formula>300</formula>
    </cfRule>
  </conditionalFormatting>
  <conditionalFormatting sqref="D36">
    <cfRule type="cellIs" priority="22" stopIfTrue="1" operator="greaterThanOrEqual">
      <formula>300</formula>
    </cfRule>
  </conditionalFormatting>
  <conditionalFormatting sqref="D37">
    <cfRule type="cellIs" priority="21" stopIfTrue="1" operator="greaterThanOrEqual">
      <formula>300</formula>
    </cfRule>
  </conditionalFormatting>
  <conditionalFormatting sqref="D38">
    <cfRule type="cellIs" priority="20" stopIfTrue="1" operator="greaterThanOrEqual">
      <formula>300</formula>
    </cfRule>
  </conditionalFormatting>
  <conditionalFormatting sqref="D39">
    <cfRule type="cellIs" priority="19" stopIfTrue="1" operator="greaterThanOrEqual">
      <formula>300</formula>
    </cfRule>
  </conditionalFormatting>
  <conditionalFormatting sqref="D40">
    <cfRule type="cellIs" priority="18" stopIfTrue="1" operator="greaterThanOrEqual">
      <formula>300</formula>
    </cfRule>
  </conditionalFormatting>
  <conditionalFormatting sqref="D41">
    <cfRule type="cellIs" priority="17" stopIfTrue="1" operator="greaterThanOrEqual">
      <formula>300</formula>
    </cfRule>
  </conditionalFormatting>
  <conditionalFormatting sqref="D42">
    <cfRule type="cellIs" priority="16" stopIfTrue="1" operator="greaterThanOrEqual">
      <formula>300</formula>
    </cfRule>
  </conditionalFormatting>
  <conditionalFormatting sqref="D43">
    <cfRule type="cellIs" priority="15" stopIfTrue="1" operator="greaterThanOrEqual">
      <formula>300</formula>
    </cfRule>
  </conditionalFormatting>
  <conditionalFormatting sqref="D45">
    <cfRule type="cellIs" priority="13" stopIfTrue="1" operator="greaterThanOrEqual">
      <formula>300</formula>
    </cfRule>
  </conditionalFormatting>
  <conditionalFormatting sqref="D46">
    <cfRule type="cellIs" priority="12" stopIfTrue="1" operator="greaterThanOrEqual">
      <formula>300</formula>
    </cfRule>
  </conditionalFormatting>
  <conditionalFormatting sqref="D47">
    <cfRule type="cellIs" priority="10" stopIfTrue="1" operator="greaterThanOrEqual">
      <formula>300</formula>
    </cfRule>
  </conditionalFormatting>
  <conditionalFormatting sqref="D55:D56">
    <cfRule type="cellIs" priority="8" stopIfTrue="1" operator="greaterThanOrEqual">
      <formula>300</formula>
    </cfRule>
  </conditionalFormatting>
  <conditionalFormatting sqref="G21">
    <cfRule type="cellIs" priority="6" stopIfTrue="1" operator="greaterThanOrEqual">
      <formula>300</formula>
    </cfRule>
  </conditionalFormatting>
  <conditionalFormatting sqref="G23">
    <cfRule type="cellIs" priority="4" stopIfTrue="1" operator="greaterThanOrEqual">
      <formula>300</formula>
    </cfRule>
  </conditionalFormatting>
  <conditionalFormatting sqref="C68:C69">
    <cfRule type="cellIs" priority="3" stopIfTrue="1" operator="greaterThanOrEqual">
      <formula>300</formula>
    </cfRule>
  </conditionalFormatting>
  <conditionalFormatting sqref="D68:D69">
    <cfRule type="cellIs" priority="2" stopIfTrue="1" operator="greaterThanOrEqual">
      <formula>300</formula>
    </cfRule>
  </conditionalFormatting>
  <conditionalFormatting sqref="C70:D70">
    <cfRule type="cellIs" priority="1" stopIfTrue="1" operator="greaterThanOrEqual">
      <formula>300</formula>
    </cfRule>
  </conditionalFormatting>
  <printOptions horizontalCentered="1"/>
  <pageMargins left="0.43307086614173229" right="0.15748031496062992" top="0.70866141732283472" bottom="0.59055118110236227" header="0.51181102362204722" footer="0.51181102362204722"/>
  <pageSetup paperSize="9" scale="65" fitToHeight="1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指定区域情報</vt:lpstr>
      <vt:lpstr>指定区域情報!Print_Area</vt:lpstr>
      <vt:lpstr>指定区域情報!Print_Titles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務</dc:creator>
  <cp:lastModifiedBy>藤原　務</cp:lastModifiedBy>
  <cp:lastPrinted>2024-05-13T06:19:07Z</cp:lastPrinted>
  <dcterms:created xsi:type="dcterms:W3CDTF">2024-04-05T07:14:44Z</dcterms:created>
  <dcterms:modified xsi:type="dcterms:W3CDTF">2025-03-11T00:19:17Z</dcterms:modified>
</cp:coreProperties>
</file>