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kn2264\上下水道総務課\20 下水道総務係\41 各種調査回答(県、財政課等)\財政課からの連絡・依頼\R6\R7.1.29_公営企業に係る経営比較分析表（令和５年度決算）の分析等について\"/>
    </mc:Choice>
  </mc:AlternateContent>
  <xr:revisionPtr revIDLastSave="0" documentId="13_ncr:1_{6AE853E0-B0FB-4F95-8BE9-215B85854CD7}" xr6:coauthVersionLast="47" xr6:coauthVersionMax="47" xr10:uidLastSave="{00000000-0000-0000-0000-000000000000}"/>
  <workbookProtection workbookAlgorithmName="SHA-512" workbookHashValue="SnUCzkDyFguYXOTZj/8L+foyI9o75xbyLSUWqfZtP/8sOiir3M74YvKL8RB0pI29Z+W9xILc312ohqlXN/uaAQ==" workbookSaltValue="FKQ5WIvTWszqIJ8rApACEw==" workbookSpinCount="100000" lockStructure="1"/>
  <bookViews>
    <workbookView xWindow="-108" yWindow="12852" windowWidth="20376" windowHeight="1221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H85" i="4"/>
  <c r="F85" i="4"/>
  <c r="BB10" i="4"/>
  <c r="AL10" i="4"/>
  <c r="AD10" i="4"/>
  <c r="P10" i="4"/>
  <c r="B10" i="4"/>
  <c r="AT8" i="4"/>
  <c r="AD8" i="4"/>
  <c r="W8" i="4"/>
  <c r="B8" i="4"/>
  <c r="B6" i="4"/>
</calcChain>
</file>

<file path=xl/sharedStrings.xml><?xml version="1.0" encoding="utf-8"?>
<sst xmlns="http://schemas.openxmlformats.org/spreadsheetml/2006/main" count="257" uniqueCount="116">
  <si>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</si>
  <si>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</si>
  <si>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</si>
  <si>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</si>
  <si>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</si>
  <si>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</si>
  <si>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</si>
  <si>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</si>
  <si>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</si>
  <si>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</si>
  <si>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</si>
  <si>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</si>
  <si>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</si>
  <si>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</si>
  <si>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</si>
  <si>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</si>
  <si>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</si>
  <si>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</si>
  <si>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</si>
  <si>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</si>
  <si>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</si>
  <si>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</si>
  <si>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</si>
  <si>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</si>
  <si>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</si>
  <si>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</si>
  <si>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</si>
  <si>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</si>
  <si>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</si>
  <si>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</si>
  <si>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</si>
  <si>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</si>
  <si>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</si>
  <si>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</si>
  <si>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</si>
  <si>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</si>
  <si>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</si>
  <si>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</si>
  <si>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</si>
  <si>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</si>
  <si>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</si>
  <si>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</si>
  <si>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</si>
  <si>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</si>
  <si>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</si>
  <si>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</si>
  <si>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</si>
  <si>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</si>
  <si>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</si>
  <si>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</si>
  <si>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</si>
  <si>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</si>
  <si>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</si>
  <si>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</si>
  <si>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</si>
  <si>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</si>
  <si>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</si>
  <si>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</si>
  <si>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</si>
  <si>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</si>
  <si>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</si>
  <si>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</si>
  <si>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</si>
  <si>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</si>
  <si>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</si>
  <si>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</si>
  <si>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</si>
  <si>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</si>
  <si>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</si>
  <si>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</si>
  <si>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</si>
  <si>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</si>
  <si>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</si>
  <si>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</si>
  <si>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</si>
  <si>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</si>
  <si>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</si>
  <si>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</si>
  <si>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</si>
  <si>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</si>
  <si>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</si>
  <si>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</si>
  <si>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</si>
  <si>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</si>
  <si>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</si>
  <si>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</si>
  <si>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</si>
  <si>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</si>
  <si>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</si>
  <si>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</si>
  <si>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</si>
  <si>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</si>
  <si>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</si>
  <si>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</si>
  <si>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</si>
  <si>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</si>
  <si>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彦根市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</si>
  <si>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</si>
  <si>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</si>
  <si>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</si>
  <si>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</si>
  <si>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</si>
  <si>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</si>
  <si>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</si>
  <si>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</si>
  <si>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</si>
  <si>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</si>
  <si>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</si>
  <si>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</si>
  <si>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</si>
  <si>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</si>
  <si>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</si>
  <si>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</si>
  <si>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本市は、未整備地域を残しているため、その早期解消に向けて整備事業を継続して行っている。
　令和2年度に策定した「彦根市公共下水道事業・第6期経営計画(令和3年度～令和7年度)」および令和5年度から10か年間の「経営戦略」に基づき、経営基盤を強化するために諸課題への対応、各種指標の適正化を図っていく。
　また、今後は、公営企業会計の下で得られる財務諸表による経営状況の把握や経営分析とともに、使用料改定に向けた準備を進める。
　さらに、滋賀県・関係市町と琵琶湖流域下水道東北部処理区関連の不明水対策などにおいて広域的な連携を積極的に進め、経費縮減に努める。</t>
    <rPh sb="91" eb="93">
      <t>レイワ</t>
    </rPh>
    <rPh sb="199" eb="201">
      <t>カイテイ</t>
    </rPh>
    <rPh sb="202" eb="203">
      <t>ム</t>
    </rPh>
    <rPh sb="205" eb="207">
      <t>ジュンビ</t>
    </rPh>
    <phoneticPr fontId="4"/>
  </si>
  <si>
    <t>　「①経常収支比率」については前年度に続き100％を上回っており、また、「⑤経費回収率」についてもほぼ100％となっており、概ね良好な数値となった。
　しかしながら、本市の下水道事業については、資本費平準化債の活用と一般会計繰入金により収支の均衡を保っており、使用料収入により総費用を賄う健全経営を行うには課題が多いことから、引き続き使用料収入の確保に努めていく必要がある。
　「④企業債残高対事業規模比率」については、前年度に比べ改善したものの、未だ全国・類似団体の平均値を上回っている。
　本市においては、現在も未普及地域解消に向けた整備を継続しているところであり、これによる企業債残高の多さが「⑥汚水処理原価」を引き上げる要因となっている。
　「⑧水洗化率」については、全国・類似団体の平均値を上回る結果となったものの、公共下水道への接続は、使用料収益に直結することから、引き続き水洗化普及の推進に努めていく。</t>
    <rPh sb="352" eb="353">
      <t>ウエ</t>
    </rPh>
    <phoneticPr fontId="4"/>
  </si>
  <si>
    <r>
      <t>　</t>
    </r>
    <r>
      <rPr>
        <sz val="11"/>
        <color rgb="FFFF0000"/>
        <rFont val="ＭＳ ゴシック"/>
        <family val="3"/>
        <charset val="128"/>
      </rPr>
      <t>「①有形固定資産減価償却率」については、全国・類似団体の平均値を下回っている。「②管渠老朽化率」および「③管渠改善率」については、法定耐用年数を超える施設がないため、該当はない。</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</si>
</sst>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171-457F-A859-C5F8B4D90CB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0.06</c:v>
                </c:pt>
              </c:numCache>
            </c:numRef>
          </c:val>
          <c:smooth val="0"/>
          <c:extLst>
            <c:ext xmlns:c16="http://schemas.microsoft.com/office/drawing/2014/chart" uri="{C3380CC4-5D6E-409C-BE32-E72D297353CC}">
              <c16:uniqueId val="{00000001-6171-457F-A859-C5F8B4D90CB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05-435F-B5D3-6802D32599B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42.09</c:v>
                </c:pt>
              </c:numCache>
            </c:numRef>
          </c:val>
          <c:smooth val="0"/>
          <c:extLst>
            <c:ext xmlns:c16="http://schemas.microsoft.com/office/drawing/2014/chart" uri="{C3380CC4-5D6E-409C-BE32-E72D297353CC}">
              <c16:uniqueId val="{00000001-CC05-435F-B5D3-6802D32599B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88.32</c:v>
                </c:pt>
                <c:pt idx="2">
                  <c:v>88.15</c:v>
                </c:pt>
                <c:pt idx="3">
                  <c:v>87.26</c:v>
                </c:pt>
                <c:pt idx="4">
                  <c:v>87.5</c:v>
                </c:pt>
              </c:numCache>
            </c:numRef>
          </c:val>
          <c:extLst>
            <c:ext xmlns:c16="http://schemas.microsoft.com/office/drawing/2014/chart" uri="{C3380CC4-5D6E-409C-BE32-E72D297353CC}">
              <c16:uniqueId val="{00000000-71F3-4B34-80B6-05013F42A8B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84.73</c:v>
                </c:pt>
              </c:numCache>
            </c:numRef>
          </c:val>
          <c:smooth val="0"/>
          <c:extLst>
            <c:ext xmlns:c16="http://schemas.microsoft.com/office/drawing/2014/chart" uri="{C3380CC4-5D6E-409C-BE32-E72D297353CC}">
              <c16:uniqueId val="{00000001-71F3-4B34-80B6-05013F42A8B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101.7</c:v>
                </c:pt>
                <c:pt idx="2">
                  <c:v>116.9</c:v>
                </c:pt>
                <c:pt idx="3">
                  <c:v>112.15</c:v>
                </c:pt>
                <c:pt idx="4">
                  <c:v>112.61</c:v>
                </c:pt>
              </c:numCache>
            </c:numRef>
          </c:val>
          <c:extLst>
            <c:ext xmlns:c16="http://schemas.microsoft.com/office/drawing/2014/chart" uri="{C3380CC4-5D6E-409C-BE32-E72D297353CC}">
              <c16:uniqueId val="{00000000-D00F-4ECE-9374-CC993B10AA1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107.11</c:v>
                </c:pt>
              </c:numCache>
            </c:numRef>
          </c:val>
          <c:smooth val="0"/>
          <c:extLst>
            <c:ext xmlns:c16="http://schemas.microsoft.com/office/drawing/2014/chart" uri="{C3380CC4-5D6E-409C-BE32-E72D297353CC}">
              <c16:uniqueId val="{00000001-D00F-4ECE-9374-CC993B10AA1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2.4300000000000002</c:v>
                </c:pt>
                <c:pt idx="2">
                  <c:v>4.8</c:v>
                </c:pt>
                <c:pt idx="3">
                  <c:v>7.04</c:v>
                </c:pt>
                <c:pt idx="4">
                  <c:v>9.1999999999999993</c:v>
                </c:pt>
              </c:numCache>
            </c:numRef>
          </c:val>
          <c:extLst>
            <c:ext xmlns:c16="http://schemas.microsoft.com/office/drawing/2014/chart" uri="{C3380CC4-5D6E-409C-BE32-E72D297353CC}">
              <c16:uniqueId val="{00000000-B10B-4DE5-81CE-AE13A415A65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26.77</c:v>
                </c:pt>
              </c:numCache>
            </c:numRef>
          </c:val>
          <c:smooth val="0"/>
          <c:extLst>
            <c:ext xmlns:c16="http://schemas.microsoft.com/office/drawing/2014/chart" uri="{C3380CC4-5D6E-409C-BE32-E72D297353CC}">
              <c16:uniqueId val="{00000001-B10B-4DE5-81CE-AE13A415A65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425-447F-988A-011089B4D9E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7.0000000000000007E-2</c:v>
                </c:pt>
              </c:numCache>
            </c:numRef>
          </c:val>
          <c:smooth val="0"/>
          <c:extLst>
            <c:ext xmlns:c16="http://schemas.microsoft.com/office/drawing/2014/chart" uri="{C3380CC4-5D6E-409C-BE32-E72D297353CC}">
              <c16:uniqueId val="{00000001-E425-447F-988A-011089B4D9E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D6B-45D6-8F22-7AAB9F65F72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69.540000000000006</c:v>
                </c:pt>
              </c:numCache>
            </c:numRef>
          </c:val>
          <c:smooth val="0"/>
          <c:extLst>
            <c:ext xmlns:c16="http://schemas.microsoft.com/office/drawing/2014/chart" uri="{C3380CC4-5D6E-409C-BE32-E72D297353CC}">
              <c16:uniqueId val="{00000001-DD6B-45D6-8F22-7AAB9F65F72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83.59</c:v>
                </c:pt>
                <c:pt idx="2">
                  <c:v>93.4</c:v>
                </c:pt>
                <c:pt idx="3">
                  <c:v>78.94</c:v>
                </c:pt>
                <c:pt idx="4">
                  <c:v>81.400000000000006</c:v>
                </c:pt>
              </c:numCache>
            </c:numRef>
          </c:val>
          <c:extLst>
            <c:ext xmlns:c16="http://schemas.microsoft.com/office/drawing/2014/chart" uri="{C3380CC4-5D6E-409C-BE32-E72D297353CC}">
              <c16:uniqueId val="{00000000-5580-408C-ADA1-CD039F32BCD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50.63</c:v>
                </c:pt>
              </c:numCache>
            </c:numRef>
          </c:val>
          <c:smooth val="0"/>
          <c:extLst>
            <c:ext xmlns:c16="http://schemas.microsoft.com/office/drawing/2014/chart" uri="{C3380CC4-5D6E-409C-BE32-E72D297353CC}">
              <c16:uniqueId val="{00000001-5580-408C-ADA1-CD039F32BCD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5239.9799999999996</c:v>
                </c:pt>
                <c:pt idx="2">
                  <c:v>4337.8999999999996</c:v>
                </c:pt>
                <c:pt idx="3">
                  <c:v>2119.14</c:v>
                </c:pt>
                <c:pt idx="4">
                  <c:v>2093.6</c:v>
                </c:pt>
              </c:numCache>
            </c:numRef>
          </c:val>
          <c:extLst>
            <c:ext xmlns:c16="http://schemas.microsoft.com/office/drawing/2014/chart" uri="{C3380CC4-5D6E-409C-BE32-E72D297353CC}">
              <c16:uniqueId val="{00000000-F26F-44FF-8871-3E74C731F24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1168.69</c:v>
                </c:pt>
              </c:numCache>
            </c:numRef>
          </c:val>
          <c:smooth val="0"/>
          <c:extLst>
            <c:ext xmlns:c16="http://schemas.microsoft.com/office/drawing/2014/chart" uri="{C3380CC4-5D6E-409C-BE32-E72D297353CC}">
              <c16:uniqueId val="{00000001-F26F-44FF-8871-3E74C731F24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53.9</c:v>
                </c:pt>
                <c:pt idx="2">
                  <c:v>95.27</c:v>
                </c:pt>
                <c:pt idx="3">
                  <c:v>99.9</c:v>
                </c:pt>
                <c:pt idx="4">
                  <c:v>99.91</c:v>
                </c:pt>
              </c:numCache>
            </c:numRef>
          </c:val>
          <c:extLst>
            <c:ext xmlns:c16="http://schemas.microsoft.com/office/drawing/2014/chart" uri="{C3380CC4-5D6E-409C-BE32-E72D297353CC}">
              <c16:uniqueId val="{00000000-2A53-448C-B8A8-E2ECCA454D1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2A53-448C-B8A8-E2ECCA454D1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278.39</c:v>
                </c:pt>
                <c:pt idx="2">
                  <c:v>157.54</c:v>
                </c:pt>
                <c:pt idx="3">
                  <c:v>153.08000000000001</c:v>
                </c:pt>
                <c:pt idx="4">
                  <c:v>148.97</c:v>
                </c:pt>
              </c:numCache>
            </c:numRef>
          </c:val>
          <c:extLst>
            <c:ext xmlns:c16="http://schemas.microsoft.com/office/drawing/2014/chart" uri="{C3380CC4-5D6E-409C-BE32-E72D297353CC}">
              <c16:uniqueId val="{00000000-0D08-4D38-87C0-B439817CA48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233.15</c:v>
                </c:pt>
              </c:numCache>
            </c:numRef>
          </c:val>
          <c:smooth val="0"/>
          <c:extLst>
            <c:ext xmlns:c16="http://schemas.microsoft.com/office/drawing/2014/chart" uri="{C3380CC4-5D6E-409C-BE32-E72D297353CC}">
              <c16:uniqueId val="{00000001-0D08-4D38-87C0-B439817CA48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滋賀県　彦根市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非設置</v>
      </c>
      <c r="AE8" s="35"/>
      <c r="AF8" s="35"/>
      <c r="AG8" s="35"/>
      <c r="AH8" s="35"/>
      <c r="AI8" s="35"/>
      <c r="AJ8" s="35"/>
      <c r="AK8" s="3"/>
      <c r="AL8" s="36">
        <f>データ!S6</f>
        <v>111118</v>
      </c>
      <c r="AM8" s="36"/>
      <c r="AN8" s="36"/>
      <c r="AO8" s="36"/>
      <c r="AP8" s="36"/>
      <c r="AQ8" s="36"/>
      <c r="AR8" s="36"/>
      <c r="AS8" s="36"/>
      <c r="AT8" s="37">
        <f>データ!T6</f>
        <v>196.87</v>
      </c>
      <c r="AU8" s="37"/>
      <c r="AV8" s="37"/>
      <c r="AW8" s="37"/>
      <c r="AX8" s="37"/>
      <c r="AY8" s="37"/>
      <c r="AZ8" s="37"/>
      <c r="BA8" s="37"/>
      <c r="BB8" s="37">
        <f>データ!U6</f>
        <v>564.41999999999996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38.479999999999997</v>
      </c>
      <c r="J10" s="37"/>
      <c r="K10" s="37"/>
      <c r="L10" s="37"/>
      <c r="M10" s="37"/>
      <c r="N10" s="37"/>
      <c r="O10" s="37"/>
      <c r="P10" s="37">
        <f>データ!P6</f>
        <v>7.08</v>
      </c>
      <c r="Q10" s="37"/>
      <c r="R10" s="37"/>
      <c r="S10" s="37"/>
      <c r="T10" s="37"/>
      <c r="U10" s="37"/>
      <c r="V10" s="37"/>
      <c r="W10" s="37">
        <f>データ!Q6</f>
        <v>86</v>
      </c>
      <c r="X10" s="37"/>
      <c r="Y10" s="37"/>
      <c r="Z10" s="37"/>
      <c r="AA10" s="37"/>
      <c r="AB10" s="37"/>
      <c r="AC10" s="37"/>
      <c r="AD10" s="36">
        <f>データ!R6</f>
        <v>2948</v>
      </c>
      <c r="AE10" s="36"/>
      <c r="AF10" s="36"/>
      <c r="AG10" s="36"/>
      <c r="AH10" s="36"/>
      <c r="AI10" s="36"/>
      <c r="AJ10" s="36"/>
      <c r="AK10" s="2"/>
      <c r="AL10" s="36">
        <f>データ!V6</f>
        <v>7853</v>
      </c>
      <c r="AM10" s="36"/>
      <c r="AN10" s="36"/>
      <c r="AO10" s="36"/>
      <c r="AP10" s="36"/>
      <c r="AQ10" s="36"/>
      <c r="AR10" s="36"/>
      <c r="AS10" s="36"/>
      <c r="AT10" s="37">
        <f>データ!W6</f>
        <v>3.44</v>
      </c>
      <c r="AU10" s="37"/>
      <c r="AV10" s="37"/>
      <c r="AW10" s="37"/>
      <c r="AX10" s="37"/>
      <c r="AY10" s="37"/>
      <c r="AZ10" s="37"/>
      <c r="BA10" s="37"/>
      <c r="BB10" s="37">
        <f>データ!X6</f>
        <v>2282.85</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115</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113</v>
      </c>
      <c r="BM66" s="70"/>
      <c r="BN66" s="70"/>
      <c r="BO66" s="70"/>
      <c r="BP66" s="70"/>
      <c r="BQ66" s="70"/>
      <c r="BR66" s="70"/>
      <c r="BS66" s="70"/>
      <c r="BT66" s="70"/>
      <c r="BU66" s="70"/>
      <c r="BV66" s="70"/>
      <c r="BW66" s="70"/>
      <c r="BX66" s="70"/>
      <c r="BY66" s="70"/>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70"/>
      <c r="BN67" s="70"/>
      <c r="BO67" s="70"/>
      <c r="BP67" s="70"/>
      <c r="BQ67" s="70"/>
      <c r="BR67" s="70"/>
      <c r="BS67" s="70"/>
      <c r="BT67" s="70"/>
      <c r="BU67" s="70"/>
      <c r="BV67" s="70"/>
      <c r="BW67" s="70"/>
      <c r="BX67" s="70"/>
      <c r="BY67" s="70"/>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70"/>
      <c r="BN68" s="70"/>
      <c r="BO68" s="70"/>
      <c r="BP68" s="70"/>
      <c r="BQ68" s="70"/>
      <c r="BR68" s="70"/>
      <c r="BS68" s="70"/>
      <c r="BT68" s="70"/>
      <c r="BU68" s="70"/>
      <c r="BV68" s="70"/>
      <c r="BW68" s="70"/>
      <c r="BX68" s="70"/>
      <c r="BY68" s="70"/>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70"/>
      <c r="BN69" s="70"/>
      <c r="BO69" s="70"/>
      <c r="BP69" s="70"/>
      <c r="BQ69" s="70"/>
      <c r="BR69" s="70"/>
      <c r="BS69" s="70"/>
      <c r="BT69" s="70"/>
      <c r="BU69" s="70"/>
      <c r="BV69" s="70"/>
      <c r="BW69" s="70"/>
      <c r="BX69" s="70"/>
      <c r="BY69" s="70"/>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70"/>
      <c r="BN70" s="70"/>
      <c r="BO70" s="70"/>
      <c r="BP70" s="70"/>
      <c r="BQ70" s="70"/>
      <c r="BR70" s="70"/>
      <c r="BS70" s="70"/>
      <c r="BT70" s="70"/>
      <c r="BU70" s="70"/>
      <c r="BV70" s="70"/>
      <c r="BW70" s="70"/>
      <c r="BX70" s="70"/>
      <c r="BY70" s="70"/>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70"/>
      <c r="BN71" s="70"/>
      <c r="BO71" s="70"/>
      <c r="BP71" s="70"/>
      <c r="BQ71" s="70"/>
      <c r="BR71" s="70"/>
      <c r="BS71" s="70"/>
      <c r="BT71" s="70"/>
      <c r="BU71" s="70"/>
      <c r="BV71" s="70"/>
      <c r="BW71" s="70"/>
      <c r="BX71" s="70"/>
      <c r="BY71" s="70"/>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70"/>
      <c r="BN72" s="70"/>
      <c r="BO72" s="70"/>
      <c r="BP72" s="70"/>
      <c r="BQ72" s="70"/>
      <c r="BR72" s="70"/>
      <c r="BS72" s="70"/>
      <c r="BT72" s="70"/>
      <c r="BU72" s="70"/>
      <c r="BV72" s="70"/>
      <c r="BW72" s="70"/>
      <c r="BX72" s="70"/>
      <c r="BY72" s="70"/>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70"/>
      <c r="BN73" s="70"/>
      <c r="BO73" s="70"/>
      <c r="BP73" s="70"/>
      <c r="BQ73" s="70"/>
      <c r="BR73" s="70"/>
      <c r="BS73" s="70"/>
      <c r="BT73" s="70"/>
      <c r="BU73" s="70"/>
      <c r="BV73" s="70"/>
      <c r="BW73" s="70"/>
      <c r="BX73" s="70"/>
      <c r="BY73" s="70"/>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70"/>
      <c r="BN74" s="70"/>
      <c r="BO74" s="70"/>
      <c r="BP74" s="70"/>
      <c r="BQ74" s="70"/>
      <c r="BR74" s="70"/>
      <c r="BS74" s="70"/>
      <c r="BT74" s="70"/>
      <c r="BU74" s="70"/>
      <c r="BV74" s="70"/>
      <c r="BW74" s="70"/>
      <c r="BX74" s="70"/>
      <c r="BY74" s="70"/>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70"/>
      <c r="BN75" s="70"/>
      <c r="BO75" s="70"/>
      <c r="BP75" s="70"/>
      <c r="BQ75" s="70"/>
      <c r="BR75" s="70"/>
      <c r="BS75" s="70"/>
      <c r="BT75" s="70"/>
      <c r="BU75" s="70"/>
      <c r="BV75" s="70"/>
      <c r="BW75" s="70"/>
      <c r="BX75" s="70"/>
      <c r="BY75" s="70"/>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70"/>
      <c r="BN76" s="70"/>
      <c r="BO76" s="70"/>
      <c r="BP76" s="70"/>
      <c r="BQ76" s="70"/>
      <c r="BR76" s="70"/>
      <c r="BS76" s="70"/>
      <c r="BT76" s="70"/>
      <c r="BU76" s="70"/>
      <c r="BV76" s="70"/>
      <c r="BW76" s="70"/>
      <c r="BX76" s="70"/>
      <c r="BY76" s="70"/>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70"/>
      <c r="BN77" s="70"/>
      <c r="BO77" s="70"/>
      <c r="BP77" s="70"/>
      <c r="BQ77" s="70"/>
      <c r="BR77" s="70"/>
      <c r="BS77" s="70"/>
      <c r="BT77" s="70"/>
      <c r="BU77" s="70"/>
      <c r="BV77" s="70"/>
      <c r="BW77" s="70"/>
      <c r="BX77" s="70"/>
      <c r="BY77" s="70"/>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70"/>
      <c r="BN78" s="70"/>
      <c r="BO78" s="70"/>
      <c r="BP78" s="70"/>
      <c r="BQ78" s="70"/>
      <c r="BR78" s="70"/>
      <c r="BS78" s="70"/>
      <c r="BT78" s="70"/>
      <c r="BU78" s="70"/>
      <c r="BV78" s="70"/>
      <c r="BW78" s="70"/>
      <c r="BX78" s="70"/>
      <c r="BY78" s="70"/>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70"/>
      <c r="BN79" s="70"/>
      <c r="BO79" s="70"/>
      <c r="BP79" s="70"/>
      <c r="BQ79" s="70"/>
      <c r="BR79" s="70"/>
      <c r="BS79" s="70"/>
      <c r="BT79" s="70"/>
      <c r="BU79" s="70"/>
      <c r="BV79" s="70"/>
      <c r="BW79" s="70"/>
      <c r="BX79" s="70"/>
      <c r="BY79" s="70"/>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70"/>
      <c r="BN80" s="70"/>
      <c r="BO80" s="70"/>
      <c r="BP80" s="70"/>
      <c r="BQ80" s="70"/>
      <c r="BR80" s="70"/>
      <c r="BS80" s="70"/>
      <c r="BT80" s="70"/>
      <c r="BU80" s="70"/>
      <c r="BV80" s="70"/>
      <c r="BW80" s="70"/>
      <c r="BX80" s="70"/>
      <c r="BY80" s="70"/>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70"/>
      <c r="BN81" s="70"/>
      <c r="BO81" s="70"/>
      <c r="BP81" s="70"/>
      <c r="BQ81" s="70"/>
      <c r="BR81" s="70"/>
      <c r="BS81" s="70"/>
      <c r="BT81" s="70"/>
      <c r="BU81" s="70"/>
      <c r="BV81" s="70"/>
      <c r="BW81" s="70"/>
      <c r="BX81" s="70"/>
      <c r="BY81" s="70"/>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29lpB6DcvWImcEZ8sGpXaEXTU5AFpVJQt+L1c/yDMZGl97ziBE/4MY94eAi17tYCo9ljnTH0dqFj38X0ZEk6Aw==" saltValue="iFEApJvy+OPAftvhPvy3a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252026</v>
      </c>
      <c r="D6" s="19">
        <f t="shared" si="3"/>
        <v>46</v>
      </c>
      <c r="E6" s="19">
        <f t="shared" si="3"/>
        <v>17</v>
      </c>
      <c r="F6" s="19">
        <f t="shared" si="3"/>
        <v>4</v>
      </c>
      <c r="G6" s="19">
        <f t="shared" si="3"/>
        <v>0</v>
      </c>
      <c r="H6" s="19" t="str">
        <f t="shared" si="3"/>
        <v>滋賀県　彦根市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38.479999999999997</v>
      </c>
      <c r="P6" s="20">
        <f t="shared" si="3"/>
        <v>7.08</v>
      </c>
      <c r="Q6" s="20">
        <f t="shared" si="3"/>
        <v>86</v>
      </c>
      <c r="R6" s="20">
        <f t="shared" si="3"/>
        <v>2948</v>
      </c>
      <c r="S6" s="20">
        <f t="shared" si="3"/>
        <v>111118</v>
      </c>
      <c r="T6" s="20">
        <f t="shared" si="3"/>
        <v>196.87</v>
      </c>
      <c r="U6" s="20">
        <f t="shared" si="3"/>
        <v>564.41999999999996</v>
      </c>
      <c r="V6" s="20">
        <f t="shared" si="3"/>
        <v>7853</v>
      </c>
      <c r="W6" s="20">
        <f t="shared" si="3"/>
        <v>3.44</v>
      </c>
      <c r="X6" s="20">
        <f t="shared" si="3"/>
        <v>2282.85</v>
      </c>
      <c r="Y6" s="21" t="str">
        <f>IF(Y7="",NA(),Y7)</f>
        <v>-</v>
      </c>
      <c r="Z6" s="21">
        <f t="shared" ref="Z6:AH6" si="4">IF(Z7="",NA(),Z7)</f>
        <v>101.7</v>
      </c>
      <c r="AA6" s="21">
        <f t="shared" si="4"/>
        <v>116.9</v>
      </c>
      <c r="AB6" s="21">
        <f t="shared" si="4"/>
        <v>112.15</v>
      </c>
      <c r="AC6" s="21">
        <f t="shared" si="4"/>
        <v>112.61</v>
      </c>
      <c r="AD6" s="21" t="str">
        <f t="shared" si="4"/>
        <v>-</v>
      </c>
      <c r="AE6" s="21">
        <f t="shared" si="4"/>
        <v>105.78</v>
      </c>
      <c r="AF6" s="21">
        <f t="shared" si="4"/>
        <v>106.09</v>
      </c>
      <c r="AG6" s="21">
        <f t="shared" si="4"/>
        <v>106.44</v>
      </c>
      <c r="AH6" s="21">
        <f t="shared" si="4"/>
        <v>107.11</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63.96</v>
      </c>
      <c r="AQ6" s="21">
        <f t="shared" si="5"/>
        <v>69.42</v>
      </c>
      <c r="AR6" s="21">
        <f t="shared" si="5"/>
        <v>72.86</v>
      </c>
      <c r="AS6" s="21">
        <f t="shared" si="5"/>
        <v>69.540000000000006</v>
      </c>
      <c r="AT6" s="20" t="str">
        <f>IF(AT7="","",IF(AT7="-","【-】","【"&amp;SUBSTITUTE(TEXT(AT7,"#,##0.00"),"-","△")&amp;"】"))</f>
        <v>【65.73】</v>
      </c>
      <c r="AU6" s="21" t="str">
        <f>IF(AU7="",NA(),AU7)</f>
        <v>-</v>
      </c>
      <c r="AV6" s="21">
        <f t="shared" ref="AV6:BD6" si="6">IF(AV7="",NA(),AV7)</f>
        <v>83.59</v>
      </c>
      <c r="AW6" s="21">
        <f t="shared" si="6"/>
        <v>93.4</v>
      </c>
      <c r="AX6" s="21">
        <f t="shared" si="6"/>
        <v>78.94</v>
      </c>
      <c r="AY6" s="21">
        <f t="shared" si="6"/>
        <v>81.400000000000006</v>
      </c>
      <c r="AZ6" s="21" t="str">
        <f t="shared" si="6"/>
        <v>-</v>
      </c>
      <c r="BA6" s="21">
        <f t="shared" si="6"/>
        <v>44.24</v>
      </c>
      <c r="BB6" s="21">
        <f t="shared" si="6"/>
        <v>43.07</v>
      </c>
      <c r="BC6" s="21">
        <f t="shared" si="6"/>
        <v>45.42</v>
      </c>
      <c r="BD6" s="21">
        <f t="shared" si="6"/>
        <v>50.63</v>
      </c>
      <c r="BE6" s="20" t="str">
        <f>IF(BE7="","",IF(BE7="-","【-】","【"&amp;SUBSTITUTE(TEXT(BE7,"#,##0.00"),"-","△")&amp;"】"))</f>
        <v>【48.91】</v>
      </c>
      <c r="BF6" s="21" t="str">
        <f>IF(BF7="",NA(),BF7)</f>
        <v>-</v>
      </c>
      <c r="BG6" s="21">
        <f t="shared" ref="BG6:BO6" si="7">IF(BG7="",NA(),BG7)</f>
        <v>5239.9799999999996</v>
      </c>
      <c r="BH6" s="21">
        <f t="shared" si="7"/>
        <v>4337.8999999999996</v>
      </c>
      <c r="BI6" s="21">
        <f t="shared" si="7"/>
        <v>2119.14</v>
      </c>
      <c r="BJ6" s="21">
        <f t="shared" si="7"/>
        <v>2093.6</v>
      </c>
      <c r="BK6" s="21" t="str">
        <f t="shared" si="7"/>
        <v>-</v>
      </c>
      <c r="BL6" s="21">
        <f t="shared" si="7"/>
        <v>1258.43</v>
      </c>
      <c r="BM6" s="21">
        <f t="shared" si="7"/>
        <v>1163.75</v>
      </c>
      <c r="BN6" s="21">
        <f t="shared" si="7"/>
        <v>1195.47</v>
      </c>
      <c r="BO6" s="21">
        <f t="shared" si="7"/>
        <v>1168.69</v>
      </c>
      <c r="BP6" s="20" t="str">
        <f>IF(BP7="","",IF(BP7="-","【-】","【"&amp;SUBSTITUTE(TEXT(BP7,"#,##0.00"),"-","△")&amp;"】"))</f>
        <v>【1,156.82】</v>
      </c>
      <c r="BQ6" s="21" t="str">
        <f>IF(BQ7="",NA(),BQ7)</f>
        <v>-</v>
      </c>
      <c r="BR6" s="21">
        <f t="shared" ref="BR6:BZ6" si="8">IF(BR7="",NA(),BR7)</f>
        <v>53.9</v>
      </c>
      <c r="BS6" s="21">
        <f t="shared" si="8"/>
        <v>95.27</v>
      </c>
      <c r="BT6" s="21">
        <f t="shared" si="8"/>
        <v>99.9</v>
      </c>
      <c r="BU6" s="21">
        <f t="shared" si="8"/>
        <v>99.91</v>
      </c>
      <c r="BV6" s="21" t="str">
        <f t="shared" si="8"/>
        <v>-</v>
      </c>
      <c r="BW6" s="21">
        <f t="shared" si="8"/>
        <v>73.36</v>
      </c>
      <c r="BX6" s="21">
        <f t="shared" si="8"/>
        <v>72.599999999999994</v>
      </c>
      <c r="BY6" s="21">
        <f t="shared" si="8"/>
        <v>69.430000000000007</v>
      </c>
      <c r="BZ6" s="21">
        <f t="shared" si="8"/>
        <v>70.709999999999994</v>
      </c>
      <c r="CA6" s="20" t="str">
        <f>IF(CA7="","",IF(CA7="-","【-】","【"&amp;SUBSTITUTE(TEXT(CA7,"#,##0.00"),"-","△")&amp;"】"))</f>
        <v>【75.33】</v>
      </c>
      <c r="CB6" s="21" t="str">
        <f>IF(CB7="",NA(),CB7)</f>
        <v>-</v>
      </c>
      <c r="CC6" s="21">
        <f t="shared" ref="CC6:CK6" si="9">IF(CC7="",NA(),CC7)</f>
        <v>278.39</v>
      </c>
      <c r="CD6" s="21">
        <f t="shared" si="9"/>
        <v>157.54</v>
      </c>
      <c r="CE6" s="21">
        <f t="shared" si="9"/>
        <v>153.08000000000001</v>
      </c>
      <c r="CF6" s="21">
        <f t="shared" si="9"/>
        <v>148.97</v>
      </c>
      <c r="CG6" s="21" t="str">
        <f t="shared" si="9"/>
        <v>-</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t="str">
        <f t="shared" si="10"/>
        <v>-</v>
      </c>
      <c r="CS6" s="21">
        <f t="shared" si="10"/>
        <v>42.4</v>
      </c>
      <c r="CT6" s="21">
        <f t="shared" si="10"/>
        <v>42.28</v>
      </c>
      <c r="CU6" s="21">
        <f t="shared" si="10"/>
        <v>41.06</v>
      </c>
      <c r="CV6" s="21">
        <f t="shared" si="10"/>
        <v>42.09</v>
      </c>
      <c r="CW6" s="20" t="str">
        <f>IF(CW7="","",IF(CW7="-","【-】","【"&amp;SUBSTITUTE(TEXT(CW7,"#,##0.00"),"-","△")&amp;"】"))</f>
        <v>【43.28】</v>
      </c>
      <c r="CX6" s="21" t="str">
        <f>IF(CX7="",NA(),CX7)</f>
        <v>-</v>
      </c>
      <c r="CY6" s="21">
        <f t="shared" ref="CY6:DG6" si="11">IF(CY7="",NA(),CY7)</f>
        <v>88.32</v>
      </c>
      <c r="CZ6" s="21">
        <f t="shared" si="11"/>
        <v>88.15</v>
      </c>
      <c r="DA6" s="21">
        <f t="shared" si="11"/>
        <v>87.26</v>
      </c>
      <c r="DB6" s="21">
        <f t="shared" si="11"/>
        <v>87.5</v>
      </c>
      <c r="DC6" s="21" t="str">
        <f t="shared" si="11"/>
        <v>-</v>
      </c>
      <c r="DD6" s="21">
        <f t="shared" si="11"/>
        <v>84.19</v>
      </c>
      <c r="DE6" s="21">
        <f t="shared" si="11"/>
        <v>84.34</v>
      </c>
      <c r="DF6" s="21">
        <f t="shared" si="11"/>
        <v>84.34</v>
      </c>
      <c r="DG6" s="21">
        <f t="shared" si="11"/>
        <v>84.73</v>
      </c>
      <c r="DH6" s="20" t="str">
        <f>IF(DH7="","",IF(DH7="-","【-】","【"&amp;SUBSTITUTE(TEXT(DH7,"#,##0.00"),"-","△")&amp;"】"))</f>
        <v>【86.21】</v>
      </c>
      <c r="DI6" s="21" t="str">
        <f>IF(DI7="",NA(),DI7)</f>
        <v>-</v>
      </c>
      <c r="DJ6" s="21">
        <f t="shared" ref="DJ6:DR6" si="12">IF(DJ7="",NA(),DJ7)</f>
        <v>2.4300000000000002</v>
      </c>
      <c r="DK6" s="21">
        <f t="shared" si="12"/>
        <v>4.8</v>
      </c>
      <c r="DL6" s="21">
        <f t="shared" si="12"/>
        <v>7.04</v>
      </c>
      <c r="DM6" s="21">
        <f t="shared" si="12"/>
        <v>9.1999999999999993</v>
      </c>
      <c r="DN6" s="21" t="str">
        <f t="shared" si="12"/>
        <v>-</v>
      </c>
      <c r="DO6" s="21">
        <f t="shared" si="12"/>
        <v>21.36</v>
      </c>
      <c r="DP6" s="21">
        <f t="shared" si="12"/>
        <v>22.79</v>
      </c>
      <c r="DQ6" s="21">
        <f t="shared" si="12"/>
        <v>24.8</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0.02</v>
      </c>
      <c r="EC6" s="21">
        <f t="shared" si="13"/>
        <v>7.0000000000000007E-2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252026</v>
      </c>
      <c r="D7" s="23">
        <v>46</v>
      </c>
      <c r="E7" s="23">
        <v>17</v>
      </c>
      <c r="F7" s="23">
        <v>4</v>
      </c>
      <c r="G7" s="23">
        <v>0</v>
      </c>
      <c r="H7" s="23" t="s">
        <v>96</v>
      </c>
      <c r="I7" s="23" t="s">
        <v>97</v>
      </c>
      <c r="J7" s="23" t="s">
        <v>98</v>
      </c>
      <c r="K7" s="23" t="s">
        <v>99</v>
      </c>
      <c r="L7" s="23" t="s">
        <v>100</v>
      </c>
      <c r="M7" s="23" t="s">
        <v>101</v>
      </c>
      <c r="N7" s="24" t="s">
        <v>102</v>
      </c>
      <c r="O7" s="24">
        <v>38.479999999999997</v>
      </c>
      <c r="P7" s="24">
        <v>7.08</v>
      </c>
      <c r="Q7" s="24">
        <v>86</v>
      </c>
      <c r="R7" s="24">
        <v>2948</v>
      </c>
      <c r="S7" s="24">
        <v>111118</v>
      </c>
      <c r="T7" s="24">
        <v>196.87</v>
      </c>
      <c r="U7" s="24">
        <v>564.41999999999996</v>
      </c>
      <c r="V7" s="24">
        <v>7853</v>
      </c>
      <c r="W7" s="24">
        <v>3.44</v>
      </c>
      <c r="X7" s="24">
        <v>2282.85</v>
      </c>
      <c r="Y7" s="24" t="s">
        <v>102</v>
      </c>
      <c r="Z7" s="24">
        <v>101.7</v>
      </c>
      <c r="AA7" s="24">
        <v>116.9</v>
      </c>
      <c r="AB7" s="24">
        <v>112.15</v>
      </c>
      <c r="AC7" s="24">
        <v>112.61</v>
      </c>
      <c r="AD7" s="24" t="s">
        <v>102</v>
      </c>
      <c r="AE7" s="24">
        <v>105.78</v>
      </c>
      <c r="AF7" s="24">
        <v>106.09</v>
      </c>
      <c r="AG7" s="24">
        <v>106.44</v>
      </c>
      <c r="AH7" s="24">
        <v>107.11</v>
      </c>
      <c r="AI7" s="24">
        <v>105.09</v>
      </c>
      <c r="AJ7" s="24" t="s">
        <v>102</v>
      </c>
      <c r="AK7" s="24">
        <v>0</v>
      </c>
      <c r="AL7" s="24">
        <v>0</v>
      </c>
      <c r="AM7" s="24">
        <v>0</v>
      </c>
      <c r="AN7" s="24">
        <v>0</v>
      </c>
      <c r="AO7" s="24" t="s">
        <v>102</v>
      </c>
      <c r="AP7" s="24">
        <v>63.96</v>
      </c>
      <c r="AQ7" s="24">
        <v>69.42</v>
      </c>
      <c r="AR7" s="24">
        <v>72.86</v>
      </c>
      <c r="AS7" s="24">
        <v>69.540000000000006</v>
      </c>
      <c r="AT7" s="24">
        <v>65.73</v>
      </c>
      <c r="AU7" s="24" t="s">
        <v>102</v>
      </c>
      <c r="AV7" s="24">
        <v>83.59</v>
      </c>
      <c r="AW7" s="24">
        <v>93.4</v>
      </c>
      <c r="AX7" s="24">
        <v>78.94</v>
      </c>
      <c r="AY7" s="24">
        <v>81.400000000000006</v>
      </c>
      <c r="AZ7" s="24" t="s">
        <v>102</v>
      </c>
      <c r="BA7" s="24">
        <v>44.24</v>
      </c>
      <c r="BB7" s="24">
        <v>43.07</v>
      </c>
      <c r="BC7" s="24">
        <v>45.42</v>
      </c>
      <c r="BD7" s="24">
        <v>50.63</v>
      </c>
      <c r="BE7" s="24">
        <v>48.91</v>
      </c>
      <c r="BF7" s="24" t="s">
        <v>102</v>
      </c>
      <c r="BG7" s="24">
        <v>5239.9799999999996</v>
      </c>
      <c r="BH7" s="24">
        <v>4337.8999999999996</v>
      </c>
      <c r="BI7" s="24">
        <v>2119.14</v>
      </c>
      <c r="BJ7" s="24">
        <v>2093.6</v>
      </c>
      <c r="BK7" s="24" t="s">
        <v>102</v>
      </c>
      <c r="BL7" s="24">
        <v>1258.43</v>
      </c>
      <c r="BM7" s="24">
        <v>1163.75</v>
      </c>
      <c r="BN7" s="24">
        <v>1195.47</v>
      </c>
      <c r="BO7" s="24">
        <v>1168.69</v>
      </c>
      <c r="BP7" s="24">
        <v>1156.82</v>
      </c>
      <c r="BQ7" s="24" t="s">
        <v>102</v>
      </c>
      <c r="BR7" s="24">
        <v>53.9</v>
      </c>
      <c r="BS7" s="24">
        <v>95.27</v>
      </c>
      <c r="BT7" s="24">
        <v>99.9</v>
      </c>
      <c r="BU7" s="24">
        <v>99.91</v>
      </c>
      <c r="BV7" s="24" t="s">
        <v>102</v>
      </c>
      <c r="BW7" s="24">
        <v>73.36</v>
      </c>
      <c r="BX7" s="24">
        <v>72.599999999999994</v>
      </c>
      <c r="BY7" s="24">
        <v>69.430000000000007</v>
      </c>
      <c r="BZ7" s="24">
        <v>70.709999999999994</v>
      </c>
      <c r="CA7" s="24">
        <v>75.33</v>
      </c>
      <c r="CB7" s="24" t="s">
        <v>102</v>
      </c>
      <c r="CC7" s="24">
        <v>278.39</v>
      </c>
      <c r="CD7" s="24">
        <v>157.54</v>
      </c>
      <c r="CE7" s="24">
        <v>153.08000000000001</v>
      </c>
      <c r="CF7" s="24">
        <v>148.97</v>
      </c>
      <c r="CG7" s="24" t="s">
        <v>102</v>
      </c>
      <c r="CH7" s="24">
        <v>224.88</v>
      </c>
      <c r="CI7" s="24">
        <v>228.64</v>
      </c>
      <c r="CJ7" s="24">
        <v>239.46</v>
      </c>
      <c r="CK7" s="24">
        <v>233.15</v>
      </c>
      <c r="CL7" s="24">
        <v>215.73</v>
      </c>
      <c r="CM7" s="24" t="s">
        <v>102</v>
      </c>
      <c r="CN7" s="24" t="s">
        <v>102</v>
      </c>
      <c r="CO7" s="24" t="s">
        <v>102</v>
      </c>
      <c r="CP7" s="24" t="s">
        <v>102</v>
      </c>
      <c r="CQ7" s="24" t="s">
        <v>102</v>
      </c>
      <c r="CR7" s="24" t="s">
        <v>102</v>
      </c>
      <c r="CS7" s="24">
        <v>42.4</v>
      </c>
      <c r="CT7" s="24">
        <v>42.28</v>
      </c>
      <c r="CU7" s="24">
        <v>41.06</v>
      </c>
      <c r="CV7" s="24">
        <v>42.09</v>
      </c>
      <c r="CW7" s="24">
        <v>43.28</v>
      </c>
      <c r="CX7" s="24" t="s">
        <v>102</v>
      </c>
      <c r="CY7" s="24">
        <v>88.32</v>
      </c>
      <c r="CZ7" s="24">
        <v>88.15</v>
      </c>
      <c r="DA7" s="24">
        <v>87.26</v>
      </c>
      <c r="DB7" s="24">
        <v>87.5</v>
      </c>
      <c r="DC7" s="24" t="s">
        <v>102</v>
      </c>
      <c r="DD7" s="24">
        <v>84.19</v>
      </c>
      <c r="DE7" s="24">
        <v>84.34</v>
      </c>
      <c r="DF7" s="24">
        <v>84.34</v>
      </c>
      <c r="DG7" s="24">
        <v>84.73</v>
      </c>
      <c r="DH7" s="24">
        <v>86.21</v>
      </c>
      <c r="DI7" s="24" t="s">
        <v>102</v>
      </c>
      <c r="DJ7" s="24">
        <v>2.4300000000000002</v>
      </c>
      <c r="DK7" s="24">
        <v>4.8</v>
      </c>
      <c r="DL7" s="24">
        <v>7.04</v>
      </c>
      <c r="DM7" s="24">
        <v>9.1999999999999993</v>
      </c>
      <c r="DN7" s="24" t="s">
        <v>102</v>
      </c>
      <c r="DO7" s="24">
        <v>21.36</v>
      </c>
      <c r="DP7" s="24">
        <v>22.79</v>
      </c>
      <c r="DQ7" s="24">
        <v>24.8</v>
      </c>
      <c r="DR7" s="24">
        <v>26.77</v>
      </c>
      <c r="DS7" s="24">
        <v>29.62</v>
      </c>
      <c r="DT7" s="24" t="s">
        <v>102</v>
      </c>
      <c r="DU7" s="24">
        <v>0</v>
      </c>
      <c r="DV7" s="24">
        <v>0</v>
      </c>
      <c r="DW7" s="24">
        <v>0</v>
      </c>
      <c r="DX7" s="24">
        <v>0</v>
      </c>
      <c r="DY7" s="24" t="s">
        <v>102</v>
      </c>
      <c r="DZ7" s="24">
        <v>0.01</v>
      </c>
      <c r="EA7" s="24">
        <v>0.01</v>
      </c>
      <c r="EB7" s="24">
        <v>0.02</v>
      </c>
      <c r="EC7" s="24">
        <v>7.0000000000000007E-2</v>
      </c>
      <c r="ED7" s="24">
        <v>0.09</v>
      </c>
      <c r="EE7" s="24" t="s">
        <v>102</v>
      </c>
      <c r="EF7" s="24">
        <v>0</v>
      </c>
      <c r="EG7" s="24">
        <v>0</v>
      </c>
      <c r="EH7" s="24">
        <v>0</v>
      </c>
      <c r="EI7" s="24">
        <v>0</v>
      </c>
      <c r="EJ7" s="24" t="s">
        <v>102</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2025-01-30T01:03:22Z</cp:lastPrinted>
  <dcterms:created xsi:type="dcterms:W3CDTF">2025-01-24T07:12:16Z</dcterms:created>
  <dcterms:modified xsi:type="dcterms:W3CDTF">2025-02-28T06:49:04Z</dcterms:modified>
  <cp:category/>
</cp:coreProperties>
</file>