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15844\Desktop\"/>
    </mc:Choice>
  </mc:AlternateContent>
  <xr:revisionPtr revIDLastSave="0" documentId="13_ncr:1_{9F26A4D7-C636-4797-8E3D-2045A501F2DF}" xr6:coauthVersionLast="47" xr6:coauthVersionMax="47" xr10:uidLastSave="{00000000-0000-0000-0000-000000000000}"/>
  <workbookProtection workbookAlgorithmName="SHA-512" workbookHashValue="/guXGJxxDeRqYgJmu9/X5k2srnltm9eSKgGd9SPJm1+LkNQ79xvBprcY1luq0f74Wo0k1J50YtGZrZor5qdQPg==" workbookSaltValue="j58da5bx6POFm3/VIlmSqw==" workbookSpinCount="100000" lockStructure="1"/>
  <bookViews>
    <workbookView xWindow="-13740"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AT10" i="4"/>
  <c r="I10"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<sst xmlns="http://schemas.openxmlformats.org/spreadsheetml/2006/main" count="257" uniqueCount="117">
  <si>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</si>
  <si>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</si>
  <si>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</si>
  <si>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</si>
  <si>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</si>
  <si>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</si>
  <si>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</si>
  <si>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</si>
  <si>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</si>
  <si>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</si>
  <si>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</si>
  <si>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</si>
  <si>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</si>
  <si>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</si>
  <si>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</si>
  <si>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</si>
  <si>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</si>
  <si>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</si>
  <si>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</si>
  <si>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</si>
  <si>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</si>
  <si>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</si>
  <si>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</si>
  <si>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</si>
  <si>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</si>
  <si>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</si>
  <si>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</si>
  <si>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</si>
  <si>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</si>
  <si>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</si>
  <si>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</si>
  <si>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</si>
  <si>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</si>
  <si>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</si>
  <si>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</si>
  <si>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</si>
  <si>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</si>
  <si>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</si>
  <si>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</si>
  <si>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</si>
  <si>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</si>
  <si>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</si>
  <si>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</si>
  <si>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</si>
  <si>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</si>
  <si>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</si>
  <si>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</si>
  <si>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</si>
  <si>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</si>
  <si>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</si>
  <si>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</si>
  <si>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</si>
  <si>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</si>
  <si>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</si>
  <si>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</si>
  <si>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</si>
  <si>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</si>
  <si>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</si>
  <si>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</si>
  <si>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</si>
  <si>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</si>
  <si>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</si>
  <si>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</si>
  <si>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</si>
  <si>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</si>
  <si>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</si>
  <si>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</si>
  <si>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</si>
  <si>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</si>
  <si>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</si>
  <si>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</si>
  <si>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</si>
  <si>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</si>
  <si>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</si>
  <si>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</si>
  <si>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</si>
  <si>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</si>
  <si>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</si>
  <si>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</si>
  <si>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</si>
  <si>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</si>
  <si>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</si>
  <si>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</si>
  <si>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</si>
  <si>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</si>
  <si>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</si>
  <si>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</si>
  <si>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</si>
  <si>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</si>
  <si>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</si>
  <si>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</si>
  <si>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</si>
  <si>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</si>
  <si>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</si>
  <si>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</si>
  <si>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</si>
  <si>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</si>
  <si>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</si>
  <si>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</si>
  <si>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</si>
  <si>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</si>
  <si>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</si>
  <si>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</si>
  <si>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</si>
  <si>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</si>
  <si>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</si>
  <si>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</si>
  <si>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</si>
  <si>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</si>
  <si>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</si>
  <si>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</si>
  <si>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</si>
  <si>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</si>
  <si>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</si>
  <si>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本市は、未整備地域を残しているため、その早期解消に向けて整備事業を継続して行っている。
　令和2年度に策定した「彦根市公共下水道事業・第6期経営計画(令和3年度～令和7年度)」および令和5年度から10か年間の「経営戦略」に基づき、経営基盤を強化するために諸課題への対応、各種指標の適正化を図っていく。
　また、今後は、公営企業会計の下で得られる財務諸表による経営状況の把握や経営分析とともに、使用料改定に向けた準備を進める。
　さらに、滋賀県・関係市町と琵琶湖流域下水道東北部処理区関連の不明水対策などにおいて広域的な連携を積極的に進め、経費縮減に努める。</t>
    <rPh sb="91" eb="93">
      <t>レイワ</t>
    </rPh>
    <rPh sb="199" eb="201">
      <t>カイテイ</t>
    </rPh>
    <rPh sb="202" eb="203">
      <t>ム</t>
    </rPh>
    <rPh sb="205" eb="207">
      <t>ジュンビ</t>
    </rPh>
    <phoneticPr fontId="4"/>
  </si>
  <si>
    <t>　「①経常収支比率」については、前年度に続き100％を上回っており、全国・類似団体の平均値と比較しても高い水準であり、また、「⑤経費回収率」についてもほぼ100％となっており、概ね良好な数値となった。
　しかしながら、本市の下水道事業については、資本費平準化債の活用と一般会計繰入金により収支の均衡を保っており、使用料収入により総費用を賄う健全経営を行うには課題が多いことから、引き続き使用料収入の確保に努めていく必要がある。　
　「③流動比率」については、全国・類似団体の平均値を下回っており、高い水準である特定環境保全公共下水道とあわせると数値は改善はするものの、さらなる改善が必要である。
　「④企業債残高対事業規模比率」については、前年度に比べ改善し、類似団体の平均は下回っているものの、未だ全国平均を上回っている。
　本市においては、現在も未普及地域解消に向けた整備を継続しているところであり、これによる企業債残高の多さが「⑥汚水処理原価」を引き上げる要因となっている。
　「⑧水洗化率」については、前年度と同水準であるものの、全国・類似団体の平均値を下回る結果となった。
　公共下水道への接続は、使用料収益に直結することから、引き続き水洗化普及の推進に努めていく。</t>
    <rPh sb="88" eb="89">
      <t>オオム</t>
    </rPh>
    <rPh sb="90" eb="92">
      <t>リョウコウ</t>
    </rPh>
    <rPh sb="93" eb="95">
      <t>スウチ</t>
    </rPh>
    <rPh sb="189" eb="190">
      <t>ヒ</t>
    </rPh>
    <rPh sb="191" eb="192">
      <t>ツヅ</t>
    </rPh>
    <rPh sb="332" eb="336">
      <t>ルイジダンタイ</t>
    </rPh>
    <rPh sb="337" eb="339">
      <t>ヘイキン</t>
    </rPh>
    <rPh sb="340" eb="342">
      <t>シタマワ</t>
    </rPh>
    <phoneticPr fontId="4"/>
  </si>
  <si>
    <t>　「①有形固定資産減価償却率」については、全国・類似団体の平均値を下回っている。「②管渠老朽化率」および「③管渠改善率」については、法定耐用年数を超える施設がないため、該当はない。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</si>
</sst>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F6-4FD5-803B-048AC2B87D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0.17</c:v>
                </c:pt>
                <c:pt idx="3">
                  <c:v>0.13</c:v>
                </c:pt>
                <c:pt idx="4">
                  <c:v>0.06</c:v>
                </c:pt>
              </c:numCache>
            </c:numRef>
          </c:val>
          <c:smooth val="0"/>
          <c:extLst>
            <c:ext xmlns:c16="http://schemas.microsoft.com/office/drawing/2014/chart" uri="{C3380CC4-5D6E-409C-BE32-E72D297353CC}">
              <c16:uniqueId val="{00000001-B0F6-4FD5-803B-048AC2B87D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82-49E1-9643-1CC39D382C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64.92</c:v>
                </c:pt>
                <c:pt idx="3">
                  <c:v>64.14</c:v>
                </c:pt>
                <c:pt idx="4">
                  <c:v>63.71</c:v>
                </c:pt>
              </c:numCache>
            </c:numRef>
          </c:val>
          <c:smooth val="0"/>
          <c:extLst>
            <c:ext xmlns:c16="http://schemas.microsoft.com/office/drawing/2014/chart" uri="{C3380CC4-5D6E-409C-BE32-E72D297353CC}">
              <c16:uniqueId val="{00000001-9382-49E1-9643-1CC39D382C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91.18</c:v>
                </c:pt>
                <c:pt idx="2">
                  <c:v>91.16</c:v>
                </c:pt>
                <c:pt idx="3">
                  <c:v>90.88</c:v>
                </c:pt>
                <c:pt idx="4">
                  <c:v>91.21</c:v>
                </c:pt>
              </c:numCache>
            </c:numRef>
          </c:val>
          <c:extLst>
            <c:ext xmlns:c16="http://schemas.microsoft.com/office/drawing/2014/chart" uri="{C3380CC4-5D6E-409C-BE32-E72D297353CC}">
              <c16:uniqueId val="{00000000-3A6D-4ADD-8D0E-81E140FBA3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92.88</c:v>
                </c:pt>
                <c:pt idx="3">
                  <c:v>92.9</c:v>
                </c:pt>
                <c:pt idx="4">
                  <c:v>92.89</c:v>
                </c:pt>
              </c:numCache>
            </c:numRef>
          </c:val>
          <c:smooth val="0"/>
          <c:extLst>
            <c:ext xmlns:c16="http://schemas.microsoft.com/office/drawing/2014/chart" uri="{C3380CC4-5D6E-409C-BE32-E72D297353CC}">
              <c16:uniqueId val="{00000001-3A6D-4ADD-8D0E-81E140FBA3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121.7</c:v>
                </c:pt>
                <c:pt idx="2">
                  <c:v>118.88</c:v>
                </c:pt>
                <c:pt idx="3">
                  <c:v>120.36</c:v>
                </c:pt>
                <c:pt idx="4">
                  <c:v>119.78</c:v>
                </c:pt>
              </c:numCache>
            </c:numRef>
          </c:val>
          <c:extLst>
            <c:ext xmlns:c16="http://schemas.microsoft.com/office/drawing/2014/chart" uri="{C3380CC4-5D6E-409C-BE32-E72D297353CC}">
              <c16:uniqueId val="{00000000-5CBE-4E3F-AD40-459C15C7BD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108.04</c:v>
                </c:pt>
                <c:pt idx="3">
                  <c:v>107.49</c:v>
                </c:pt>
                <c:pt idx="4">
                  <c:v>107.64</c:v>
                </c:pt>
              </c:numCache>
            </c:numRef>
          </c:val>
          <c:smooth val="0"/>
          <c:extLst>
            <c:ext xmlns:c16="http://schemas.microsoft.com/office/drawing/2014/chart" uri="{C3380CC4-5D6E-409C-BE32-E72D297353CC}">
              <c16:uniqueId val="{00000001-5CBE-4E3F-AD40-459C15C7BD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3.12</c:v>
                </c:pt>
                <c:pt idx="2">
                  <c:v>6.15</c:v>
                </c:pt>
                <c:pt idx="3">
                  <c:v>9.0399999999999991</c:v>
                </c:pt>
                <c:pt idx="4">
                  <c:v>11.86</c:v>
                </c:pt>
              </c:numCache>
            </c:numRef>
          </c:val>
          <c:extLst>
            <c:ext xmlns:c16="http://schemas.microsoft.com/office/drawing/2014/chart" uri="{C3380CC4-5D6E-409C-BE32-E72D297353CC}">
              <c16:uniqueId val="{00000000-7444-4E1C-8ED9-03BB35FFE1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25.66</c:v>
                </c:pt>
                <c:pt idx="3">
                  <c:v>27.46</c:v>
                </c:pt>
                <c:pt idx="4">
                  <c:v>29.93</c:v>
                </c:pt>
              </c:numCache>
            </c:numRef>
          </c:val>
          <c:smooth val="0"/>
          <c:extLst>
            <c:ext xmlns:c16="http://schemas.microsoft.com/office/drawing/2014/chart" uri="{C3380CC4-5D6E-409C-BE32-E72D297353CC}">
              <c16:uniqueId val="{00000001-7444-4E1C-8ED9-03BB35FFE1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228-4B64-A246-7E647D9DD3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1.61</c:v>
                </c:pt>
                <c:pt idx="3">
                  <c:v>2.08</c:v>
                </c:pt>
                <c:pt idx="4">
                  <c:v>2.74</c:v>
                </c:pt>
              </c:numCache>
            </c:numRef>
          </c:val>
          <c:smooth val="0"/>
          <c:extLst>
            <c:ext xmlns:c16="http://schemas.microsoft.com/office/drawing/2014/chart" uri="{C3380CC4-5D6E-409C-BE32-E72D297353CC}">
              <c16:uniqueId val="{00000001-4228-4B64-A246-7E647D9DD3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CD-4E1A-86EE-A1E43EA482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4.49</c:v>
                </c:pt>
                <c:pt idx="3">
                  <c:v>5.41</c:v>
                </c:pt>
                <c:pt idx="4">
                  <c:v>5.61</c:v>
                </c:pt>
              </c:numCache>
            </c:numRef>
          </c:val>
          <c:smooth val="0"/>
          <c:extLst>
            <c:ext xmlns:c16="http://schemas.microsoft.com/office/drawing/2014/chart" uri="{C3380CC4-5D6E-409C-BE32-E72D297353CC}">
              <c16:uniqueId val="{00000001-78CD-4E1A-86EE-A1E43EA482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22.52</c:v>
                </c:pt>
                <c:pt idx="2">
                  <c:v>32.61</c:v>
                </c:pt>
                <c:pt idx="3">
                  <c:v>37.909999999999997</c:v>
                </c:pt>
                <c:pt idx="4">
                  <c:v>48.59</c:v>
                </c:pt>
              </c:numCache>
            </c:numRef>
          </c:val>
          <c:extLst>
            <c:ext xmlns:c16="http://schemas.microsoft.com/office/drawing/2014/chart" uri="{C3380CC4-5D6E-409C-BE32-E72D297353CC}">
              <c16:uniqueId val="{00000000-7B7C-4369-9C40-9A640BE432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7B7C-4369-9C40-9A640BE432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1924.3</c:v>
                </c:pt>
                <c:pt idx="2">
                  <c:v>1586.85</c:v>
                </c:pt>
                <c:pt idx="3">
                  <c:v>711.89</c:v>
                </c:pt>
                <c:pt idx="4">
                  <c:v>644.37</c:v>
                </c:pt>
              </c:numCache>
            </c:numRef>
          </c:val>
          <c:extLst>
            <c:ext xmlns:c16="http://schemas.microsoft.com/office/drawing/2014/chart" uri="{C3380CC4-5D6E-409C-BE32-E72D297353CC}">
              <c16:uniqueId val="{00000000-608D-4DA6-8C63-8D82B37005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825.1</c:v>
                </c:pt>
                <c:pt idx="3">
                  <c:v>789.87</c:v>
                </c:pt>
                <c:pt idx="4">
                  <c:v>749.43</c:v>
                </c:pt>
              </c:numCache>
            </c:numRef>
          </c:val>
          <c:smooth val="0"/>
          <c:extLst>
            <c:ext xmlns:c16="http://schemas.microsoft.com/office/drawing/2014/chart" uri="{C3380CC4-5D6E-409C-BE32-E72D297353CC}">
              <c16:uniqueId val="{00000001-608D-4DA6-8C63-8D82B37005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101.61</c:v>
                </c:pt>
                <c:pt idx="2">
                  <c:v>72.78</c:v>
                </c:pt>
                <c:pt idx="3">
                  <c:v>99.82</c:v>
                </c:pt>
                <c:pt idx="4">
                  <c:v>99.84</c:v>
                </c:pt>
              </c:numCache>
            </c:numRef>
          </c:val>
          <c:extLst>
            <c:ext xmlns:c16="http://schemas.microsoft.com/office/drawing/2014/chart" uri="{C3380CC4-5D6E-409C-BE32-E72D297353CC}">
              <c16:uniqueId val="{00000000-9760-48E4-970B-48ED1140CC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97.07</c:v>
                </c:pt>
                <c:pt idx="3">
                  <c:v>98.06</c:v>
                </c:pt>
                <c:pt idx="4">
                  <c:v>98.46</c:v>
                </c:pt>
              </c:numCache>
            </c:numRef>
          </c:val>
          <c:smooth val="0"/>
          <c:extLst>
            <c:ext xmlns:c16="http://schemas.microsoft.com/office/drawing/2014/chart" uri="{C3380CC4-5D6E-409C-BE32-E72D297353CC}">
              <c16:uniqueId val="{00000001-9760-48E4-970B-48ED1140CC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147.68</c:v>
                </c:pt>
                <c:pt idx="2">
                  <c:v>206.21</c:v>
                </c:pt>
                <c:pt idx="3">
                  <c:v>153.19999999999999</c:v>
                </c:pt>
                <c:pt idx="4">
                  <c:v>149.07</c:v>
                </c:pt>
              </c:numCache>
            </c:numRef>
          </c:val>
          <c:extLst>
            <c:ext xmlns:c16="http://schemas.microsoft.com/office/drawing/2014/chart" uri="{C3380CC4-5D6E-409C-BE32-E72D297353CC}">
              <c16:uniqueId val="{00000000-877C-4D3F-8C71-56B2953B5B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877C-4D3F-8C71-56B2953B5B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9"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彦根市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111118</v>
      </c>
      <c r="AM8" s="41"/>
      <c r="AN8" s="41"/>
      <c r="AO8" s="41"/>
      <c r="AP8" s="41"/>
      <c r="AQ8" s="41"/>
      <c r="AR8" s="41"/>
      <c r="AS8" s="41"/>
      <c r="AT8" s="34">
        <f>データ!T6</f>
        <v>196.87</v>
      </c>
      <c r="AU8" s="34"/>
      <c r="AV8" s="34"/>
      <c r="AW8" s="34"/>
      <c r="AX8" s="34"/>
      <c r="AY8" s="34"/>
      <c r="AZ8" s="34"/>
      <c r="BA8" s="34"/>
      <c r="BB8" s="34">
        <f>データ!U6</f>
        <v>564.41999999999996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53.92</v>
      </c>
      <c r="J10" s="34"/>
      <c r="K10" s="34"/>
      <c r="L10" s="34"/>
      <c r="M10" s="34"/>
      <c r="N10" s="34"/>
      <c r="O10" s="34"/>
      <c r="P10" s="34">
        <f>データ!P6</f>
        <v>81.680000000000007</v>
      </c>
      <c r="Q10" s="34"/>
      <c r="R10" s="34"/>
      <c r="S10" s="34"/>
      <c r="T10" s="34"/>
      <c r="U10" s="34"/>
      <c r="V10" s="34"/>
      <c r="W10" s="34">
        <f>データ!Q6</f>
        <v>86</v>
      </c>
      <c r="X10" s="34"/>
      <c r="Y10" s="34"/>
      <c r="Z10" s="34"/>
      <c r="AA10" s="34"/>
      <c r="AB10" s="34"/>
      <c r="AC10" s="34"/>
      <c r="AD10" s="41">
        <f>データ!R6</f>
        <v>2948</v>
      </c>
      <c r="AE10" s="41"/>
      <c r="AF10" s="41"/>
      <c r="AG10" s="41"/>
      <c r="AH10" s="41"/>
      <c r="AI10" s="41"/>
      <c r="AJ10" s="41"/>
      <c r="AK10" s="2"/>
      <c r="AL10" s="41">
        <f>データ!V6</f>
        <v>90536</v>
      </c>
      <c r="AM10" s="41"/>
      <c r="AN10" s="41"/>
      <c r="AO10" s="41"/>
      <c r="AP10" s="41"/>
      <c r="AQ10" s="41"/>
      <c r="AR10" s="41"/>
      <c r="AS10" s="41"/>
      <c r="AT10" s="34">
        <f>データ!W6</f>
        <v>21.07</v>
      </c>
      <c r="AU10" s="34"/>
      <c r="AV10" s="34"/>
      <c r="AW10" s="34"/>
      <c r="AX10" s="34"/>
      <c r="AY10" s="34"/>
      <c r="AZ10" s="34"/>
      <c r="BA10" s="34"/>
      <c r="BB10" s="34">
        <f>データ!X6</f>
        <v>4296.92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hp+3wG6Mn40A8rhVPgpSim7lEMjEguuyQQnv8VC2uHHLRaI2AfY2/0ArFtAVSoRXNGodu2WGXDA3S2oaFG1dQ==" saltValue="/MYaWB88WwnGnEI0UY7j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252026</v>
      </c>
      <c r="D6" s="19">
        <f t="shared" si="3"/>
        <v>46</v>
      </c>
      <c r="E6" s="19">
        <f t="shared" si="3"/>
        <v>17</v>
      </c>
      <c r="F6" s="19">
        <f t="shared" si="3"/>
        <v>1</v>
      </c>
      <c r="G6" s="19">
        <f t="shared" si="3"/>
        <v>0</v>
      </c>
      <c r="H6" s="19" t="str">
        <f t="shared" si="3"/>
        <v>滋賀県　彦根市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53.92</v>
      </c>
      <c r="P6" s="20">
        <f t="shared" si="3"/>
        <v>81.680000000000007</v>
      </c>
      <c r="Q6" s="20">
        <f t="shared" si="3"/>
        <v>86</v>
      </c>
      <c r="R6" s="20">
        <f t="shared" si="3"/>
        <v>2948</v>
      </c>
      <c r="S6" s="20">
        <f t="shared" si="3"/>
        <v>111118</v>
      </c>
      <c r="T6" s="20">
        <f t="shared" si="3"/>
        <v>196.87</v>
      </c>
      <c r="U6" s="20">
        <f t="shared" si="3"/>
        <v>564.41999999999996</v>
      </c>
      <c r="V6" s="20">
        <f t="shared" si="3"/>
        <v>90536</v>
      </c>
      <c r="W6" s="20">
        <f t="shared" si="3"/>
        <v>21.07</v>
      </c>
      <c r="X6" s="20">
        <f t="shared" si="3"/>
        <v>4296.92</v>
      </c>
      <c r="Y6" s="21" t="str">
        <f>IF(Y7="",NA(),Y7)</f>
        <v>-</v>
      </c>
      <c r="Z6" s="21">
        <f t="shared" ref="Z6:AH6" si="4">IF(Z7="",NA(),Z7)</f>
        <v>121.7</v>
      </c>
      <c r="AA6" s="21">
        <f t="shared" si="4"/>
        <v>118.88</v>
      </c>
      <c r="AB6" s="21">
        <f t="shared" si="4"/>
        <v>120.36</v>
      </c>
      <c r="AC6" s="21">
        <f t="shared" si="4"/>
        <v>119.78</v>
      </c>
      <c r="AD6" s="21" t="str">
        <f t="shared" si="4"/>
        <v>-</v>
      </c>
      <c r="AE6" s="21">
        <f t="shared" si="4"/>
        <v>109.91</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4.49</v>
      </c>
      <c r="AR6" s="21">
        <f t="shared" si="5"/>
        <v>5.41</v>
      </c>
      <c r="AS6" s="21">
        <f t="shared" si="5"/>
        <v>5.61</v>
      </c>
      <c r="AT6" s="20" t="str">
        <f>IF(AT7="","",IF(AT7="-","【-】","【"&amp;SUBSTITUTE(TEXT(AT7,"#,##0.00"),"-","△")&amp;"】"))</f>
        <v>【3.03】</v>
      </c>
      <c r="AU6" s="21" t="str">
        <f>IF(AU7="",NA(),AU7)</f>
        <v>-</v>
      </c>
      <c r="AV6" s="21">
        <f t="shared" ref="AV6:BD6" si="6">IF(AV7="",NA(),AV7)</f>
        <v>22.52</v>
      </c>
      <c r="AW6" s="21">
        <f t="shared" si="6"/>
        <v>32.61</v>
      </c>
      <c r="AX6" s="21">
        <f t="shared" si="6"/>
        <v>37.909999999999997</v>
      </c>
      <c r="AY6" s="21">
        <f t="shared" si="6"/>
        <v>48.59</v>
      </c>
      <c r="AZ6" s="21" t="str">
        <f t="shared" si="6"/>
        <v>-</v>
      </c>
      <c r="BA6" s="21">
        <f t="shared" si="6"/>
        <v>47.61</v>
      </c>
      <c r="BB6" s="21">
        <f t="shared" si="6"/>
        <v>68.53</v>
      </c>
      <c r="BC6" s="21">
        <f t="shared" si="6"/>
        <v>69.180000000000007</v>
      </c>
      <c r="BD6" s="21">
        <f t="shared" si="6"/>
        <v>76.319999999999993</v>
      </c>
      <c r="BE6" s="20" t="str">
        <f>IF(BE7="","",IF(BE7="-","【-】","【"&amp;SUBSTITUTE(TEXT(BE7,"#,##0.00"),"-","△")&amp;"】"))</f>
        <v>【78.43】</v>
      </c>
      <c r="BF6" s="21" t="str">
        <f>IF(BF7="",NA(),BF7)</f>
        <v>-</v>
      </c>
      <c r="BG6" s="21">
        <f t="shared" ref="BG6:BO6" si="7">IF(BG7="",NA(),BG7)</f>
        <v>1924.3</v>
      </c>
      <c r="BH6" s="21">
        <f t="shared" si="7"/>
        <v>1586.85</v>
      </c>
      <c r="BI6" s="21">
        <f t="shared" si="7"/>
        <v>711.89</v>
      </c>
      <c r="BJ6" s="21">
        <f t="shared" si="7"/>
        <v>644.37</v>
      </c>
      <c r="BK6" s="21" t="str">
        <f t="shared" si="7"/>
        <v>-</v>
      </c>
      <c r="BL6" s="21">
        <f t="shared" si="7"/>
        <v>1092.22</v>
      </c>
      <c r="BM6" s="21">
        <f t="shared" si="7"/>
        <v>825.1</v>
      </c>
      <c r="BN6" s="21">
        <f t="shared" si="7"/>
        <v>789.87</v>
      </c>
      <c r="BO6" s="21">
        <f t="shared" si="7"/>
        <v>749.43</v>
      </c>
      <c r="BP6" s="20" t="str">
        <f>IF(BP7="","",IF(BP7="-","【-】","【"&amp;SUBSTITUTE(TEXT(BP7,"#,##0.00"),"-","△")&amp;"】"))</f>
        <v>【630.82】</v>
      </c>
      <c r="BQ6" s="21" t="str">
        <f>IF(BQ7="",NA(),BQ7)</f>
        <v>-</v>
      </c>
      <c r="BR6" s="21">
        <f t="shared" ref="BR6:BZ6" si="8">IF(BR7="",NA(),BR7)</f>
        <v>101.61</v>
      </c>
      <c r="BS6" s="21">
        <f t="shared" si="8"/>
        <v>72.78</v>
      </c>
      <c r="BT6" s="21">
        <f t="shared" si="8"/>
        <v>99.82</v>
      </c>
      <c r="BU6" s="21">
        <f t="shared" si="8"/>
        <v>99.84</v>
      </c>
      <c r="BV6" s="21" t="str">
        <f t="shared" si="8"/>
        <v>-</v>
      </c>
      <c r="BW6" s="21">
        <f t="shared" si="8"/>
        <v>97.53</v>
      </c>
      <c r="BX6" s="21">
        <f t="shared" si="8"/>
        <v>97.07</v>
      </c>
      <c r="BY6" s="21">
        <f t="shared" si="8"/>
        <v>98.06</v>
      </c>
      <c r="BZ6" s="21">
        <f t="shared" si="8"/>
        <v>98.46</v>
      </c>
      <c r="CA6" s="20" t="str">
        <f>IF(CA7="","",IF(CA7="-","【-】","【"&amp;SUBSTITUTE(TEXT(CA7,"#,##0.00"),"-","△")&amp;"】"))</f>
        <v>【97.81】</v>
      </c>
      <c r="CB6" s="21" t="str">
        <f>IF(CB7="",NA(),CB7)</f>
        <v>-</v>
      </c>
      <c r="CC6" s="21">
        <f t="shared" ref="CC6:CK6" si="9">IF(CC7="",NA(),CC7)</f>
        <v>147.68</v>
      </c>
      <c r="CD6" s="21">
        <f t="shared" si="9"/>
        <v>206.21</v>
      </c>
      <c r="CE6" s="21">
        <f t="shared" si="9"/>
        <v>153.19999999999999</v>
      </c>
      <c r="CF6" s="21">
        <f t="shared" si="9"/>
        <v>149.07</v>
      </c>
      <c r="CG6" s="21" t="str">
        <f t="shared" si="9"/>
        <v>-</v>
      </c>
      <c r="CH6" s="21">
        <f t="shared" si="9"/>
        <v>155.83000000000001</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61.51</v>
      </c>
      <c r="CT6" s="21">
        <f t="shared" si="10"/>
        <v>64.92</v>
      </c>
      <c r="CU6" s="21">
        <f t="shared" si="10"/>
        <v>64.14</v>
      </c>
      <c r="CV6" s="21">
        <f t="shared" si="10"/>
        <v>63.71</v>
      </c>
      <c r="CW6" s="20" t="str">
        <f>IF(CW7="","",IF(CW7="-","【-】","【"&amp;SUBSTITUTE(TEXT(CW7,"#,##0.00"),"-","△")&amp;"】"))</f>
        <v>【58.94】</v>
      </c>
      <c r="CX6" s="21" t="str">
        <f>IF(CX7="",NA(),CX7)</f>
        <v>-</v>
      </c>
      <c r="CY6" s="21">
        <f t="shared" ref="CY6:DG6" si="11">IF(CY7="",NA(),CY7)</f>
        <v>91.18</v>
      </c>
      <c r="CZ6" s="21">
        <f t="shared" si="11"/>
        <v>91.16</v>
      </c>
      <c r="DA6" s="21">
        <f t="shared" si="11"/>
        <v>90.88</v>
      </c>
      <c r="DB6" s="21">
        <f t="shared" si="11"/>
        <v>91.21</v>
      </c>
      <c r="DC6" s="21" t="str">
        <f t="shared" si="11"/>
        <v>-</v>
      </c>
      <c r="DD6" s="21">
        <f t="shared" si="11"/>
        <v>85.82</v>
      </c>
      <c r="DE6" s="21">
        <f t="shared" si="11"/>
        <v>92.88</v>
      </c>
      <c r="DF6" s="21">
        <f t="shared" si="11"/>
        <v>92.9</v>
      </c>
      <c r="DG6" s="21">
        <f t="shared" si="11"/>
        <v>92.89</v>
      </c>
      <c r="DH6" s="20" t="str">
        <f>IF(DH7="","",IF(DH7="-","【-】","【"&amp;SUBSTITUTE(TEXT(DH7,"#,##0.00"),"-","△")&amp;"】"))</f>
        <v>【95.91】</v>
      </c>
      <c r="DI6" s="21" t="str">
        <f>IF(DI7="",NA(),DI7)</f>
        <v>-</v>
      </c>
      <c r="DJ6" s="21">
        <f t="shared" ref="DJ6:DR6" si="12">IF(DJ7="",NA(),DJ7)</f>
        <v>3.12</v>
      </c>
      <c r="DK6" s="21">
        <f t="shared" si="12"/>
        <v>6.15</v>
      </c>
      <c r="DL6" s="21">
        <f t="shared" si="12"/>
        <v>9.0399999999999991</v>
      </c>
      <c r="DM6" s="21">
        <f t="shared" si="12"/>
        <v>11.86</v>
      </c>
      <c r="DN6" s="21" t="str">
        <f t="shared" si="12"/>
        <v>-</v>
      </c>
      <c r="DO6" s="21">
        <f t="shared" si="12"/>
        <v>15.29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0.17</v>
      </c>
      <c r="EM6" s="21">
        <f t="shared" si="14"/>
        <v>0.13</v>
      </c>
      <c r="EN6" s="21">
        <f t="shared" si="14"/>
        <v>0.06</v>
      </c>
      <c r="EO6" s="20" t="str">
        <f>IF(EO7="","",IF(EO7="-","【-】","【"&amp;SUBSTITUTE(TEXT(EO7,"#,##0.00"),"-","△")&amp;"】"))</f>
        <v>【0.22】</v>
      </c>
    </row>
    <row r="7" spans="1:148" s="22" customFormat="1" x14ac:dyDescent="0.2">
      <c r="A7" s="14"/>
      <c r="B7" s="23">
        <v>2023</v>
      </c>
      <c r="C7" s="23">
        <v>252026</v>
      </c>
      <c r="D7" s="23">
        <v>46</v>
      </c>
      <c r="E7" s="23">
        <v>17</v>
      </c>
      <c r="F7" s="23">
        <v>1</v>
      </c>
      <c r="G7" s="23">
        <v>0</v>
      </c>
      <c r="H7" s="23" t="s">
        <v>96</v>
      </c>
      <c r="I7" s="23" t="s">
        <v>97</v>
      </c>
      <c r="J7" s="23" t="s">
        <v>98</v>
      </c>
      <c r="K7" s="23" t="s">
        <v>99</v>
      </c>
      <c r="L7" s="23" t="s">
        <v>100</v>
      </c>
      <c r="M7" s="23" t="s">
        <v>101</v>
      </c>
      <c r="N7" s="24" t="s">
        <v>102</v>
      </c>
      <c r="O7" s="24">
        <v>53.92</v>
      </c>
      <c r="P7" s="24">
        <v>81.680000000000007</v>
      </c>
      <c r="Q7" s="24">
        <v>86</v>
      </c>
      <c r="R7" s="24">
        <v>2948</v>
      </c>
      <c r="S7" s="24">
        <v>111118</v>
      </c>
      <c r="T7" s="24">
        <v>196.87</v>
      </c>
      <c r="U7" s="24">
        <v>564.41999999999996</v>
      </c>
      <c r="V7" s="24">
        <v>90536</v>
      </c>
      <c r="W7" s="24">
        <v>21.07</v>
      </c>
      <c r="X7" s="24">
        <v>4296.92</v>
      </c>
      <c r="Y7" s="24" t="s">
        <v>102</v>
      </c>
      <c r="Z7" s="24">
        <v>121.7</v>
      </c>
      <c r="AA7" s="24">
        <v>118.88</v>
      </c>
      <c r="AB7" s="24">
        <v>120.36</v>
      </c>
      <c r="AC7" s="24">
        <v>119.78</v>
      </c>
      <c r="AD7" s="24" t="s">
        <v>102</v>
      </c>
      <c r="AE7" s="24">
        <v>109.91</v>
      </c>
      <c r="AF7" s="24">
        <v>108.04</v>
      </c>
      <c r="AG7" s="24">
        <v>107.49</v>
      </c>
      <c r="AH7" s="24">
        <v>107.64</v>
      </c>
      <c r="AI7" s="24">
        <v>105.91</v>
      </c>
      <c r="AJ7" s="24" t="s">
        <v>102</v>
      </c>
      <c r="AK7" s="24">
        <v>0</v>
      </c>
      <c r="AL7" s="24">
        <v>0</v>
      </c>
      <c r="AM7" s="24">
        <v>0</v>
      </c>
      <c r="AN7" s="24">
        <v>0</v>
      </c>
      <c r="AO7" s="24" t="s">
        <v>102</v>
      </c>
      <c r="AP7" s="24">
        <v>9.42</v>
      </c>
      <c r="AQ7" s="24">
        <v>4.49</v>
      </c>
      <c r="AR7" s="24">
        <v>5.41</v>
      </c>
      <c r="AS7" s="24">
        <v>5.61</v>
      </c>
      <c r="AT7" s="24">
        <v>3.03</v>
      </c>
      <c r="AU7" s="24" t="s">
        <v>102</v>
      </c>
      <c r="AV7" s="24">
        <v>22.52</v>
      </c>
      <c r="AW7" s="24">
        <v>32.61</v>
      </c>
      <c r="AX7" s="24">
        <v>37.909999999999997</v>
      </c>
      <c r="AY7" s="24">
        <v>48.59</v>
      </c>
      <c r="AZ7" s="24" t="s">
        <v>102</v>
      </c>
      <c r="BA7" s="24">
        <v>47.61</v>
      </c>
      <c r="BB7" s="24">
        <v>68.53</v>
      </c>
      <c r="BC7" s="24">
        <v>69.180000000000007</v>
      </c>
      <c r="BD7" s="24">
        <v>76.319999999999993</v>
      </c>
      <c r="BE7" s="24">
        <v>78.430000000000007</v>
      </c>
      <c r="BF7" s="24" t="s">
        <v>102</v>
      </c>
      <c r="BG7" s="24">
        <v>1924.3</v>
      </c>
      <c r="BH7" s="24">
        <v>1586.85</v>
      </c>
      <c r="BI7" s="24">
        <v>711.89</v>
      </c>
      <c r="BJ7" s="24">
        <v>644.37</v>
      </c>
      <c r="BK7" s="24" t="s">
        <v>102</v>
      </c>
      <c r="BL7" s="24">
        <v>1092.22</v>
      </c>
      <c r="BM7" s="24">
        <v>825.1</v>
      </c>
      <c r="BN7" s="24">
        <v>789.87</v>
      </c>
      <c r="BO7" s="24">
        <v>749.43</v>
      </c>
      <c r="BP7" s="24">
        <v>630.82000000000005</v>
      </c>
      <c r="BQ7" s="24" t="s">
        <v>102</v>
      </c>
      <c r="BR7" s="24">
        <v>101.61</v>
      </c>
      <c r="BS7" s="24">
        <v>72.78</v>
      </c>
      <c r="BT7" s="24">
        <v>99.82</v>
      </c>
      <c r="BU7" s="24">
        <v>99.84</v>
      </c>
      <c r="BV7" s="24" t="s">
        <v>102</v>
      </c>
      <c r="BW7" s="24">
        <v>97.53</v>
      </c>
      <c r="BX7" s="24">
        <v>97.07</v>
      </c>
      <c r="BY7" s="24">
        <v>98.06</v>
      </c>
      <c r="BZ7" s="24">
        <v>98.46</v>
      </c>
      <c r="CA7" s="24">
        <v>97.81</v>
      </c>
      <c r="CB7" s="24" t="s">
        <v>102</v>
      </c>
      <c r="CC7" s="24">
        <v>147.68</v>
      </c>
      <c r="CD7" s="24">
        <v>206.21</v>
      </c>
      <c r="CE7" s="24">
        <v>153.19999999999999</v>
      </c>
      <c r="CF7" s="24">
        <v>149.07</v>
      </c>
      <c r="CG7" s="24" t="s">
        <v>102</v>
      </c>
      <c r="CH7" s="24">
        <v>155.83000000000001</v>
      </c>
      <c r="CI7" s="24">
        <v>157.81</v>
      </c>
      <c r="CJ7" s="24">
        <v>157.37</v>
      </c>
      <c r="CK7" s="24">
        <v>157.44999999999999</v>
      </c>
      <c r="CL7" s="24">
        <v>138.75</v>
      </c>
      <c r="CM7" s="24" t="s">
        <v>102</v>
      </c>
      <c r="CN7" s="24" t="s">
        <v>102</v>
      </c>
      <c r="CO7" s="24" t="s">
        <v>102</v>
      </c>
      <c r="CP7" s="24" t="s">
        <v>102</v>
      </c>
      <c r="CQ7" s="24" t="s">
        <v>102</v>
      </c>
      <c r="CR7" s="24" t="s">
        <v>102</v>
      </c>
      <c r="CS7" s="24">
        <v>61.51</v>
      </c>
      <c r="CT7" s="24">
        <v>64.92</v>
      </c>
      <c r="CU7" s="24">
        <v>64.14</v>
      </c>
      <c r="CV7" s="24">
        <v>63.71</v>
      </c>
      <c r="CW7" s="24">
        <v>58.94</v>
      </c>
      <c r="CX7" s="24" t="s">
        <v>102</v>
      </c>
      <c r="CY7" s="24">
        <v>91.18</v>
      </c>
      <c r="CZ7" s="24">
        <v>91.16</v>
      </c>
      <c r="DA7" s="24">
        <v>90.88</v>
      </c>
      <c r="DB7" s="24">
        <v>91.21</v>
      </c>
      <c r="DC7" s="24" t="s">
        <v>102</v>
      </c>
      <c r="DD7" s="24">
        <v>85.82</v>
      </c>
      <c r="DE7" s="24">
        <v>92.88</v>
      </c>
      <c r="DF7" s="24">
        <v>92.9</v>
      </c>
      <c r="DG7" s="24">
        <v>92.89</v>
      </c>
      <c r="DH7" s="24">
        <v>95.91</v>
      </c>
      <c r="DI7" s="24" t="s">
        <v>102</v>
      </c>
      <c r="DJ7" s="24">
        <v>3.12</v>
      </c>
      <c r="DK7" s="24">
        <v>6.15</v>
      </c>
      <c r="DL7" s="24">
        <v>9.0399999999999991</v>
      </c>
      <c r="DM7" s="24">
        <v>11.86</v>
      </c>
      <c r="DN7" s="24" t="s">
        <v>102</v>
      </c>
      <c r="DO7" s="24">
        <v>15.29</v>
      </c>
      <c r="DP7" s="24">
        <v>25.66</v>
      </c>
      <c r="DQ7" s="24">
        <v>27.46</v>
      </c>
      <c r="DR7" s="24">
        <v>29.93</v>
      </c>
      <c r="DS7" s="24">
        <v>41.09</v>
      </c>
      <c r="DT7" s="24" t="s">
        <v>102</v>
      </c>
      <c r="DU7" s="24">
        <v>0</v>
      </c>
      <c r="DV7" s="24">
        <v>0</v>
      </c>
      <c r="DW7" s="24">
        <v>0</v>
      </c>
      <c r="DX7" s="24">
        <v>0</v>
      </c>
      <c r="DY7" s="24" t="s">
        <v>102</v>
      </c>
      <c r="DZ7" s="24">
        <v>0.11</v>
      </c>
      <c r="EA7" s="24">
        <v>1.61</v>
      </c>
      <c r="EB7" s="24">
        <v>2.08</v>
      </c>
      <c r="EC7" s="24">
        <v>2.74</v>
      </c>
      <c r="ED7" s="24">
        <v>8.68</v>
      </c>
      <c r="EE7" s="24" t="s">
        <v>102</v>
      </c>
      <c r="EF7" s="24">
        <v>0</v>
      </c>
      <c r="EG7" s="24">
        <v>0</v>
      </c>
      <c r="EH7" s="24">
        <v>0</v>
      </c>
      <c r="EI7" s="24">
        <v>0</v>
      </c>
      <c r="EJ7" s="24" t="s">
        <v>102</v>
      </c>
      <c r="EK7" s="24">
        <v>0.15</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2025-01-30T01:03:30Z</cp:lastPrinted>
  <dcterms:created xsi:type="dcterms:W3CDTF">2025-01-24T07:03:36Z</dcterms:created>
  <dcterms:modified xsi:type="dcterms:W3CDTF">2025-02-28T07:04:16Z</dcterms:modified>
  <cp:category/>
</cp:coreProperties>
</file>