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CV00$\30_普及係\Ma 統計書\00 R5統計書データ\"/>
    </mc:Choice>
  </mc:AlternateContent>
  <xr:revisionPtr revIDLastSave="0" documentId="13_ncr:1_{47CB707C-ACAF-494F-99AB-C0293A46E577}" xr6:coauthVersionLast="47" xr6:coauthVersionMax="47" xr10:uidLastSave="{00000000-0000-0000-0000-000000000000}"/>
  <bookViews>
    <workbookView xWindow="3420" yWindow="600" windowWidth="25380" windowHeight="15600" tabRatio="810" activeTab="8" xr2:uid="{00000000-000D-0000-FFFF-FFFF00000000}"/>
  </bookViews>
  <sheets>
    <sheet name="304" sheetId="38" r:id="rId1"/>
    <sheet name="305" sheetId="40" r:id="rId2"/>
    <sheet name="306" sheetId="41" r:id="rId3"/>
    <sheet name="307-308" sheetId="43" r:id="rId4"/>
    <sheet name="309" sheetId="24" r:id="rId5"/>
    <sheet name="310" sheetId="25" r:id="rId6"/>
    <sheet name="311" sheetId="26" r:id="rId7"/>
    <sheet name="312" sheetId="27" r:id="rId8"/>
    <sheet name="313" sheetId="28" r:id="rId9"/>
    <sheet name="314" sheetId="29" r:id="rId10"/>
    <sheet name="315" sheetId="30" r:id="rId11"/>
    <sheet name="316" sheetId="45" r:id="rId12"/>
    <sheet name="317" sheetId="32" r:id="rId13"/>
    <sheet name="318" sheetId="33" r:id="rId14"/>
    <sheet name="319" sheetId="34" r:id="rId15"/>
    <sheet name="320" sheetId="35" r:id="rId16"/>
    <sheet name="321" sheetId="36" r:id="rId17"/>
    <sheet name="322" sheetId="37"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Fill" localSheetId="0" hidden="1">#REF!</definedName>
    <definedName name="_Fill" localSheetId="1" hidden="1">#REF!</definedName>
    <definedName name="_Fill" localSheetId="2" hidden="1">#REF!</definedName>
    <definedName name="_Fill" localSheetId="3" hidden="1">#REF!</definedName>
    <definedName name="_Fill" localSheetId="6" hidden="1">'311'!#REF!</definedName>
    <definedName name="_Fill" localSheetId="11" hidden="1">'[1]266'!$C$2:$M$2</definedName>
    <definedName name="_Fill" localSheetId="12" hidden="1">'[2]310'!$E$3:$W$3</definedName>
    <definedName name="_Fill" localSheetId="13" hidden="1">'[2]310'!$E$3:$W$3</definedName>
    <definedName name="_Fill" localSheetId="16" hidden="1">'321'!$Y$5:$Y$5</definedName>
    <definedName name="_Fill" localSheetId="17" hidden="1">'[2]310'!$E$3:$W$3</definedName>
    <definedName name="_Fill" hidden="1">'[1]266'!$C$2:$M$2</definedName>
    <definedName name="_Key1" hidden="1">'[3]261'!$BC$195:$BC$264</definedName>
    <definedName name="_Key2" hidden="1">'[3]261'!$BE$195:$BE$264</definedName>
    <definedName name="_Order1" hidden="1">1</definedName>
    <definedName name="_Order2" hidden="1">255</definedName>
    <definedName name="_Regression_Int" localSheetId="5" hidden="1">1</definedName>
    <definedName name="_Regression_Int" localSheetId="6" hidden="1">1</definedName>
    <definedName name="_Regression_Int" localSheetId="8" hidden="1">1</definedName>
    <definedName name="_Regression_Int" localSheetId="12"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Sort" hidden="1">'[3]261'!$BA$194:$BT$264</definedName>
    <definedName name="Ⅰ期" localSheetId="3">'[4]4半原指数'!$C$4:$V$50</definedName>
    <definedName name="Ⅰ期" localSheetId="11">'[5]4半原指数'!$C$4:$V$50</definedName>
    <definedName name="Ⅰ期">'[4]4半原指数'!$C$4:$V$50</definedName>
    <definedName name="BASE" localSheetId="3">'[6]243'!$B$5:$B$57</definedName>
    <definedName name="BASE" localSheetId="11">'[7]243'!$B$5:$B$57</definedName>
    <definedName name="BASE">'[6]243'!$B$5:$B$57</definedName>
    <definedName name="_xlnm.Print_Area" localSheetId="0">'304'!$A$1:$N$47</definedName>
    <definedName name="_xlnm.Print_Area" localSheetId="1">'305'!$A$1:$AE$29</definedName>
    <definedName name="_xlnm.Print_Area" localSheetId="3">[8]総計!$A$1:$H$68</definedName>
    <definedName name="_xlnm.Print_Area" localSheetId="6">'311'!$A$1:$AO$44</definedName>
    <definedName name="_xlnm.Print_Area" localSheetId="7">'312'!$A$1:$AT$45</definedName>
    <definedName name="_xlnm.Print_Area" localSheetId="8">'313'!$A$1:$T$46</definedName>
    <definedName name="_xlnm.Print_Area" localSheetId="11">'316'!$A$1:$Q$14</definedName>
    <definedName name="_xlnm.Print_Area" localSheetId="12">'317'!$A$1:$M$29</definedName>
    <definedName name="_xlnm.Print_Area" localSheetId="13">'318'!$A$1:$L$26</definedName>
    <definedName name="_xlnm.Print_Area" localSheetId="14">'319'!$A$1:$X$133</definedName>
    <definedName name="_xlnm.Print_Area" localSheetId="16">'321'!$A$1:$Y$68</definedName>
    <definedName name="_xlnm.Print_Area" localSheetId="17">'322'!$A$1:$N$31</definedName>
    <definedName name="_xlnm.Print_Area">[8]総計!$A$1:$H$68</definedName>
    <definedName name="ｓｓｓ" localSheetId="0" hidden="1">'[9]179'!$H$4:$H$21</definedName>
    <definedName name="ｓｓｓ" localSheetId="4" hidden="1">'[9]179'!$H$4:$H$21</definedName>
    <definedName name="ｓｓｓ" localSheetId="5" hidden="1">'[10]179'!$H$4:$H$21</definedName>
    <definedName name="ｓｓｓ" localSheetId="6" hidden="1">'[11]179'!$H$4:$H$21</definedName>
    <definedName name="ｓｓｓ" localSheetId="7" hidden="1">'[11]179'!$H$4:$H$21</definedName>
    <definedName name="ｓｓｓ" localSheetId="8" hidden="1">'[11]179'!$H$4:$H$21</definedName>
    <definedName name="ｓｓｓ" localSheetId="9" hidden="1">'[11]179'!$H$4:$H$21</definedName>
    <definedName name="ｓｓｓ" localSheetId="10" hidden="1">'[11]179'!$H$4:$H$21</definedName>
    <definedName name="ｓｓｓ" localSheetId="11" hidden="1">'[12]179'!$H$4:$H$21</definedName>
    <definedName name="ｓｓｓ" localSheetId="12" hidden="1">'[10]179'!$H$4:$H$21</definedName>
    <definedName name="ｓｓｓ" localSheetId="13" hidden="1">'[10]179'!$H$4:$H$21</definedName>
    <definedName name="ｓｓｓ" localSheetId="15" hidden="1">'[10]179'!$H$4:$H$21</definedName>
    <definedName name="ｓｓｓ" localSheetId="16" hidden="1">'[10]179'!$H$4:$H$21</definedName>
    <definedName name="ｓｓｓ" localSheetId="17" hidden="1">'[10]179'!$H$4:$H$21</definedName>
    <definedName name="ｓｓｓ" hidden="1">'[13]179'!$H$4:$H$21</definedName>
    <definedName name="ふぇ" localSheetId="0" hidden="1">'[14]138'!$B$6:$R$6</definedName>
    <definedName name="ふぇ" localSheetId="4" hidden="1">'[14]138'!$B$6:$R$6</definedName>
    <definedName name="ふぇ" localSheetId="5" hidden="1">'[15]138'!$B$6:$R$6</definedName>
    <definedName name="ふぇ" localSheetId="6" hidden="1">'[16]138'!$B$6:$R$6</definedName>
    <definedName name="ふぇ" localSheetId="7" hidden="1">'[16]138'!$B$6:$R$6</definedName>
    <definedName name="ふぇ" localSheetId="8" hidden="1">'[16]138'!$B$6:$R$6</definedName>
    <definedName name="ふぇ" localSheetId="9" hidden="1">'[16]138'!$B$6:$R$6</definedName>
    <definedName name="ふぇ" localSheetId="10" hidden="1">'[16]138'!$B$6:$R$6</definedName>
    <definedName name="ふぇ" localSheetId="11" hidden="1">'[17]138'!$B$6:$R$6</definedName>
    <definedName name="ふぇ" localSheetId="12" hidden="1">'[15]138'!$B$6:$R$6</definedName>
    <definedName name="ふぇ" localSheetId="13" hidden="1">'[15]138'!$B$6:$R$6</definedName>
    <definedName name="ふぇ" localSheetId="15" hidden="1">'[15]138'!$B$6:$R$6</definedName>
    <definedName name="ふぇ" localSheetId="16" hidden="1">'[15]138'!$B$6:$R$6</definedName>
    <definedName name="ふぇ" localSheetId="17" hidden="1">'[15]138'!$B$6:$R$6</definedName>
    <definedName name="ふぇ" hidden="1">'[18]138'!$B$6:$R$6</definedName>
    <definedName name="変更" localSheetId="11" hidden="1">#REF!</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6" i="34" l="1"/>
  <c r="G135" i="34"/>
  <c r="Z11" i="34"/>
  <c r="Z47" i="34"/>
  <c r="Y47" i="34" s="1"/>
  <c r="Z65" i="34"/>
  <c r="Z12" i="34"/>
  <c r="Y12" i="34" s="1"/>
  <c r="C10" i="33"/>
  <c r="F10" i="33"/>
  <c r="I10" i="33"/>
  <c r="I12" i="33"/>
  <c r="I13" i="33"/>
  <c r="I14" i="33"/>
  <c r="I15" i="33"/>
  <c r="I16" i="33"/>
  <c r="I17" i="33"/>
  <c r="I18" i="33"/>
  <c r="I19" i="33"/>
  <c r="I20" i="33"/>
  <c r="I21" i="33"/>
  <c r="I22" i="33"/>
  <c r="I11" i="33"/>
  <c r="F12" i="33"/>
  <c r="F13" i="33"/>
  <c r="F14" i="33"/>
  <c r="F15" i="33"/>
  <c r="F16" i="33"/>
  <c r="F17" i="33"/>
  <c r="F18" i="33"/>
  <c r="F19" i="33"/>
  <c r="F20" i="33"/>
  <c r="F21" i="33"/>
  <c r="F22" i="33"/>
  <c r="F11" i="33"/>
  <c r="C12" i="33"/>
  <c r="C13" i="33"/>
  <c r="C14" i="33"/>
  <c r="C15" i="33"/>
  <c r="C16" i="33"/>
  <c r="C17" i="33"/>
  <c r="C18" i="33"/>
  <c r="C19" i="33"/>
  <c r="C20" i="33"/>
  <c r="C21" i="33"/>
  <c r="C22" i="33"/>
  <c r="C11" i="33"/>
  <c r="J31" i="27" l="1"/>
  <c r="I6" i="28"/>
  <c r="G5" i="28"/>
  <c r="L15" i="25"/>
  <c r="J16" i="25"/>
  <c r="K16" i="25"/>
  <c r="L16" i="25"/>
  <c r="M16" i="25"/>
  <c r="N16" i="25"/>
  <c r="I16" i="25"/>
  <c r="O15" i="25"/>
  <c r="J15" i="25"/>
  <c r="K15" i="25"/>
  <c r="M15" i="25"/>
  <c r="N15" i="25"/>
  <c r="I15" i="25"/>
  <c r="AC11" i="27"/>
  <c r="H6" i="26"/>
  <c r="Y25" i="26"/>
  <c r="I6" i="26"/>
  <c r="H135" i="34" l="1"/>
  <c r="H136" i="34" s="1"/>
  <c r="I135" i="34"/>
  <c r="I136" i="34" s="1"/>
  <c r="J135" i="34"/>
  <c r="J136" i="34" s="1"/>
  <c r="K135" i="34"/>
  <c r="K136" i="34" s="1"/>
  <c r="L135" i="34"/>
  <c r="L136" i="34" s="1"/>
  <c r="M135" i="34"/>
  <c r="M136" i="34" s="1"/>
  <c r="N135" i="34"/>
  <c r="N136" i="34" s="1"/>
  <c r="P135" i="34"/>
  <c r="P136" i="34" s="1"/>
  <c r="Q135" i="34"/>
  <c r="Q136" i="34" s="1"/>
  <c r="R135" i="34"/>
  <c r="R136" i="34" s="1"/>
  <c r="S135" i="34"/>
  <c r="S136" i="34" s="1"/>
  <c r="T135" i="34"/>
  <c r="T136" i="34" s="1"/>
  <c r="U135" i="34"/>
  <c r="U136" i="34" s="1"/>
  <c r="V135" i="34"/>
  <c r="V136" i="34" s="1"/>
  <c r="W135" i="34"/>
  <c r="W136" i="34" s="1"/>
  <c r="X135" i="34"/>
  <c r="X136" i="34" s="1"/>
  <c r="Y66" i="34"/>
  <c r="Y67" i="34"/>
  <c r="Y68" i="34"/>
  <c r="Y70" i="34"/>
  <c r="Y75" i="34"/>
  <c r="Y76" i="34"/>
  <c r="Z66" i="34"/>
  <c r="Z67" i="34"/>
  <c r="Z68" i="34"/>
  <c r="Z69" i="34"/>
  <c r="Y69" i="34" s="1"/>
  <c r="Z70" i="34"/>
  <c r="Z71" i="34"/>
  <c r="Y71" i="34" s="1"/>
  <c r="Z72" i="34"/>
  <c r="Y72" i="34" s="1"/>
  <c r="Z73" i="34"/>
  <c r="Y73" i="34" s="1"/>
  <c r="Z74" i="34"/>
  <c r="Y74" i="34" s="1"/>
  <c r="Z75" i="34"/>
  <c r="Z76" i="34"/>
  <c r="Z77" i="34"/>
  <c r="Y77" i="34" s="1"/>
  <c r="Z78" i="34"/>
  <c r="Y78" i="34" s="1"/>
  <c r="Z79" i="34"/>
  <c r="Y79" i="34" s="1"/>
  <c r="Z80" i="34"/>
  <c r="Y80" i="34" s="1"/>
  <c r="Z81" i="34"/>
  <c r="Y81" i="34" s="1"/>
  <c r="Z82" i="34"/>
  <c r="Y82" i="34" s="1"/>
  <c r="Z83" i="34"/>
  <c r="Y83" i="34" s="1"/>
  <c r="Z84" i="34"/>
  <c r="Y84" i="34" s="1"/>
  <c r="Z85" i="34"/>
  <c r="Y85" i="34" s="1"/>
  <c r="Z86" i="34"/>
  <c r="Y86" i="34" s="1"/>
  <c r="Z87" i="34"/>
  <c r="Y87" i="34" s="1"/>
  <c r="Z88" i="34"/>
  <c r="Y88" i="34" s="1"/>
  <c r="Z89" i="34"/>
  <c r="Y89" i="34" s="1"/>
  <c r="Z90" i="34"/>
  <c r="Y90" i="34" s="1"/>
  <c r="Z91" i="34"/>
  <c r="Y91" i="34" s="1"/>
  <c r="Y65" i="34"/>
  <c r="Z13" i="34"/>
  <c r="Y13" i="34" s="1"/>
  <c r="Z14" i="34"/>
  <c r="Y14" i="34" s="1"/>
  <c r="Z15" i="34"/>
  <c r="Y15" i="34" s="1"/>
  <c r="Z16" i="34"/>
  <c r="Y16" i="34" s="1"/>
  <c r="Z17" i="34"/>
  <c r="Y17" i="34" s="1"/>
  <c r="Z18" i="34"/>
  <c r="Y18" i="34" s="1"/>
  <c r="Z19" i="34"/>
  <c r="Y19" i="34" s="1"/>
  <c r="Z20" i="34"/>
  <c r="Y20" i="34" s="1"/>
  <c r="Z21" i="34"/>
  <c r="Y21" i="34" s="1"/>
  <c r="Z22" i="34"/>
  <c r="Y22" i="34" s="1"/>
  <c r="Z23" i="34"/>
  <c r="Y23" i="34" s="1"/>
  <c r="Z24" i="34"/>
  <c r="Y24" i="34" s="1"/>
  <c r="Z25" i="34"/>
  <c r="Y25" i="34" s="1"/>
  <c r="Z26" i="34"/>
  <c r="Y26" i="34" s="1"/>
  <c r="Z27" i="34"/>
  <c r="Y27" i="34" s="1"/>
  <c r="Z28" i="34"/>
  <c r="Y28" i="34" s="1"/>
  <c r="Z29" i="34"/>
  <c r="Y29" i="34" s="1"/>
  <c r="Z30" i="34"/>
  <c r="Y30" i="34" s="1"/>
  <c r="Z31" i="34"/>
  <c r="Y31" i="34" s="1"/>
  <c r="Z32" i="34"/>
  <c r="Y32" i="34" s="1"/>
  <c r="Z33" i="34"/>
  <c r="Y33" i="34" s="1"/>
  <c r="Z34" i="34"/>
  <c r="Y34" i="34" s="1"/>
  <c r="Z35" i="34"/>
  <c r="Y35" i="34" s="1"/>
  <c r="Z36" i="34"/>
  <c r="Y36" i="34" s="1"/>
  <c r="Z37" i="34"/>
  <c r="Y37" i="34" s="1"/>
  <c r="Z38" i="34"/>
  <c r="Y38" i="34" s="1"/>
  <c r="Z39" i="34"/>
  <c r="Y39" i="34" s="1"/>
  <c r="Z40" i="34"/>
  <c r="Y40" i="34" s="1"/>
  <c r="Z41" i="34"/>
  <c r="Y41" i="34" s="1"/>
  <c r="Z43" i="34"/>
  <c r="Y43" i="34" s="1"/>
  <c r="Z44" i="34"/>
  <c r="Y44" i="34" s="1"/>
  <c r="Z45" i="34"/>
  <c r="Y45" i="34" s="1"/>
  <c r="Z46" i="34"/>
  <c r="Y46" i="34" s="1"/>
  <c r="Z48" i="34"/>
  <c r="Y48" i="34" s="1"/>
  <c r="Z49" i="34"/>
  <c r="Y49" i="34" s="1"/>
  <c r="Z50" i="34"/>
  <c r="Y50" i="34" s="1"/>
  <c r="Z51" i="34"/>
  <c r="Y51" i="34" s="1"/>
  <c r="Z52" i="34"/>
  <c r="Y52" i="34" s="1"/>
  <c r="Z53" i="34"/>
  <c r="Y53" i="34" s="1"/>
  <c r="Z54" i="34"/>
  <c r="Y54" i="34" s="1"/>
  <c r="M31" i="32"/>
  <c r="H6" i="28"/>
  <c r="H5" i="28" s="1"/>
  <c r="R6" i="28"/>
  <c r="P6" i="28"/>
  <c r="N6" i="28"/>
  <c r="L6" i="28"/>
  <c r="J6" i="28"/>
  <c r="H25" i="28"/>
  <c r="J25" i="28"/>
  <c r="L25" i="28"/>
  <c r="N25" i="28"/>
  <c r="P25" i="28"/>
  <c r="R25" i="28"/>
  <c r="R30" i="28"/>
  <c r="P30" i="28"/>
  <c r="N30" i="28"/>
  <c r="L30" i="28"/>
  <c r="J30" i="28"/>
  <c r="H30" i="28"/>
  <c r="S40" i="28"/>
  <c r="T8" i="28"/>
  <c r="T9" i="28"/>
  <c r="T10" i="28"/>
  <c r="T11" i="28"/>
  <c r="T12" i="28"/>
  <c r="T13" i="28"/>
  <c r="T14" i="28"/>
  <c r="T15" i="28"/>
  <c r="T16" i="28"/>
  <c r="T17" i="28"/>
  <c r="T18" i="28"/>
  <c r="T19" i="28"/>
  <c r="T20" i="28"/>
  <c r="T21" i="28"/>
  <c r="T22" i="28"/>
  <c r="T23" i="28"/>
  <c r="T24" i="28"/>
  <c r="T26" i="28"/>
  <c r="T27" i="28"/>
  <c r="T28" i="28"/>
  <c r="T29" i="28"/>
  <c r="T31" i="28"/>
  <c r="T32" i="28"/>
  <c r="T33" i="28"/>
  <c r="T34" i="28"/>
  <c r="T35" i="28"/>
  <c r="T36" i="28"/>
  <c r="T37" i="28"/>
  <c r="T38" i="28"/>
  <c r="T39" i="28"/>
  <c r="T40" i="28"/>
  <c r="T41" i="28"/>
  <c r="T7" i="28"/>
  <c r="S7" i="28"/>
  <c r="S8" i="28"/>
  <c r="S9" i="28"/>
  <c r="S10" i="28"/>
  <c r="S11" i="28"/>
  <c r="S12" i="28"/>
  <c r="S13" i="28"/>
  <c r="S14" i="28"/>
  <c r="S15" i="28"/>
  <c r="S16" i="28"/>
  <c r="S17" i="28"/>
  <c r="S18" i="28"/>
  <c r="S19" i="28"/>
  <c r="S20" i="28"/>
  <c r="S21" i="28"/>
  <c r="S22" i="28"/>
  <c r="S23" i="28"/>
  <c r="S24" i="28"/>
  <c r="S26" i="28"/>
  <c r="S27" i="28"/>
  <c r="S28" i="28"/>
  <c r="S29" i="28"/>
  <c r="S31" i="28"/>
  <c r="S32" i="28"/>
  <c r="S33" i="28"/>
  <c r="S34" i="28"/>
  <c r="S35" i="28"/>
  <c r="S36" i="28"/>
  <c r="S37" i="28"/>
  <c r="S38" i="28"/>
  <c r="S39" i="28"/>
  <c r="S41" i="28"/>
  <c r="Q30" i="28"/>
  <c r="O30" i="28"/>
  <c r="M30" i="28"/>
  <c r="K30" i="28"/>
  <c r="I30" i="28"/>
  <c r="I25" i="28"/>
  <c r="K25" i="28"/>
  <c r="M25" i="28"/>
  <c r="O25" i="28"/>
  <c r="O6" i="28"/>
  <c r="K6" i="28"/>
  <c r="M6" i="28"/>
  <c r="Q6" i="28"/>
  <c r="H49" i="28"/>
  <c r="I49" i="28"/>
  <c r="J49" i="28"/>
  <c r="K49" i="28"/>
  <c r="L49" i="28"/>
  <c r="M49" i="28"/>
  <c r="N49" i="28"/>
  <c r="O49" i="28"/>
  <c r="P49" i="28"/>
  <c r="Q49" i="28"/>
  <c r="R49" i="28"/>
  <c r="G49" i="28"/>
  <c r="W7" i="28"/>
  <c r="W8" i="28"/>
  <c r="W9" i="28"/>
  <c r="W10" i="28"/>
  <c r="W11" i="28"/>
  <c r="W12" i="28"/>
  <c r="W13" i="28"/>
  <c r="W14" i="28"/>
  <c r="W15" i="28"/>
  <c r="W16" i="28"/>
  <c r="W17" i="28"/>
  <c r="W18" i="28"/>
  <c r="W19" i="28"/>
  <c r="W20" i="28"/>
  <c r="W21" i="28"/>
  <c r="W22" i="28"/>
  <c r="W23" i="28"/>
  <c r="W24" i="28"/>
  <c r="W26" i="28"/>
  <c r="W27" i="28"/>
  <c r="W28" i="28"/>
  <c r="W29" i="28"/>
  <c r="W31" i="28"/>
  <c r="W32" i="28"/>
  <c r="W33" i="28"/>
  <c r="W34" i="28"/>
  <c r="X34" i="28" s="1"/>
  <c r="W35" i="28"/>
  <c r="W36" i="28"/>
  <c r="W37" i="28"/>
  <c r="W38" i="28"/>
  <c r="W39" i="28"/>
  <c r="W40" i="28"/>
  <c r="W41" i="28"/>
  <c r="AV8" i="27"/>
  <c r="AW8" i="27" s="1"/>
  <c r="AV9" i="27"/>
  <c r="AW9" i="27" s="1"/>
  <c r="AV10" i="27"/>
  <c r="AW10" i="27" s="1"/>
  <c r="AV11" i="27"/>
  <c r="AW11" i="27" s="1"/>
  <c r="AV12" i="27"/>
  <c r="AW12" i="27" s="1"/>
  <c r="AV13" i="27"/>
  <c r="AW13" i="27" s="1"/>
  <c r="AV14" i="27"/>
  <c r="AW14" i="27" s="1"/>
  <c r="AV15" i="27"/>
  <c r="AW15" i="27" s="1"/>
  <c r="AV16" i="27"/>
  <c r="AW16" i="27" s="1"/>
  <c r="AV17" i="27"/>
  <c r="AW17" i="27" s="1"/>
  <c r="AV18" i="27"/>
  <c r="AW18" i="27" s="1"/>
  <c r="AV19" i="27"/>
  <c r="AW19" i="27" s="1"/>
  <c r="AV20" i="27"/>
  <c r="AW20" i="27" s="1"/>
  <c r="AV21" i="27"/>
  <c r="AW21" i="27" s="1"/>
  <c r="AV22" i="27"/>
  <c r="AW22" i="27" s="1"/>
  <c r="AW23" i="27"/>
  <c r="AV24" i="27"/>
  <c r="AW24" i="27" s="1"/>
  <c r="AV25" i="27"/>
  <c r="AW25" i="27" s="1"/>
  <c r="AV27" i="27"/>
  <c r="AW27" i="27" s="1"/>
  <c r="AV28" i="27"/>
  <c r="AW28" i="27" s="1"/>
  <c r="AV29" i="27"/>
  <c r="AW29" i="27" s="1"/>
  <c r="AV32" i="27"/>
  <c r="AW32" i="27" s="1"/>
  <c r="AV33" i="27"/>
  <c r="AW33" i="27" s="1"/>
  <c r="AV34" i="27"/>
  <c r="AW34" i="27" s="1"/>
  <c r="AV35" i="27"/>
  <c r="AW35" i="27" s="1"/>
  <c r="AV36" i="27"/>
  <c r="AW36" i="27" s="1"/>
  <c r="AV37" i="27"/>
  <c r="AW37" i="27" s="1"/>
  <c r="AV38" i="27"/>
  <c r="AW38" i="27" s="1"/>
  <c r="AV39" i="27"/>
  <c r="AW39" i="27" s="1"/>
  <c r="AV40" i="27"/>
  <c r="AW40" i="27" s="1"/>
  <c r="AV41" i="27"/>
  <c r="AW41" i="27" s="1"/>
  <c r="AV42" i="27"/>
  <c r="AW42" i="27" s="1"/>
  <c r="AV43" i="27"/>
  <c r="AJ26" i="27"/>
  <c r="AA7" i="27"/>
  <c r="L26" i="27"/>
  <c r="AA31" i="27"/>
  <c r="AB31" i="27"/>
  <c r="AC31" i="27"/>
  <c r="AD31" i="27"/>
  <c r="AE31" i="27"/>
  <c r="AF31" i="27"/>
  <c r="AG31" i="27"/>
  <c r="AH31" i="27"/>
  <c r="AI31" i="27"/>
  <c r="AJ31" i="27"/>
  <c r="AK31" i="27"/>
  <c r="AL31" i="27"/>
  <c r="Z31" i="27"/>
  <c r="K31" i="27"/>
  <c r="L31" i="27"/>
  <c r="M31" i="27"/>
  <c r="N31" i="27"/>
  <c r="O31" i="27"/>
  <c r="P31" i="27"/>
  <c r="Q31" i="27"/>
  <c r="R31" i="27"/>
  <c r="S31" i="27"/>
  <c r="T31" i="27"/>
  <c r="U31" i="27"/>
  <c r="I31" i="27"/>
  <c r="AA26" i="27"/>
  <c r="AB26" i="27"/>
  <c r="AC26" i="27"/>
  <c r="AD26" i="27"/>
  <c r="AE26" i="27"/>
  <c r="AF26" i="27"/>
  <c r="AG26" i="27"/>
  <c r="AH26" i="27"/>
  <c r="AI26" i="27"/>
  <c r="AK26" i="27"/>
  <c r="AL26" i="27"/>
  <c r="Z26" i="27"/>
  <c r="U26" i="27"/>
  <c r="T26" i="27"/>
  <c r="S26" i="27"/>
  <c r="R26" i="27"/>
  <c r="Q26" i="27"/>
  <c r="P26" i="27"/>
  <c r="O26" i="27"/>
  <c r="N26" i="27"/>
  <c r="M26" i="27"/>
  <c r="J26" i="27"/>
  <c r="I26" i="27"/>
  <c r="AB7" i="27"/>
  <c r="AC7" i="27"/>
  <c r="AD7" i="27"/>
  <c r="AE7" i="27"/>
  <c r="AF7" i="27"/>
  <c r="AF6" i="27" s="1"/>
  <c r="AG7" i="27"/>
  <c r="AH7" i="27"/>
  <c r="AI7" i="27"/>
  <c r="AJ7" i="27"/>
  <c r="AK7" i="27"/>
  <c r="AL7" i="27"/>
  <c r="AL6" i="27" s="1"/>
  <c r="Z7" i="27"/>
  <c r="Z6" i="27" s="1"/>
  <c r="K7" i="27"/>
  <c r="L7" i="27"/>
  <c r="L6" i="27" s="1"/>
  <c r="M7" i="27"/>
  <c r="N7" i="27"/>
  <c r="O7" i="27"/>
  <c r="P7" i="27"/>
  <c r="Q7" i="27"/>
  <c r="R7" i="27"/>
  <c r="S7" i="27"/>
  <c r="T7" i="27"/>
  <c r="U7" i="27"/>
  <c r="J7" i="27"/>
  <c r="T6" i="27"/>
  <c r="AQ29" i="26"/>
  <c r="AR29" i="26" s="1"/>
  <c r="R5" i="28" l="1"/>
  <c r="X31" i="28"/>
  <c r="X24" i="28"/>
  <c r="X39" i="28"/>
  <c r="S6" i="28"/>
  <c r="X38" i="28"/>
  <c r="X37" i="28"/>
  <c r="X19" i="28"/>
  <c r="X11" i="28"/>
  <c r="AV31" i="27"/>
  <c r="AW31" i="27" s="1"/>
  <c r="AG6" i="27"/>
  <c r="AD6" i="27"/>
  <c r="AE6" i="27"/>
  <c r="AC6" i="27"/>
  <c r="AB6" i="27"/>
  <c r="AH6" i="27"/>
  <c r="AV7" i="27"/>
  <c r="AW7" i="27" s="1"/>
  <c r="AA6" i="27"/>
  <c r="K26" i="27"/>
  <c r="K6" i="27" s="1"/>
  <c r="AV30" i="27"/>
  <c r="AW30" i="27" s="1"/>
  <c r="U6" i="27"/>
  <c r="J6" i="27"/>
  <c r="O6" i="27"/>
  <c r="S25" i="28"/>
  <c r="T30" i="28"/>
  <c r="X36" i="28"/>
  <c r="S30" i="28"/>
  <c r="X15" i="28"/>
  <c r="X32" i="28"/>
  <c r="T25" i="28"/>
  <c r="G50" i="28"/>
  <c r="X17" i="28"/>
  <c r="X9" i="28"/>
  <c r="X16" i="28"/>
  <c r="X8" i="28"/>
  <c r="K5" i="28"/>
  <c r="K50" i="28" s="1"/>
  <c r="X40" i="28"/>
  <c r="X22" i="28"/>
  <c r="X14" i="28"/>
  <c r="X21" i="28"/>
  <c r="X12" i="28"/>
  <c r="X13" i="28"/>
  <c r="X20" i="28"/>
  <c r="X29" i="28"/>
  <c r="X18" i="28"/>
  <c r="X10" i="28"/>
  <c r="X41" i="28"/>
  <c r="X33" i="28"/>
  <c r="X35" i="28"/>
  <c r="X28" i="28"/>
  <c r="X27" i="28"/>
  <c r="X26" i="28"/>
  <c r="Q5" i="28"/>
  <c r="Q50" i="28" s="1"/>
  <c r="M5" i="28"/>
  <c r="M50" i="28" s="1"/>
  <c r="W30" i="28"/>
  <c r="I5" i="28"/>
  <c r="I50" i="28" s="1"/>
  <c r="T49" i="28"/>
  <c r="W25" i="28"/>
  <c r="R50" i="28"/>
  <c r="L5" i="28"/>
  <c r="L50" i="28" s="1"/>
  <c r="T6" i="28"/>
  <c r="P5" i="28"/>
  <c r="P50" i="28" s="1"/>
  <c r="N5" i="28"/>
  <c r="N50" i="28" s="1"/>
  <c r="J5" i="28"/>
  <c r="J50" i="28" s="1"/>
  <c r="O5" i="28"/>
  <c r="O50" i="28" s="1"/>
  <c r="X23" i="28"/>
  <c r="S49" i="28"/>
  <c r="X7" i="28"/>
  <c r="W6" i="28"/>
  <c r="AJ6" i="27"/>
  <c r="Q6" i="27"/>
  <c r="P6" i="27"/>
  <c r="N6" i="27"/>
  <c r="M6" i="27"/>
  <c r="R6" i="27"/>
  <c r="I6" i="27"/>
  <c r="AK6" i="27"/>
  <c r="AI6" i="27"/>
  <c r="S6" i="27"/>
  <c r="H25" i="26"/>
  <c r="AQ7" i="26"/>
  <c r="AR7" i="26" s="1"/>
  <c r="AQ8" i="26"/>
  <c r="AR8" i="26" s="1"/>
  <c r="AQ9" i="26"/>
  <c r="AR9" i="26" s="1"/>
  <c r="AQ10" i="26"/>
  <c r="AR10" i="26" s="1"/>
  <c r="AQ11" i="26"/>
  <c r="AR11" i="26" s="1"/>
  <c r="AQ12" i="26"/>
  <c r="AR12" i="26" s="1"/>
  <c r="AQ13" i="26"/>
  <c r="AR13" i="26" s="1"/>
  <c r="AQ14" i="26"/>
  <c r="AR14" i="26" s="1"/>
  <c r="AQ15" i="26"/>
  <c r="AR15" i="26" s="1"/>
  <c r="AQ16" i="26"/>
  <c r="AR16" i="26" s="1"/>
  <c r="AQ17" i="26"/>
  <c r="AR17" i="26" s="1"/>
  <c r="AQ18" i="26"/>
  <c r="AR18" i="26" s="1"/>
  <c r="AQ19" i="26"/>
  <c r="AR19" i="26" s="1"/>
  <c r="AQ20" i="26"/>
  <c r="AR20" i="26" s="1"/>
  <c r="AQ21" i="26"/>
  <c r="AR21" i="26" s="1"/>
  <c r="AQ22" i="26"/>
  <c r="AR22" i="26" s="1"/>
  <c r="AQ23" i="26"/>
  <c r="AR23" i="26" s="1"/>
  <c r="AQ24" i="26"/>
  <c r="AR24" i="26" s="1"/>
  <c r="AQ26" i="26"/>
  <c r="AR26" i="26" s="1"/>
  <c r="AQ27" i="26"/>
  <c r="AR27" i="26" s="1"/>
  <c r="AQ28" i="26"/>
  <c r="AR28" i="26" s="1"/>
  <c r="AQ31" i="26"/>
  <c r="AR31" i="26" s="1"/>
  <c r="AQ32" i="26"/>
  <c r="AR32" i="26" s="1"/>
  <c r="AQ33" i="26"/>
  <c r="AR33" i="26" s="1"/>
  <c r="AQ34" i="26"/>
  <c r="AR34" i="26" s="1"/>
  <c r="AQ35" i="26"/>
  <c r="AR35" i="26" s="1"/>
  <c r="AQ36" i="26"/>
  <c r="AR36" i="26" s="1"/>
  <c r="AQ37" i="26"/>
  <c r="AR37" i="26" s="1"/>
  <c r="AQ38" i="26"/>
  <c r="AR38" i="26" s="1"/>
  <c r="AQ39" i="26"/>
  <c r="AR39" i="26" s="1"/>
  <c r="AQ40" i="26"/>
  <c r="AR40" i="26" s="1"/>
  <c r="AQ41" i="26"/>
  <c r="AR41" i="26" s="1"/>
  <c r="O25" i="26"/>
  <c r="I30" i="26"/>
  <c r="J30" i="26"/>
  <c r="J6" i="26"/>
  <c r="X30" i="26"/>
  <c r="Y30" i="26"/>
  <c r="Z30" i="26"/>
  <c r="AA30" i="26"/>
  <c r="AB30" i="26"/>
  <c r="AC30" i="26"/>
  <c r="AD30" i="26"/>
  <c r="AE30" i="26"/>
  <c r="AF30" i="26"/>
  <c r="AG30" i="26"/>
  <c r="W30" i="26"/>
  <c r="K30" i="26"/>
  <c r="L30" i="26"/>
  <c r="M30" i="26"/>
  <c r="N30" i="26"/>
  <c r="O30" i="26"/>
  <c r="P30" i="26"/>
  <c r="Q30" i="26"/>
  <c r="R30" i="26"/>
  <c r="H30" i="26"/>
  <c r="X25" i="26"/>
  <c r="Z25" i="26"/>
  <c r="AA25" i="26"/>
  <c r="AB25" i="26"/>
  <c r="AC25" i="26"/>
  <c r="AD25" i="26"/>
  <c r="AE25" i="26"/>
  <c r="AF25" i="26"/>
  <c r="AG25" i="26"/>
  <c r="W25" i="26"/>
  <c r="I25" i="26"/>
  <c r="J25" i="26"/>
  <c r="K25" i="26"/>
  <c r="L25" i="26"/>
  <c r="M25" i="26"/>
  <c r="N25" i="26"/>
  <c r="P25" i="26"/>
  <c r="Q25" i="26"/>
  <c r="R25" i="26"/>
  <c r="X6" i="26"/>
  <c r="Y6" i="26"/>
  <c r="Z6" i="26"/>
  <c r="AA6" i="26"/>
  <c r="AB6" i="26"/>
  <c r="AC6" i="26"/>
  <c r="AD6" i="26"/>
  <c r="AE6" i="26"/>
  <c r="AF6" i="26"/>
  <c r="AG6" i="26"/>
  <c r="W6" i="26"/>
  <c r="K6" i="26"/>
  <c r="L6" i="26"/>
  <c r="M6" i="26"/>
  <c r="N6" i="26"/>
  <c r="O6" i="26"/>
  <c r="P6" i="26"/>
  <c r="Q6" i="26"/>
  <c r="R6" i="26"/>
  <c r="H15" i="25"/>
  <c r="G16" i="25"/>
  <c r="F16" i="25"/>
  <c r="E16" i="25"/>
  <c r="F15" i="25"/>
  <c r="G15" i="25"/>
  <c r="E15" i="25"/>
  <c r="X25" i="28" l="1"/>
  <c r="X6" i="28"/>
  <c r="AQ6" i="26"/>
  <c r="AR6" i="26" s="1"/>
  <c r="I5" i="26"/>
  <c r="AD5" i="26"/>
  <c r="AB5" i="26"/>
  <c r="AQ30" i="26"/>
  <c r="AR30" i="26" s="1"/>
  <c r="AQ25" i="26"/>
  <c r="AR25" i="26" s="1"/>
  <c r="AA5" i="26"/>
  <c r="AV26" i="27"/>
  <c r="AW26" i="27" s="1"/>
  <c r="AV6" i="27"/>
  <c r="AW6" i="27" s="1"/>
  <c r="X30" i="28"/>
  <c r="S5" i="28"/>
  <c r="S50" i="28" s="1"/>
  <c r="H50" i="28"/>
  <c r="T5" i="28"/>
  <c r="T50" i="28" s="1"/>
  <c r="W5" i="28"/>
  <c r="H5" i="26"/>
  <c r="W5" i="26"/>
  <c r="P5" i="26"/>
  <c r="O5" i="26"/>
  <c r="M5" i="26"/>
  <c r="L5" i="26"/>
  <c r="J5" i="26"/>
  <c r="Q5" i="26"/>
  <c r="AG5" i="26"/>
  <c r="AF5" i="26"/>
  <c r="X5" i="26"/>
  <c r="Z5" i="26"/>
  <c r="Y5" i="26"/>
  <c r="AE5" i="26"/>
  <c r="AC5" i="26"/>
  <c r="R5" i="26"/>
  <c r="K5" i="26"/>
  <c r="N5" i="26"/>
  <c r="X5" i="28" l="1"/>
  <c r="Z42" i="34" l="1"/>
  <c r="Z93" i="34" s="1"/>
  <c r="O135" i="34"/>
  <c r="O136" i="34" s="1"/>
  <c r="Y42" i="34" l="1"/>
  <c r="F135" i="34"/>
  <c r="F136" i="34" s="1"/>
</calcChain>
</file>

<file path=xl/sharedStrings.xml><?xml version="1.0" encoding="utf-8"?>
<sst xmlns="http://schemas.openxmlformats.org/spreadsheetml/2006/main" count="5110" uniqueCount="985">
  <si>
    <t>そ の 他</t>
  </si>
  <si>
    <t>計</t>
  </si>
  <si>
    <t>その他</t>
  </si>
  <si>
    <t>11月</t>
  </si>
  <si>
    <t>12月</t>
  </si>
  <si>
    <t>２月</t>
  </si>
  <si>
    <t>３月</t>
  </si>
  <si>
    <t>４月</t>
  </si>
  <si>
    <t>７月</t>
  </si>
  <si>
    <t>８月</t>
  </si>
  <si>
    <t>９月</t>
  </si>
  <si>
    <t>市計</t>
  </si>
  <si>
    <t>甲賀市</t>
    <rPh sb="0" eb="2">
      <t>コウガ</t>
    </rPh>
    <rPh sb="2" eb="3">
      <t>シ</t>
    </rPh>
    <phoneticPr fontId="4"/>
  </si>
  <si>
    <t>野洲市</t>
    <rPh sb="0" eb="3">
      <t>ヤスシ</t>
    </rPh>
    <phoneticPr fontId="4"/>
  </si>
  <si>
    <t>湖南市</t>
    <rPh sb="0" eb="2">
      <t>コナン</t>
    </rPh>
    <rPh sb="2" eb="3">
      <t>シ</t>
    </rPh>
    <phoneticPr fontId="4"/>
  </si>
  <si>
    <t>高島市</t>
    <rPh sb="0" eb="2">
      <t>タカシマ</t>
    </rPh>
    <rPh sb="2" eb="3">
      <t>シ</t>
    </rPh>
    <phoneticPr fontId="4"/>
  </si>
  <si>
    <t>-</t>
  </si>
  <si>
    <t>行方不明者</t>
  </si>
  <si>
    <t>全    壊</t>
  </si>
  <si>
    <t>半    壊</t>
  </si>
  <si>
    <t>一部破損</t>
  </si>
  <si>
    <t>床上浸水</t>
  </si>
  <si>
    <t>床下浸水</t>
  </si>
  <si>
    <t>公共建物</t>
  </si>
  <si>
    <t>　　　</t>
  </si>
  <si>
    <t>　　</t>
  </si>
  <si>
    <t>畑</t>
  </si>
  <si>
    <t>災　　害　　建　　築　　物</t>
  </si>
  <si>
    <t>全　焼　　全　壊</t>
  </si>
  <si>
    <t>半　焼　　半　壊</t>
  </si>
  <si>
    <t>木造</t>
  </si>
  <si>
    <t>非木造</t>
  </si>
  <si>
    <t>６月</t>
  </si>
  <si>
    <t>10月</t>
    <phoneticPr fontId="4"/>
  </si>
  <si>
    <t>11月</t>
    <phoneticPr fontId="4"/>
  </si>
  <si>
    <t>12月</t>
    <phoneticPr fontId="4"/>
  </si>
  <si>
    <t>合計</t>
    <rPh sb="0" eb="2">
      <t>ゴウケイ</t>
    </rPh>
    <phoneticPr fontId="4"/>
  </si>
  <si>
    <t>転  倒</t>
  </si>
  <si>
    <t>激  突</t>
  </si>
  <si>
    <t>踏  み
抜  き</t>
  </si>
  <si>
    <t>おぼれ</t>
  </si>
  <si>
    <t>製造業</t>
    <rPh sb="0" eb="3">
      <t>セイゾウギョウ</t>
    </rPh>
    <phoneticPr fontId="4"/>
  </si>
  <si>
    <t>食料品製造業</t>
    <rPh sb="0" eb="3">
      <t>ショクリョウヒン</t>
    </rPh>
    <rPh sb="3" eb="6">
      <t>セイゾウギョウ</t>
    </rPh>
    <phoneticPr fontId="4"/>
  </si>
  <si>
    <t>繊維工業</t>
    <rPh sb="0" eb="2">
      <t>センイ</t>
    </rPh>
    <rPh sb="2" eb="4">
      <t>コウギョウ</t>
    </rPh>
    <phoneticPr fontId="4"/>
  </si>
  <si>
    <t>衣服・その他の繊維製品製造業</t>
    <rPh sb="0" eb="2">
      <t>イフク</t>
    </rPh>
    <rPh sb="5" eb="6">
      <t>タ</t>
    </rPh>
    <rPh sb="7" eb="9">
      <t>センイ</t>
    </rPh>
    <rPh sb="9" eb="11">
      <t>セイヒン</t>
    </rPh>
    <rPh sb="11" eb="14">
      <t>セイゾウギョウ</t>
    </rPh>
    <phoneticPr fontId="4"/>
  </si>
  <si>
    <t>木材・木製品製造業</t>
    <rPh sb="0" eb="2">
      <t>モクザイ</t>
    </rPh>
    <rPh sb="3" eb="6">
      <t>モクセイヒン</t>
    </rPh>
    <rPh sb="6" eb="9">
      <t>セイゾウギョウ</t>
    </rPh>
    <phoneticPr fontId="4"/>
  </si>
  <si>
    <t>家具・装備品製造業</t>
    <rPh sb="0" eb="2">
      <t>カグ</t>
    </rPh>
    <rPh sb="3" eb="6">
      <t>ソウビヒン</t>
    </rPh>
    <rPh sb="6" eb="9">
      <t>セイゾウギョウ</t>
    </rPh>
    <phoneticPr fontId="4"/>
  </si>
  <si>
    <t>パルプ・紙・紙加工品製造業</t>
    <rPh sb="4" eb="5">
      <t>カミ</t>
    </rPh>
    <rPh sb="6" eb="7">
      <t>カミ</t>
    </rPh>
    <rPh sb="7" eb="10">
      <t>カコウヒン</t>
    </rPh>
    <rPh sb="10" eb="13">
      <t>セイゾウギョウ</t>
    </rPh>
    <phoneticPr fontId="4"/>
  </si>
  <si>
    <t>印刷・製本業</t>
    <rPh sb="0" eb="2">
      <t>インサツ</t>
    </rPh>
    <rPh sb="3" eb="6">
      <t>セイホンギョウ</t>
    </rPh>
    <phoneticPr fontId="4"/>
  </si>
  <si>
    <t>化学工業</t>
    <rPh sb="0" eb="2">
      <t>カガク</t>
    </rPh>
    <rPh sb="2" eb="4">
      <t>コウギョウ</t>
    </rPh>
    <phoneticPr fontId="4"/>
  </si>
  <si>
    <t>窯業土石製品製造業</t>
    <rPh sb="0" eb="2">
      <t>ヨウギョウ</t>
    </rPh>
    <rPh sb="2" eb="4">
      <t>ドセキ</t>
    </rPh>
    <rPh sb="4" eb="6">
      <t>セイヒン</t>
    </rPh>
    <rPh sb="6" eb="9">
      <t>セイゾウギョウ</t>
    </rPh>
    <phoneticPr fontId="4"/>
  </si>
  <si>
    <t>鉄鋼業</t>
    <rPh sb="0" eb="3">
      <t>テッコウギョウ</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</si>
  <si>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</si>
  <si>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</si>
  <si>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一般機械器具製造業</t>
    <rPh sb="0" eb="2">
      <t>イッパン</t>
    </rPh>
    <rPh sb="2" eb="4">
      <t>キカイ</t>
    </rPh>
    <rPh sb="4" eb="6">
      <t>キグ</t>
    </rPh>
    <rPh sb="6" eb="9">
      <t>セイゾウギョウ</t>
    </rPh>
    <phoneticPr fontId="4"/>
  </si>
  <si>
    <t>電気機械器具製造業</t>
    <rPh sb="0" eb="2">
      <t>デンキ</t>
    </rPh>
    <rPh sb="2" eb="4">
      <t>キカイ</t>
    </rPh>
    <rPh sb="4" eb="6">
      <t>キグ</t>
    </rPh>
    <rPh sb="6" eb="9">
      <t>セイゾウギョウ</t>
    </rPh>
    <phoneticPr fontId="4"/>
  </si>
  <si>
    <t>輸送用機械器具製造業</t>
    <rPh sb="0" eb="3">
      <t>ユソウヨウ</t>
    </rPh>
    <rPh sb="3" eb="5">
      <t>キカイ</t>
    </rPh>
    <rPh sb="5" eb="7">
      <t>キグ</t>
    </rPh>
    <rPh sb="7" eb="10">
      <t>セイゾウギョウ</t>
    </rPh>
    <phoneticPr fontId="4"/>
  </si>
  <si>
    <t>電気・ガス・水道業</t>
    <rPh sb="0" eb="2">
      <t>デンキ</t>
    </rPh>
    <rPh sb="6" eb="9">
      <t>スイドウギョウ</t>
    </rPh>
    <phoneticPr fontId="4"/>
  </si>
  <si>
    <t>その他の製造業</t>
    <rPh sb="2" eb="3">
      <t>タ</t>
    </rPh>
    <rPh sb="4" eb="7">
      <t>セイゾウギョウ</t>
    </rPh>
    <phoneticPr fontId="4"/>
  </si>
  <si>
    <t>鉱業</t>
    <rPh sb="0" eb="2">
      <t>コウギョウ</t>
    </rPh>
    <phoneticPr fontId="4"/>
  </si>
  <si>
    <t>建設業</t>
    <rPh sb="0" eb="3">
      <t>ケンセツギョウ</t>
    </rPh>
    <phoneticPr fontId="4"/>
  </si>
  <si>
    <t>土木工事業</t>
    <rPh sb="0" eb="2">
      <t>ドボク</t>
    </rPh>
    <rPh sb="2" eb="4">
      <t>コウジ</t>
    </rPh>
    <rPh sb="4" eb="5">
      <t>ギョウ</t>
    </rPh>
    <phoneticPr fontId="4"/>
  </si>
  <si>
    <t>建築工事業</t>
    <rPh sb="0" eb="2">
      <t>ケンチク</t>
    </rPh>
    <rPh sb="2" eb="4">
      <t>コウジ</t>
    </rPh>
    <rPh sb="4" eb="5">
      <t>ギョウ</t>
    </rPh>
    <phoneticPr fontId="4"/>
  </si>
  <si>
    <t>その他の建設業</t>
    <rPh sb="2" eb="3">
      <t>タ</t>
    </rPh>
    <rPh sb="4" eb="7">
      <t>ケンセツギョウ</t>
    </rPh>
    <phoneticPr fontId="4"/>
  </si>
  <si>
    <t>運輸交通業</t>
    <rPh sb="0" eb="2">
      <t>ウンユ</t>
    </rPh>
    <rPh sb="2" eb="5">
      <t>コウツウギョウ</t>
    </rPh>
    <phoneticPr fontId="4"/>
  </si>
  <si>
    <t>道路旅客運送業・その他</t>
    <rPh sb="0" eb="2">
      <t>ドウロ</t>
    </rPh>
    <rPh sb="2" eb="4">
      <t>リョキャク</t>
    </rPh>
    <rPh sb="4" eb="7">
      <t>ウンソウギョウ</t>
    </rPh>
    <rPh sb="10" eb="11">
      <t>タ</t>
    </rPh>
    <phoneticPr fontId="4"/>
  </si>
  <si>
    <t>道路貨物運送業</t>
    <rPh sb="0" eb="2">
      <t>ドウロ</t>
    </rPh>
    <rPh sb="2" eb="4">
      <t>カモツ</t>
    </rPh>
    <rPh sb="4" eb="7">
      <t>ウンソウギョウ</t>
    </rPh>
    <phoneticPr fontId="4"/>
  </si>
  <si>
    <t>貨物取扱業</t>
    <rPh sb="0" eb="2">
      <t>カモツ</t>
    </rPh>
    <rPh sb="2" eb="4">
      <t>トリアツカイ</t>
    </rPh>
    <rPh sb="4" eb="5">
      <t>ギョウ</t>
    </rPh>
    <phoneticPr fontId="4"/>
  </si>
  <si>
    <t>農業</t>
    <rPh sb="0" eb="2">
      <t>ノウギョウ</t>
    </rPh>
    <phoneticPr fontId="4"/>
  </si>
  <si>
    <t>林業</t>
    <rPh sb="0" eb="2">
      <t>リンギョウ</t>
    </rPh>
    <phoneticPr fontId="4"/>
  </si>
  <si>
    <t>水産・畜産業</t>
    <rPh sb="0" eb="2">
      <t>スイサン</t>
    </rPh>
    <rPh sb="3" eb="6">
      <t>チクサンギョウ</t>
    </rPh>
    <phoneticPr fontId="4"/>
  </si>
  <si>
    <t>その他の事業</t>
    <rPh sb="2" eb="3">
      <t>タ</t>
    </rPh>
    <rPh sb="4" eb="6">
      <t>ジギョウ</t>
    </rPh>
    <phoneticPr fontId="4"/>
  </si>
  <si>
    <t>合　計</t>
    <rPh sb="0" eb="1">
      <t>ゴウ</t>
    </rPh>
    <rPh sb="2" eb="3">
      <t>ケイ</t>
    </rPh>
    <phoneticPr fontId="4"/>
  </si>
  <si>
    <t>原動機</t>
    <rPh sb="0" eb="3">
      <t>ゲンドウキ</t>
    </rPh>
    <phoneticPr fontId="4"/>
  </si>
  <si>
    <t>動力　                                                                                                                                          伝導                                                                                                                                                       　機構</t>
    <rPh sb="0" eb="2">
      <t>ドウリョク</t>
    </rPh>
    <rPh sb="141" eb="143">
      <t>デンドウ</t>
    </rPh>
    <rPh sb="295" eb="297">
      <t>キコウ</t>
    </rPh>
    <phoneticPr fontId="4"/>
  </si>
  <si>
    <t>木　材                                                                                                                                         　加工用                                                                                                                                                      　機　械</t>
    <rPh sb="0" eb="1">
      <t>キ</t>
    </rPh>
    <rPh sb="2" eb="3">
      <t>ザイ</t>
    </rPh>
    <rPh sb="141" eb="143">
      <t>カコウ</t>
    </rPh>
    <rPh sb="143" eb="144">
      <t>ヨウ</t>
    </rPh>
    <rPh sb="295" eb="296">
      <t>キ</t>
    </rPh>
    <rPh sb="297" eb="298">
      <t>カセ</t>
    </rPh>
    <phoneticPr fontId="4"/>
  </si>
  <si>
    <t>建設用                                                                                                                                                  機　械</t>
    <rPh sb="0" eb="3">
      <t>ケンセツヨウ</t>
    </rPh>
    <rPh sb="149" eb="150">
      <t>キ</t>
    </rPh>
    <rPh sb="151" eb="152">
      <t>カセ</t>
    </rPh>
    <phoneticPr fontId="4"/>
  </si>
  <si>
    <t>金　属                                                                                                                                                  加工用                                                                                                                                                   機　械</t>
    <rPh sb="0" eb="1">
      <t>キン</t>
    </rPh>
    <rPh sb="2" eb="3">
      <t>ゾク</t>
    </rPh>
    <rPh sb="149" eb="151">
      <t>カコウ</t>
    </rPh>
    <rPh sb="151" eb="152">
      <t>ヨウ</t>
    </rPh>
    <rPh sb="299" eb="300">
      <t>キ</t>
    </rPh>
    <rPh sb="301" eb="302">
      <t>カセ</t>
    </rPh>
    <phoneticPr fontId="4"/>
  </si>
  <si>
    <t>一般　                                                                                                                                            動力                                                                                                                                                      　機械</t>
    <rPh sb="0" eb="2">
      <t>イッパン</t>
    </rPh>
    <rPh sb="143" eb="145">
      <t>ドウリョク</t>
    </rPh>
    <rPh sb="296" eb="298">
      <t>キカイ</t>
    </rPh>
    <phoneticPr fontId="4"/>
  </si>
  <si>
    <t>動　力　　　　　　　　　　　　　　　　　　　　　　　　　　　　　　　　　　　　　　　　　　　　　　　　　　　　　　　　　　　　　　　　　　　　　　　　　　　　　　　　　ｸﾚｰﾝ等</t>
    <rPh sb="0" eb="1">
      <t>ドウ</t>
    </rPh>
    <rPh sb="2" eb="3">
      <t>チカラ</t>
    </rPh>
    <rPh sb="88" eb="89">
      <t>トウ</t>
    </rPh>
    <phoneticPr fontId="4"/>
  </si>
  <si>
    <t>動　力　　　　　　　　　　　　　　　　　　　　　　　　　　　　　　　　　　　　　　　　　　　　　　　　　　　　　　　　　　　　　　　　　　　　　　　　　　　　　　　　　　　　　　　　運搬機</t>
    <rPh sb="0" eb="1">
      <t>ドウ</t>
    </rPh>
    <rPh sb="2" eb="3">
      <t>チカラ</t>
    </rPh>
    <rPh sb="91" eb="93">
      <t>ウンパン</t>
    </rPh>
    <rPh sb="93" eb="94">
      <t>キ</t>
    </rPh>
    <phoneticPr fontId="4"/>
  </si>
  <si>
    <t>圧力　　　　　　　　　　　　　　　　　　　　　　　　　　　　　　　　　　　　　　　　　　　　　　　　　　　　　　　　　　　　　　　　　　　　　　　　　　　　　　　　　　　　容器</t>
    <rPh sb="0" eb="2">
      <t>アツリョク</t>
    </rPh>
    <rPh sb="86" eb="88">
      <t>ヨウキ</t>
    </rPh>
    <phoneticPr fontId="4"/>
  </si>
  <si>
    <t>化学　　　　　　　　　　　　　　　　　　　　　　　　　　　　　　　　　　　　　　　　　　　　　　　　　　　　　　　　　　　　　　　　　　　　　　　　　　　　　　　　　　　　設備</t>
    <rPh sb="0" eb="2">
      <t>カガク</t>
    </rPh>
    <rPh sb="86" eb="88">
      <t>セツビ</t>
    </rPh>
    <phoneticPr fontId="4"/>
  </si>
  <si>
    <t>溶接　　　　　　　　　　　　　　　　　　　　　　　　　　　　　　　　　　　　　　　　　　　　　　　　　　　　　　　　　　　　　　　　　　　　　　　　　　　　　　　　　　装置</t>
    <rPh sb="0" eb="2">
      <t>ヨウセツ</t>
    </rPh>
    <rPh sb="84" eb="86">
      <t>ソウチ</t>
    </rPh>
    <phoneticPr fontId="4"/>
  </si>
  <si>
    <t>炉・　　　　　　　　　　　　　　　　　　　　　　　　　　　　　　　　　　　　　　　　　　　　　　　　　　　　　　　　　　　　　　　　　　　　　　　　　　　　　　　　　窯等</t>
    <rPh sb="0" eb="1">
      <t>ロ</t>
    </rPh>
    <rPh sb="83" eb="84">
      <t>カマ</t>
    </rPh>
    <rPh sb="84" eb="85">
      <t>ナド</t>
    </rPh>
    <phoneticPr fontId="4"/>
  </si>
  <si>
    <t>電気　　　　　　　　　　　　　　　　　　　　　　　　　　　　　　　　　　　　　　　　　　　　　　　　　　　　　　　　　　　　　　　　　　　　　　　　　　　　　　　設備</t>
    <rPh sb="0" eb="2">
      <t>デンキ</t>
    </rPh>
    <rPh sb="81" eb="83">
      <t>セツビ</t>
    </rPh>
    <phoneticPr fontId="4"/>
  </si>
  <si>
    <t>人　力　                                                                                                                                                      機　械                                                                                                                                                   　工具等</t>
    <rPh sb="0" eb="1">
      <t>ヒト</t>
    </rPh>
    <rPh sb="2" eb="3">
      <t>チカラ</t>
    </rPh>
    <rPh sb="154" eb="155">
      <t>キ</t>
    </rPh>
    <rPh sb="156" eb="157">
      <t>カセ</t>
    </rPh>
    <rPh sb="305" eb="307">
      <t>コウグ</t>
    </rPh>
    <rPh sb="307" eb="308">
      <t>トウ</t>
    </rPh>
    <phoneticPr fontId="4"/>
  </si>
  <si>
    <t>その他　　　　　　　　　　　　　　　　　　　　　　　　　　　　　　　　　　　　　　　　　　　　　　　　　　　　　　　　　　　　　　　　　　　　　　　の装置　　　　　　　　　　　　　　　　　　　　　　　　　　　　　　　　　　　　　　　　　　　　　　　　　　　　　　　　　　　　　　　　　　　　　　　　　　　　・設備</t>
    <rPh sb="2" eb="3">
      <t>タ</t>
    </rPh>
    <rPh sb="75" eb="76">
      <t>ソウ</t>
    </rPh>
    <rPh sb="76" eb="77">
      <t>チ</t>
    </rPh>
    <rPh sb="154" eb="155">
      <t>セツ</t>
    </rPh>
    <rPh sb="155" eb="156">
      <t>ビ</t>
    </rPh>
    <phoneticPr fontId="4"/>
  </si>
  <si>
    <t>危険物　　　　　　　　　　　　　　　　　　　　　　　　　　　　　　　　　　　　　　　　　　　　　　　　　　　　　　　　　　　　　　　　　　　　　　　　　　・有害　　　　　　　　　　　　　　　　　　　　　　　　　　　　　　　　　　　　　　　　　　　　　　　　　　　　　　　　　　　　　　　　　　　　　　　　　　　　物　等</t>
    <rPh sb="0" eb="1">
      <t>アブ</t>
    </rPh>
    <rPh sb="1" eb="2">
      <t>ケン</t>
    </rPh>
    <rPh sb="2" eb="3">
      <t>ブツ</t>
    </rPh>
    <rPh sb="78" eb="80">
      <t>ユウガイ</t>
    </rPh>
    <rPh sb="156" eb="157">
      <t>ブツ</t>
    </rPh>
    <rPh sb="158" eb="159">
      <t>ナド</t>
    </rPh>
    <phoneticPr fontId="4"/>
  </si>
  <si>
    <t>荷</t>
    <rPh sb="0" eb="1">
      <t>ニ</t>
    </rPh>
    <phoneticPr fontId="4"/>
  </si>
  <si>
    <t>環境等</t>
    <rPh sb="0" eb="2">
      <t>カンキョウ</t>
    </rPh>
    <rPh sb="2" eb="3">
      <t>トウ</t>
    </rPh>
    <phoneticPr fontId="4"/>
  </si>
  <si>
    <t>そ　の　　　　　　　　　　　　　　　　　　　　　　　　　　　　　　　　　　　　　　　　　　　　　　　　　　　　　　　　　　　　　　　　　　　　　　　　　他　の　　　　　　　　　　　　　　　　　　　　　　　　　　　　　　　　　　　　　　　　　　　　　　　　　　　　　　　　　　　　　　　　　　　　　　　　　　　　　　起因物</t>
    <rPh sb="76" eb="77">
      <t>タ</t>
    </rPh>
    <rPh sb="157" eb="159">
      <t>キイン</t>
    </rPh>
    <rPh sb="159" eb="160">
      <t>ブツ</t>
    </rPh>
    <phoneticPr fontId="4"/>
  </si>
  <si>
    <t>起因物                                                                                                                                                      なし</t>
    <rPh sb="0" eb="2">
      <t>キイン</t>
    </rPh>
    <rPh sb="2" eb="3">
      <t>ブツ</t>
    </rPh>
    <phoneticPr fontId="4"/>
  </si>
  <si>
    <t>分類　　　　　　　　　　　　　　　　　　　　　　　　　　　　　　　　　　　　　　　　　　　　　　　　　　　　　　　　　　　　　　　　　　　　　　　　　　　　　　　不能</t>
    <rPh sb="0" eb="2">
      <t>ブンルイ</t>
    </rPh>
    <rPh sb="81" eb="83">
      <t>フノウ</t>
    </rPh>
    <phoneticPr fontId="4"/>
  </si>
  <si>
    <t>～９人</t>
    <rPh sb="2" eb="3">
      <t>ニン</t>
    </rPh>
    <phoneticPr fontId="4"/>
  </si>
  <si>
    <t>10人～29人</t>
    <rPh sb="2" eb="3">
      <t>ニン</t>
    </rPh>
    <rPh sb="6" eb="7">
      <t>ニン</t>
    </rPh>
    <phoneticPr fontId="4"/>
  </si>
  <si>
    <t>30人～49人</t>
    <rPh sb="2" eb="3">
      <t>ニン</t>
    </rPh>
    <rPh sb="6" eb="7">
      <t>ニン</t>
    </rPh>
    <phoneticPr fontId="4"/>
  </si>
  <si>
    <t>50人～99人</t>
    <rPh sb="2" eb="3">
      <t>ニン</t>
    </rPh>
    <rPh sb="6" eb="7">
      <t>ニン</t>
    </rPh>
    <phoneticPr fontId="4"/>
  </si>
  <si>
    <t>100人～299人</t>
    <rPh sb="3" eb="4">
      <t>ニン</t>
    </rPh>
    <rPh sb="8" eb="9">
      <t>ニン</t>
    </rPh>
    <phoneticPr fontId="4"/>
  </si>
  <si>
    <t>300人～</t>
    <rPh sb="3" eb="4">
      <t>ニン</t>
    </rPh>
    <phoneticPr fontId="4"/>
  </si>
  <si>
    <t>計</t>
    <rPh sb="0" eb="1">
      <t>ケイ</t>
    </rPh>
    <phoneticPr fontId="4"/>
  </si>
  <si>
    <t>食料品製造業</t>
    <rPh sb="0" eb="3">
      <t>ショクリョウヒン</t>
    </rPh>
    <rPh sb="3" eb="5">
      <t>セイゾウ</t>
    </rPh>
    <rPh sb="5" eb="6">
      <t>ギョウ</t>
    </rPh>
    <phoneticPr fontId="4"/>
  </si>
  <si>
    <t>衣服･その他の繊維製品業</t>
    <rPh sb="0" eb="2">
      <t>イフク</t>
    </rPh>
    <rPh sb="5" eb="6">
      <t>タ</t>
    </rPh>
    <rPh sb="7" eb="9">
      <t>センイ</t>
    </rPh>
    <rPh sb="9" eb="11">
      <t>セイヒン</t>
    </rPh>
    <rPh sb="11" eb="12">
      <t>ギョウ</t>
    </rPh>
    <phoneticPr fontId="4"/>
  </si>
  <si>
    <t>印刷・製本業</t>
    <rPh sb="0" eb="2">
      <t>インサツ</t>
    </rPh>
    <rPh sb="3" eb="5">
      <t>セイホン</t>
    </rPh>
    <rPh sb="5" eb="6">
      <t>ギョウ</t>
    </rPh>
    <phoneticPr fontId="4"/>
  </si>
  <si>
    <t>輸送用機械器具製造業</t>
    <rPh sb="0" eb="2">
      <t>ユソウ</t>
    </rPh>
    <rPh sb="2" eb="3">
      <t>ヨウ</t>
    </rPh>
    <rPh sb="3" eb="5">
      <t>キカイ</t>
    </rPh>
    <rPh sb="5" eb="7">
      <t>キグ</t>
    </rPh>
    <rPh sb="7" eb="10">
      <t>セイゾウギョウ</t>
    </rPh>
    <phoneticPr fontId="4"/>
  </si>
  <si>
    <t>電気・ガス・水道業</t>
    <rPh sb="0" eb="2">
      <t>デンキ</t>
    </rPh>
    <rPh sb="6" eb="8">
      <t>スイドウ</t>
    </rPh>
    <rPh sb="8" eb="9">
      <t>ギョウ</t>
    </rPh>
    <phoneticPr fontId="4"/>
  </si>
  <si>
    <t>その他製造業</t>
    <rPh sb="2" eb="3">
      <t>タ</t>
    </rPh>
    <rPh sb="3" eb="5">
      <t>セイゾウ</t>
    </rPh>
    <rPh sb="5" eb="6">
      <t>ギョウ</t>
    </rPh>
    <phoneticPr fontId="4"/>
  </si>
  <si>
    <t>その他の建設業</t>
    <rPh sb="2" eb="3">
      <t>タ</t>
    </rPh>
    <rPh sb="4" eb="6">
      <t>ケンセツ</t>
    </rPh>
    <rPh sb="6" eb="7">
      <t>ギョウ</t>
    </rPh>
    <phoneticPr fontId="4"/>
  </si>
  <si>
    <t>運輸交通業</t>
    <rPh sb="0" eb="2">
      <t>ウンユ</t>
    </rPh>
    <rPh sb="2" eb="4">
      <t>コウツウ</t>
    </rPh>
    <rPh sb="4" eb="5">
      <t>ギョウ</t>
    </rPh>
    <phoneticPr fontId="4"/>
  </si>
  <si>
    <t>各種健康診断実施状況</t>
    <rPh sb="0" eb="2">
      <t>カクシュ</t>
    </rPh>
    <rPh sb="2" eb="4">
      <t>ケンコウ</t>
    </rPh>
    <rPh sb="4" eb="6">
      <t>シンダン</t>
    </rPh>
    <rPh sb="6" eb="8">
      <t>ジッシ</t>
    </rPh>
    <rPh sb="8" eb="10">
      <t>ジョウキョウ</t>
    </rPh>
    <phoneticPr fontId="4"/>
  </si>
  <si>
    <t>(人)</t>
    <rPh sb="1" eb="2">
      <t>ニン</t>
    </rPh>
    <phoneticPr fontId="4"/>
  </si>
  <si>
    <t>定期健康診断</t>
  </si>
  <si>
    <t>有機溶剤</t>
  </si>
  <si>
    <t>特定化学物質</t>
  </si>
  <si>
    <t>鉛</t>
  </si>
  <si>
    <t>電離放射線</t>
  </si>
  <si>
    <t>　</t>
  </si>
  <si>
    <t>振動</t>
  </si>
  <si>
    <t>紫・赤外線</t>
  </si>
  <si>
    <t>ＶＤＴ作業</t>
  </si>
  <si>
    <t>水　稲　被　害　状　況</t>
    <rPh sb="0" eb="1">
      <t>ミズ</t>
    </rPh>
    <rPh sb="2" eb="3">
      <t>イネ</t>
    </rPh>
    <rPh sb="4" eb="5">
      <t>ヒ</t>
    </rPh>
    <rPh sb="6" eb="7">
      <t>ガイ</t>
    </rPh>
    <rPh sb="8" eb="9">
      <t>ジョウ</t>
    </rPh>
    <rPh sb="10" eb="11">
      <t>キョウ</t>
    </rPh>
    <phoneticPr fontId="4"/>
  </si>
  <si>
    <t>総           数</t>
  </si>
  <si>
    <t>死          者</t>
    <phoneticPr fontId="4"/>
  </si>
  <si>
    <t>傷          者</t>
    <phoneticPr fontId="4"/>
  </si>
  <si>
    <t>男</t>
  </si>
  <si>
    <t>女</t>
  </si>
  <si>
    <t>10歳～14歳</t>
  </si>
  <si>
    <t>15歳～19歳</t>
  </si>
  <si>
    <t>20歳～24歳</t>
  </si>
  <si>
    <t>25歳～29歳</t>
  </si>
  <si>
    <t>30歳～34歳</t>
  </si>
  <si>
    <t>35歳～39歳</t>
  </si>
  <si>
    <t>40歳～44歳</t>
  </si>
  <si>
    <t>45歳～49歳</t>
  </si>
  <si>
    <t>50歳～54歳</t>
  </si>
  <si>
    <t>55歳～59歳</t>
  </si>
  <si>
    <t>60歳～64歳</t>
  </si>
  <si>
    <t>65歳～69歳</t>
  </si>
  <si>
    <t>70歳～74歳</t>
  </si>
  <si>
    <t>75歳～79歳</t>
  </si>
  <si>
    <t xml:space="preserve">80歳以上  </t>
  </si>
  <si>
    <t>高      校      生</t>
  </si>
  <si>
    <t>高      齢      者</t>
  </si>
  <si>
    <t>　　　２．「高齢者」は、65歳以上を指します。</t>
    <rPh sb="6" eb="9">
      <t>コウレイシャ</t>
    </rPh>
    <rPh sb="14" eb="15">
      <t>サイ</t>
    </rPh>
    <rPh sb="15" eb="17">
      <t>イジョウ</t>
    </rPh>
    <rPh sb="18" eb="19">
      <t>サ</t>
    </rPh>
    <phoneticPr fontId="4"/>
  </si>
  <si>
    <t xml:space="preserve"> 【車　両】</t>
    <phoneticPr fontId="4"/>
  </si>
  <si>
    <t>大型乗用</t>
  </si>
  <si>
    <t>中型乗用</t>
    <rPh sb="0" eb="1">
      <t>チュウ</t>
    </rPh>
    <phoneticPr fontId="4"/>
  </si>
  <si>
    <t>普通乗用</t>
  </si>
  <si>
    <t>軽乗用</t>
  </si>
  <si>
    <t>大型貨物</t>
  </si>
  <si>
    <t>中型貨物</t>
    <rPh sb="0" eb="1">
      <t>チュウ</t>
    </rPh>
    <phoneticPr fontId="4"/>
  </si>
  <si>
    <t>普通貨物</t>
  </si>
  <si>
    <t>軽貨物</t>
  </si>
  <si>
    <t>大型特殊</t>
  </si>
  <si>
    <t>小型特殊</t>
  </si>
  <si>
    <t>小型二輪</t>
  </si>
  <si>
    <t>軽二輪</t>
  </si>
  <si>
    <t>原付二種</t>
  </si>
  <si>
    <t>原付一種</t>
  </si>
  <si>
    <t>自転車</t>
  </si>
  <si>
    <t>信号無視</t>
  </si>
  <si>
    <t>通　行  区　分</t>
  </si>
  <si>
    <t xml:space="preserve">右側通行 </t>
  </si>
  <si>
    <t>歩道等通行</t>
  </si>
  <si>
    <t xml:space="preserve">その他 </t>
  </si>
  <si>
    <t>車両通行帯違反</t>
  </si>
  <si>
    <t>最高速度違反</t>
  </si>
  <si>
    <t>横断等禁止違反</t>
    <rPh sb="0" eb="2">
      <t>オウダン</t>
    </rPh>
    <rPh sb="2" eb="3">
      <t>ナド</t>
    </rPh>
    <rPh sb="3" eb="5">
      <t>キンシ</t>
    </rPh>
    <rPh sb="5" eb="7">
      <t>イハン</t>
    </rPh>
    <phoneticPr fontId="4"/>
  </si>
  <si>
    <t xml:space="preserve">後退禁止違反   </t>
  </si>
  <si>
    <t>横断・転回禁止違反</t>
    <phoneticPr fontId="4"/>
  </si>
  <si>
    <t>車間距離不保持</t>
  </si>
  <si>
    <t>進路変更禁止違反</t>
  </si>
  <si>
    <t>通行妨害（車両等）</t>
  </si>
  <si>
    <t xml:space="preserve">追越し違反                                     </t>
    <phoneticPr fontId="4"/>
  </si>
  <si>
    <t xml:space="preserve">追越し方法違反 </t>
  </si>
  <si>
    <t xml:space="preserve">禁止場所追越し </t>
  </si>
  <si>
    <t>割込み等</t>
  </si>
  <si>
    <t>踏切不停止等</t>
  </si>
  <si>
    <t>右折違反</t>
  </si>
  <si>
    <t>左折違反</t>
  </si>
  <si>
    <t>優先通行妨害等</t>
  </si>
  <si>
    <t>交差点安全進行義務違反</t>
    <rPh sb="0" eb="3">
      <t>コウサテン</t>
    </rPh>
    <rPh sb="3" eb="5">
      <t>アンゼン</t>
    </rPh>
    <rPh sb="5" eb="7">
      <t>シンコウ</t>
    </rPh>
    <rPh sb="7" eb="9">
      <t>ギム</t>
    </rPh>
    <rPh sb="9" eb="11">
      <t>イハン</t>
    </rPh>
    <phoneticPr fontId="4"/>
  </si>
  <si>
    <t xml:space="preserve">交差道路通行車両  </t>
  </si>
  <si>
    <t xml:space="preserve">反対方向からの右折車両  </t>
  </si>
  <si>
    <t>歩行者</t>
  </si>
  <si>
    <t xml:space="preserve">その他  </t>
  </si>
  <si>
    <t>歩行者妨害等</t>
    <rPh sb="0" eb="3">
      <t>ホコウシャ</t>
    </rPh>
    <rPh sb="3" eb="5">
      <t>ボウガイ</t>
    </rPh>
    <rPh sb="5" eb="6">
      <t>トウ</t>
    </rPh>
    <phoneticPr fontId="4"/>
  </si>
  <si>
    <t>横断歩行者妨害等</t>
  </si>
  <si>
    <t>横断自転車妨害等</t>
  </si>
  <si>
    <t>徐行場所違反</t>
    <rPh sb="0" eb="2">
      <t>ジョコウ</t>
    </rPh>
    <rPh sb="2" eb="4">
      <t>バショ</t>
    </rPh>
    <rPh sb="4" eb="6">
      <t>イハン</t>
    </rPh>
    <phoneticPr fontId="4"/>
  </si>
  <si>
    <t>交差点</t>
  </si>
  <si>
    <t>交差点以外</t>
  </si>
  <si>
    <t>指定場所一時不停止等</t>
  </si>
  <si>
    <t>駐（停）車違反</t>
    <phoneticPr fontId="4"/>
  </si>
  <si>
    <t>合図不履行等</t>
  </si>
  <si>
    <t>乗車不適当</t>
  </si>
  <si>
    <t>積載不適当</t>
  </si>
  <si>
    <t>自転車の通行方法違反</t>
  </si>
  <si>
    <t>けん引違反</t>
  </si>
  <si>
    <t>整備不良車両運転</t>
    <rPh sb="0" eb="2">
      <t>セイビ</t>
    </rPh>
    <rPh sb="2" eb="4">
      <t>フリョウ</t>
    </rPh>
    <rPh sb="4" eb="6">
      <t>シャリョウ</t>
    </rPh>
    <rPh sb="6" eb="8">
      <t>ウンテン</t>
    </rPh>
    <phoneticPr fontId="4"/>
  </si>
  <si>
    <t xml:space="preserve">ハンドル整備不良車運転 </t>
    <phoneticPr fontId="4"/>
  </si>
  <si>
    <t xml:space="preserve">ブレーキ整備不良車運転 </t>
    <phoneticPr fontId="4"/>
  </si>
  <si>
    <t>走行装置整備不良車運転</t>
    <phoneticPr fontId="4"/>
  </si>
  <si>
    <t>その他整備不良車運転</t>
  </si>
  <si>
    <t>酒 酔 い 運 転</t>
  </si>
  <si>
    <t>過労等</t>
  </si>
  <si>
    <t xml:space="preserve">覚せい剤麻薬等使用運転                                          </t>
    <phoneticPr fontId="4"/>
  </si>
  <si>
    <t>シンナー等使用運転</t>
  </si>
  <si>
    <t>その他の薬物使用運転</t>
  </si>
  <si>
    <t>共 同 危 険 行 為</t>
  </si>
  <si>
    <t>安全運転義務違反</t>
    <rPh sb="0" eb="2">
      <t>アンゼン</t>
    </rPh>
    <rPh sb="2" eb="4">
      <t>ウンテン</t>
    </rPh>
    <rPh sb="4" eb="6">
      <t>ギム</t>
    </rPh>
    <rPh sb="6" eb="8">
      <t>イハン</t>
    </rPh>
    <phoneticPr fontId="4"/>
  </si>
  <si>
    <t>ハンドル操作不適</t>
  </si>
  <si>
    <t>ブレーキ操作不適</t>
  </si>
  <si>
    <t>前  方     漫      然</t>
    <phoneticPr fontId="4"/>
  </si>
  <si>
    <t>不注意     脇      見</t>
    <phoneticPr fontId="4"/>
  </si>
  <si>
    <t>動静不注視</t>
  </si>
  <si>
    <t>安  全     前・左・右</t>
    <rPh sb="11" eb="12">
      <t>ヒダリ</t>
    </rPh>
    <rPh sb="13" eb="14">
      <t>ミギ</t>
    </rPh>
    <phoneticPr fontId="4"/>
  </si>
  <si>
    <t>不確認     後      方</t>
    <phoneticPr fontId="4"/>
  </si>
  <si>
    <t>安全速度</t>
  </si>
  <si>
    <t>予測不適</t>
  </si>
  <si>
    <t>幼児等通行妨害</t>
  </si>
  <si>
    <t>安全不確認ドア開放等</t>
    <rPh sb="3" eb="5">
      <t>カクニン</t>
    </rPh>
    <phoneticPr fontId="4"/>
  </si>
  <si>
    <t>停止措置義務違反</t>
  </si>
  <si>
    <t>不明</t>
  </si>
  <si>
    <t xml:space="preserve"> 【歩行者】</t>
    <phoneticPr fontId="4"/>
  </si>
  <si>
    <t xml:space="preserve">信  号  無  視                      </t>
  </si>
  <si>
    <t>通　行　区　分</t>
  </si>
  <si>
    <t>左側通行</t>
  </si>
  <si>
    <t>車道通行</t>
  </si>
  <si>
    <t>横　断</t>
  </si>
  <si>
    <t>横断歩道外横断</t>
  </si>
  <si>
    <t>斜め横断</t>
    <phoneticPr fontId="4"/>
  </si>
  <si>
    <t>駐停車車両の直前直後横断</t>
    <rPh sb="2" eb="3">
      <t>シャ</t>
    </rPh>
    <phoneticPr fontId="4"/>
  </si>
  <si>
    <t>走行車両の直前直後横断</t>
  </si>
  <si>
    <t>横断禁止場所横断</t>
  </si>
  <si>
    <t>幼児のひとり歩き</t>
  </si>
  <si>
    <t>めいてい・はいかい</t>
  </si>
  <si>
    <t>路 上 遊 戯</t>
  </si>
  <si>
    <t>路 上 作 業</t>
  </si>
  <si>
    <t>飛 び 出 し</t>
  </si>
  <si>
    <t xml:space="preserve">そ  の  他 </t>
  </si>
  <si>
    <t xml:space="preserve">不      明 </t>
  </si>
  <si>
    <t xml:space="preserve"> 【当事者不明】</t>
    <rPh sb="2" eb="5">
      <t>トウジシャ</t>
    </rPh>
    <rPh sb="5" eb="7">
      <t>フメイ</t>
    </rPh>
    <phoneticPr fontId="4"/>
  </si>
  <si>
    <r>
      <t>月別交通事故発生状況</t>
    </r>
    <r>
      <rPr>
        <b/>
        <sz val="12"/>
        <rFont val="ＭＳ ゴシック"/>
        <family val="3"/>
        <charset val="128"/>
      </rPr>
      <t>－警察署（隊）</t>
    </r>
    <rPh sb="0" eb="2">
      <t>ツキベツ</t>
    </rPh>
    <rPh sb="2" eb="4">
      <t>コウツウ</t>
    </rPh>
    <rPh sb="4" eb="6">
      <t>ジコ</t>
    </rPh>
    <rPh sb="6" eb="8">
      <t>ハッセイ</t>
    </rPh>
    <rPh sb="8" eb="10">
      <t>ジョウキョウ</t>
    </rPh>
    <rPh sb="11" eb="14">
      <t>ケイサツショ</t>
    </rPh>
    <rPh sb="15" eb="16">
      <t>タイ</t>
    </rPh>
    <phoneticPr fontId="4"/>
  </si>
  <si>
    <t>総数</t>
  </si>
  <si>
    <t>大津</t>
  </si>
  <si>
    <t>草津</t>
  </si>
  <si>
    <t>守山</t>
  </si>
  <si>
    <t>甲賀</t>
    <rPh sb="0" eb="2">
      <t>コウガ</t>
    </rPh>
    <phoneticPr fontId="4"/>
  </si>
  <si>
    <t>近江八幡</t>
  </si>
  <si>
    <t>東近江</t>
    <rPh sb="0" eb="1">
      <t>ヒガシ</t>
    </rPh>
    <rPh sb="1" eb="3">
      <t>オウミ</t>
    </rPh>
    <phoneticPr fontId="4"/>
  </si>
  <si>
    <t>彦根</t>
  </si>
  <si>
    <t>米原</t>
  </si>
  <si>
    <t>長浜</t>
  </si>
  <si>
    <t>木之本</t>
  </si>
  <si>
    <t>高島</t>
    <rPh sb="0" eb="2">
      <t>タカシマ</t>
    </rPh>
    <phoneticPr fontId="4"/>
  </si>
  <si>
    <t>大津北</t>
    <rPh sb="0" eb="2">
      <t>オオツ</t>
    </rPh>
    <rPh sb="2" eb="3">
      <t>キタ</t>
    </rPh>
    <phoneticPr fontId="4"/>
  </si>
  <si>
    <t>高速</t>
  </si>
  <si>
    <t>３月</t>
    <phoneticPr fontId="4"/>
  </si>
  <si>
    <t>10月</t>
    <phoneticPr fontId="4"/>
  </si>
  <si>
    <t>11月</t>
    <phoneticPr fontId="4"/>
  </si>
  <si>
    <t>12月</t>
    <phoneticPr fontId="4"/>
  </si>
  <si>
    <t>甲賀</t>
  </si>
  <si>
    <t>東近江</t>
  </si>
  <si>
    <t>高島</t>
  </si>
  <si>
    <t>大津北</t>
  </si>
  <si>
    <r>
      <t>道路別交通事故発生状況</t>
    </r>
    <r>
      <rPr>
        <b/>
        <sz val="12"/>
        <rFont val="ＭＳ ゴシック"/>
        <family val="3"/>
        <charset val="128"/>
      </rPr>
      <t>－警察署（隊）</t>
    </r>
    <rPh sb="0" eb="2">
      <t>ドウロ</t>
    </rPh>
    <rPh sb="2" eb="3">
      <t>ベツ</t>
    </rPh>
    <rPh sb="3" eb="5">
      <t>コウツウ</t>
    </rPh>
    <rPh sb="5" eb="7">
      <t>ジコ</t>
    </rPh>
    <rPh sb="7" eb="9">
      <t>ハッセイ</t>
    </rPh>
    <rPh sb="9" eb="11">
      <t>ジョウキョウ</t>
    </rPh>
    <rPh sb="12" eb="15">
      <t>ケイサツショ</t>
    </rPh>
    <rPh sb="16" eb="17">
      <t>タイ</t>
    </rPh>
    <phoneticPr fontId="4"/>
  </si>
  <si>
    <t>件数</t>
    <rPh sb="0" eb="2">
      <t>ケンスウ</t>
    </rPh>
    <phoneticPr fontId="4"/>
  </si>
  <si>
    <t>死者</t>
    <rPh sb="0" eb="2">
      <t>シシャ</t>
    </rPh>
    <phoneticPr fontId="4"/>
  </si>
  <si>
    <t>重傷</t>
    <rPh sb="0" eb="2">
      <t>ジュウショウ</t>
    </rPh>
    <phoneticPr fontId="4"/>
  </si>
  <si>
    <t>軽傷</t>
    <rPh sb="0" eb="2">
      <t>ケイショウ</t>
    </rPh>
    <phoneticPr fontId="4"/>
  </si>
  <si>
    <t xml:space="preserve">　　１号 </t>
  </si>
  <si>
    <t>…</t>
  </si>
  <si>
    <t xml:space="preserve">１６１号 </t>
  </si>
  <si>
    <t xml:space="preserve">４２２号 </t>
  </si>
  <si>
    <t xml:space="preserve">湖西道路 </t>
  </si>
  <si>
    <t xml:space="preserve">　　８号 </t>
  </si>
  <si>
    <t xml:space="preserve">４７７号 </t>
  </si>
  <si>
    <t xml:space="preserve">３０７号 </t>
  </si>
  <si>
    <t xml:space="preserve">４２１号 </t>
  </si>
  <si>
    <t xml:space="preserve">４７７号 </t>
    <phoneticPr fontId="4"/>
  </si>
  <si>
    <t xml:space="preserve">３０６号 </t>
  </si>
  <si>
    <t xml:space="preserve">　２１号 </t>
  </si>
  <si>
    <t xml:space="preserve">３６５号 </t>
  </si>
  <si>
    <t xml:space="preserve">３０３号 </t>
  </si>
  <si>
    <t xml:space="preserve">３６７号 </t>
  </si>
  <si>
    <t xml:space="preserve">　　名神 </t>
  </si>
  <si>
    <t xml:space="preserve">　　北陸 </t>
  </si>
  <si>
    <t xml:space="preserve">       京滋ﾊﾞｲﾊﾟｽ</t>
    <phoneticPr fontId="4"/>
  </si>
  <si>
    <t xml:space="preserve"> 新名神</t>
    <rPh sb="1" eb="2">
      <t>シン</t>
    </rPh>
    <rPh sb="2" eb="4">
      <t>メイシン</t>
    </rPh>
    <phoneticPr fontId="4"/>
  </si>
  <si>
    <r>
      <t xml:space="preserve">交 通 事 故 発 生 状 況 </t>
    </r>
    <r>
      <rPr>
        <b/>
        <sz val="12"/>
        <rFont val="ＭＳ ゴシック"/>
        <family val="3"/>
        <charset val="128"/>
      </rPr>
      <t>－ 市 町</t>
    </r>
    <rPh sb="18" eb="19">
      <t>シ</t>
    </rPh>
    <rPh sb="20" eb="21">
      <t>マチ</t>
    </rPh>
    <phoneticPr fontId="4"/>
  </si>
  <si>
    <t>県計</t>
  </si>
  <si>
    <t>大津市　　</t>
  </si>
  <si>
    <t>彦根市　　</t>
  </si>
  <si>
    <t>長浜市　　</t>
  </si>
  <si>
    <t>近江八幡市</t>
  </si>
  <si>
    <t>草津市　　</t>
  </si>
  <si>
    <t>守山市　　</t>
  </si>
  <si>
    <t>栗東市　</t>
    <rPh sb="2" eb="3">
      <t>シ</t>
    </rPh>
    <phoneticPr fontId="4"/>
  </si>
  <si>
    <t>東近江市</t>
    <rPh sb="0" eb="1">
      <t>ヒガシ</t>
    </rPh>
    <rPh sb="1" eb="4">
      <t>オウミシ</t>
    </rPh>
    <phoneticPr fontId="4"/>
  </si>
  <si>
    <t>米原市</t>
    <rPh sb="0" eb="2">
      <t>マイバラ</t>
    </rPh>
    <rPh sb="2" eb="3">
      <t>シ</t>
    </rPh>
    <phoneticPr fontId="4"/>
  </si>
  <si>
    <t>日野町　　</t>
  </si>
  <si>
    <t>竜王町　　</t>
  </si>
  <si>
    <t>愛荘町　　</t>
    <rPh sb="0" eb="1">
      <t>アイ</t>
    </rPh>
    <phoneticPr fontId="4"/>
  </si>
  <si>
    <t>豊郷町　　</t>
  </si>
  <si>
    <t>甲良町　　</t>
  </si>
  <si>
    <t>多賀町　　</t>
  </si>
  <si>
    <t>乗 物</t>
    <rPh sb="0" eb="1">
      <t>ノ</t>
    </rPh>
    <rPh sb="2" eb="3">
      <t>モノ</t>
    </rPh>
    <phoneticPr fontId="4"/>
  </si>
  <si>
    <t>用 具</t>
    <rPh sb="0" eb="1">
      <t>ヨウ</t>
    </rPh>
    <rPh sb="2" eb="3">
      <t>グ</t>
    </rPh>
    <phoneticPr fontId="4"/>
  </si>
  <si>
    <t>材 料</t>
    <rPh sb="0" eb="1">
      <t>ザイ</t>
    </rPh>
    <rPh sb="2" eb="3">
      <t>リョウ</t>
    </rPh>
    <phoneticPr fontId="4"/>
  </si>
  <si>
    <t>年齢、性別交通事故死傷者数</t>
    <phoneticPr fontId="4"/>
  </si>
  <si>
    <t>計</t>
    <phoneticPr fontId="33"/>
  </si>
  <si>
    <t>死 者</t>
    <phoneticPr fontId="33"/>
  </si>
  <si>
    <t>傷 者</t>
    <phoneticPr fontId="4"/>
  </si>
  <si>
    <t>その他</t>
    <rPh sb="2" eb="3">
      <t>タ</t>
    </rPh>
    <phoneticPr fontId="4"/>
  </si>
  <si>
    <t>高速道路等</t>
    <rPh sb="4" eb="5">
      <t>トウ</t>
    </rPh>
    <phoneticPr fontId="33"/>
  </si>
  <si>
    <t>件 数</t>
  </si>
  <si>
    <t>件 数</t>
    <phoneticPr fontId="33"/>
  </si>
  <si>
    <t>死 者</t>
  </si>
  <si>
    <t>死 者</t>
    <phoneticPr fontId="33"/>
  </si>
  <si>
    <t>傷 者</t>
  </si>
  <si>
    <t>傷 者</t>
    <phoneticPr fontId="4"/>
  </si>
  <si>
    <t>傷　者</t>
    <rPh sb="0" eb="1">
      <t>キズ</t>
    </rPh>
    <rPh sb="2" eb="3">
      <t>モノ</t>
    </rPh>
    <phoneticPr fontId="4"/>
  </si>
  <si>
    <t>合　　計</t>
    <rPh sb="0" eb="1">
      <t>ア</t>
    </rPh>
    <rPh sb="3" eb="4">
      <t>ケイ</t>
    </rPh>
    <phoneticPr fontId="4"/>
  </si>
  <si>
    <t>国　　道</t>
    <rPh sb="0" eb="1">
      <t>クニ</t>
    </rPh>
    <rPh sb="3" eb="4">
      <t>ミチ</t>
    </rPh>
    <phoneticPr fontId="4"/>
  </si>
  <si>
    <t>県　　道</t>
    <rPh sb="0" eb="1">
      <t>ケン</t>
    </rPh>
    <rPh sb="3" eb="4">
      <t>ミチ</t>
    </rPh>
    <phoneticPr fontId="4"/>
  </si>
  <si>
    <t>市 町 道 等</t>
    <rPh sb="0" eb="1">
      <t>シ</t>
    </rPh>
    <rPh sb="2" eb="3">
      <t>マチ</t>
    </rPh>
    <rPh sb="4" eb="5">
      <t>ドウ</t>
    </rPh>
    <rPh sb="6" eb="7">
      <t>トウ</t>
    </rPh>
    <phoneticPr fontId="4"/>
  </si>
  <si>
    <t>総　　　計</t>
    <phoneticPr fontId="33"/>
  </si>
  <si>
    <t>居　住　建　築　物</t>
    <phoneticPr fontId="33"/>
  </si>
  <si>
    <t>合　計</t>
    <rPh sb="0" eb="1">
      <t>ア</t>
    </rPh>
    <rPh sb="2" eb="3">
      <t>ケイ</t>
    </rPh>
    <phoneticPr fontId="4"/>
  </si>
  <si>
    <t>墜落・
転　落</t>
    <rPh sb="0" eb="2">
      <t>ツイラク</t>
    </rPh>
    <phoneticPr fontId="4"/>
  </si>
  <si>
    <t>飛来・
落  下</t>
    <rPh sb="0" eb="2">
      <t>ヒライ</t>
    </rPh>
    <phoneticPr fontId="4"/>
  </si>
  <si>
    <t>崩壊・
倒  壊</t>
    <rPh sb="0" eb="2">
      <t>ホウカイ</t>
    </rPh>
    <phoneticPr fontId="4"/>
  </si>
  <si>
    <t>激　突
さ　れ</t>
    <rPh sb="0" eb="1">
      <t>ゲキ</t>
    </rPh>
    <rPh sb="2" eb="3">
      <t>トツ</t>
    </rPh>
    <phoneticPr fontId="4"/>
  </si>
  <si>
    <t>有害物
等との
接　触</t>
    <rPh sb="4" eb="5">
      <t>トウ</t>
    </rPh>
    <phoneticPr fontId="4"/>
  </si>
  <si>
    <t>は　さ
ま　れ
・巻き
込まれ</t>
    <rPh sb="9" eb="10">
      <t>マ</t>
    </rPh>
    <rPh sb="12" eb="13">
      <t>コ</t>
    </rPh>
    <phoneticPr fontId="4"/>
  </si>
  <si>
    <t>動作の
反動・
無理な
動　作</t>
    <rPh sb="0" eb="1">
      <t>ドウ</t>
    </rPh>
    <rPh sb="1" eb="2">
      <t>サク</t>
    </rPh>
    <rPh sb="4" eb="6">
      <t>ハンドウ</t>
    </rPh>
    <rPh sb="8" eb="10">
      <t>ムリ</t>
    </rPh>
    <phoneticPr fontId="4"/>
  </si>
  <si>
    <t>行政指導による特殊健康診断</t>
    <rPh sb="7" eb="9">
      <t>トクシュ</t>
    </rPh>
    <rPh sb="9" eb="11">
      <t>ケンコウ</t>
    </rPh>
    <rPh sb="11" eb="13">
      <t>シンダン</t>
    </rPh>
    <phoneticPr fontId="4"/>
  </si>
  <si>
    <t>町計</t>
    <phoneticPr fontId="4"/>
  </si>
  <si>
    <t>　資料　県防災危機管理局</t>
    <rPh sb="1" eb="3">
      <t>シリョウ</t>
    </rPh>
    <rPh sb="4" eb="5">
      <t>ケン</t>
    </rPh>
    <rPh sb="5" eb="7">
      <t>ボウサイ</t>
    </rPh>
    <rPh sb="7" eb="9">
      <t>キキ</t>
    </rPh>
    <rPh sb="9" eb="12">
      <t>カンリキョク</t>
    </rPh>
    <phoneticPr fontId="4"/>
  </si>
  <si>
    <t>　資料　県警察本部「滋賀の交通」</t>
    <rPh sb="1" eb="3">
      <t>シリョウ</t>
    </rPh>
    <rPh sb="4" eb="5">
      <t>ケン</t>
    </rPh>
    <rPh sb="5" eb="7">
      <t>ケイサツ</t>
    </rPh>
    <rPh sb="7" eb="9">
      <t>ホンブ</t>
    </rPh>
    <rPh sb="10" eb="12">
      <t>シガ</t>
    </rPh>
    <rPh sb="13" eb="15">
      <t>コウツウ</t>
    </rPh>
    <phoneticPr fontId="4"/>
  </si>
  <si>
    <t>　資料　県警察本部「滋賀の交通」</t>
    <rPh sb="4" eb="5">
      <t>ケン</t>
    </rPh>
    <rPh sb="5" eb="7">
      <t>ケイサツ</t>
    </rPh>
    <rPh sb="7" eb="9">
      <t>ホンブ</t>
    </rPh>
    <phoneticPr fontId="4"/>
  </si>
  <si>
    <t>発　生　件　数</t>
    <phoneticPr fontId="4"/>
  </si>
  <si>
    <t>死　者　数</t>
    <phoneticPr fontId="4"/>
  </si>
  <si>
    <t>傷　者　数</t>
    <phoneticPr fontId="4"/>
  </si>
  <si>
    <t>床　面　積</t>
    <phoneticPr fontId="4"/>
  </si>
  <si>
    <t>戸　　数</t>
    <phoneticPr fontId="33"/>
  </si>
  <si>
    <t>建築物の
損害見積額</t>
    <phoneticPr fontId="4"/>
  </si>
  <si>
    <t>建築物の
損害見積額</t>
    <phoneticPr fontId="4"/>
  </si>
  <si>
    <t>(単位　件数:件　死者、傷者:人)</t>
    <rPh sb="1" eb="3">
      <t>タンイ</t>
    </rPh>
    <rPh sb="4" eb="6">
      <t>ケンスウ</t>
    </rPh>
    <rPh sb="7" eb="8">
      <t>ケン</t>
    </rPh>
    <rPh sb="9" eb="11">
      <t>シシャ</t>
    </rPh>
    <rPh sb="12" eb="14">
      <t>ショウシャ</t>
    </rPh>
    <rPh sb="15" eb="16">
      <t>ヒト</t>
    </rPh>
    <phoneticPr fontId="33"/>
  </si>
  <si>
    <t>(単位　件数:件　死者、傷者:人)</t>
    <rPh sb="1" eb="3">
      <t>タンイ</t>
    </rPh>
    <rPh sb="4" eb="6">
      <t>ケンスウ</t>
    </rPh>
    <rPh sb="7" eb="8">
      <t>ケン</t>
    </rPh>
    <rPh sb="9" eb="11">
      <t>シシャ</t>
    </rPh>
    <rPh sb="12" eb="14">
      <t>ショウシャ</t>
    </rPh>
    <rPh sb="15" eb="16">
      <t>ニン</t>
    </rPh>
    <phoneticPr fontId="33"/>
  </si>
  <si>
    <t>　注　損害見積額は、木造・非木造の合計額です。　</t>
    <phoneticPr fontId="4"/>
  </si>
  <si>
    <t>　資料　国土交通省「建築物滅失統計調査」</t>
    <rPh sb="1" eb="3">
      <t>シリョウ</t>
    </rPh>
    <rPh sb="4" eb="6">
      <t>コクド</t>
    </rPh>
    <rPh sb="6" eb="9">
      <t>コウツウショウ</t>
    </rPh>
    <phoneticPr fontId="4"/>
  </si>
  <si>
    <t>(単位:件)</t>
    <rPh sb="1" eb="3">
      <t>タンイ</t>
    </rPh>
    <rPh sb="4" eb="5">
      <t>ケン</t>
    </rPh>
    <phoneticPr fontId="33"/>
  </si>
  <si>
    <t>(単位:人)</t>
    <rPh sb="1" eb="3">
      <t>タンイ</t>
    </rPh>
    <rPh sb="4" eb="5">
      <t>ニン</t>
    </rPh>
    <phoneticPr fontId="4"/>
  </si>
  <si>
    <t>通行禁止違反</t>
    <rPh sb="2" eb="4">
      <t>キンシ</t>
    </rPh>
    <phoneticPr fontId="33"/>
  </si>
  <si>
    <t>法定の特殊健康診断</t>
    <rPh sb="5" eb="7">
      <t>ケンコウ</t>
    </rPh>
    <rPh sb="7" eb="9">
      <t>シンダン</t>
    </rPh>
    <phoneticPr fontId="4"/>
  </si>
  <si>
    <t>冠　　　水(ha)</t>
  </si>
  <si>
    <t xml:space="preserve">流失・埋没(ha)                                          </t>
  </si>
  <si>
    <t>学校(箇所)</t>
  </si>
  <si>
    <t>病院(箇所)</t>
  </si>
  <si>
    <t>道路(箇所)</t>
  </si>
  <si>
    <t>橋りょう(箇所)</t>
  </si>
  <si>
    <t>河川(箇所)</t>
  </si>
  <si>
    <t>港湾(箇所)</t>
  </si>
  <si>
    <t>砂防(箇所)</t>
  </si>
  <si>
    <t>清掃施設(箇所)</t>
  </si>
  <si>
    <t>崖くずれ(箇所)</t>
  </si>
  <si>
    <t>鉄道不通(箇所)</t>
  </si>
  <si>
    <t>被害船舶(隻)</t>
  </si>
  <si>
    <t>ブロック塀(箇所)</t>
  </si>
  <si>
    <t>件 数</t>
    <phoneticPr fontId="33"/>
  </si>
  <si>
    <t>社会福祉施設</t>
    <rPh sb="0" eb="2">
      <t>シャカイ</t>
    </rPh>
    <rPh sb="2" eb="4">
      <t>フクシ</t>
    </rPh>
    <rPh sb="4" eb="6">
      <t>シセツ</t>
    </rPh>
    <phoneticPr fontId="4"/>
  </si>
  <si>
    <t>（単位：件）</t>
    <rPh sb="1" eb="3">
      <t>タンイ</t>
    </rPh>
    <rPh sb="4" eb="5">
      <t>ケン</t>
    </rPh>
    <phoneticPr fontId="4"/>
  </si>
  <si>
    <t>交　通
事　故
(道路)　</t>
    <phoneticPr fontId="4"/>
  </si>
  <si>
    <t>分 類
不 能</t>
    <phoneticPr fontId="4"/>
  </si>
  <si>
    <t>清   　 掃  　  業</t>
    <rPh sb="0" eb="1">
      <t>キヨシ</t>
    </rPh>
    <rPh sb="6" eb="7">
      <t>ソウ</t>
    </rPh>
    <rPh sb="12" eb="13">
      <t>ギョウ</t>
    </rPh>
    <phoneticPr fontId="4"/>
  </si>
  <si>
    <t>商                 業</t>
    <rPh sb="0" eb="1">
      <t>ショウ</t>
    </rPh>
    <rPh sb="18" eb="19">
      <t>ギョウ</t>
    </rPh>
    <phoneticPr fontId="4"/>
  </si>
  <si>
    <t>　注　「労働者死傷病報告」によります。</t>
    <rPh sb="4" eb="7">
      <t>ロウドウシャ</t>
    </rPh>
    <rPh sb="7" eb="10">
      <t>シショウビョウ</t>
    </rPh>
    <rPh sb="10" eb="12">
      <t>ホウコク</t>
    </rPh>
    <phoneticPr fontId="4"/>
  </si>
  <si>
    <t>実　   　施
事 業 場 数</t>
    <phoneticPr fontId="4"/>
  </si>
  <si>
    <t>受　 　　診
労 働 者 数</t>
    <phoneticPr fontId="4"/>
  </si>
  <si>
    <t>有 所 見 者 数</t>
    <phoneticPr fontId="4"/>
  </si>
  <si>
    <t>有 所 見 率</t>
    <phoneticPr fontId="4"/>
  </si>
  <si>
    <t>（事業場）</t>
    <rPh sb="1" eb="4">
      <t>ジギョウジョウ</t>
    </rPh>
    <phoneticPr fontId="4"/>
  </si>
  <si>
    <t>（％）</t>
    <phoneticPr fontId="4"/>
  </si>
  <si>
    <t>騒音</t>
    <phoneticPr fontId="4"/>
  </si>
  <si>
    <t>(単位　被害面積:ha　被害量:ｔ)</t>
    <rPh sb="1" eb="3">
      <t>タンイ</t>
    </rPh>
    <rPh sb="4" eb="6">
      <t>ヒガイ</t>
    </rPh>
    <rPh sb="6" eb="8">
      <t>メンセキ</t>
    </rPh>
    <rPh sb="12" eb="14">
      <t>ヒガイ</t>
    </rPh>
    <rPh sb="14" eb="15">
      <t>リョウ</t>
    </rPh>
    <phoneticPr fontId="4"/>
  </si>
  <si>
    <t>接客娯楽業</t>
    <rPh sb="0" eb="2">
      <t>セッキャク</t>
    </rPh>
    <rPh sb="2" eb="4">
      <t>ゴラク</t>
    </rPh>
    <rPh sb="4" eb="5">
      <t>ギョウ</t>
    </rPh>
    <phoneticPr fontId="4"/>
  </si>
  <si>
    <t>　うち　木造家屋建築工事業</t>
    <rPh sb="4" eb="6">
      <t>モクゾウ</t>
    </rPh>
    <rPh sb="6" eb="8">
      <t>カオク</t>
    </rPh>
    <rPh sb="8" eb="10">
      <t>ケンチク</t>
    </rPh>
    <rPh sb="10" eb="12">
      <t>コウジ</t>
    </rPh>
    <rPh sb="12" eb="13">
      <t>ギョウ</t>
    </rPh>
    <phoneticPr fontId="4"/>
  </si>
  <si>
    <t>人的被害(人)　</t>
    <rPh sb="5" eb="6">
      <t>ニン</t>
    </rPh>
    <phoneticPr fontId="4"/>
  </si>
  <si>
    <t>死　者</t>
    <phoneticPr fontId="4"/>
  </si>
  <si>
    <t>負傷者</t>
    <rPh sb="0" eb="3">
      <t>フショウシャ</t>
    </rPh>
    <phoneticPr fontId="4"/>
  </si>
  <si>
    <t>住家被害(棟)　</t>
    <rPh sb="1" eb="2">
      <t>イエ</t>
    </rPh>
    <rPh sb="2" eb="4">
      <t>ヒガイ</t>
    </rPh>
    <rPh sb="5" eb="6">
      <t>トウ</t>
    </rPh>
    <phoneticPr fontId="4"/>
  </si>
  <si>
    <t>非住家(棟)</t>
    <rPh sb="0" eb="1">
      <t>ヒ</t>
    </rPh>
    <rPh sb="1" eb="3">
      <t>ジュウカ</t>
    </rPh>
    <rPh sb="4" eb="5">
      <t>トウ</t>
    </rPh>
    <phoneticPr fontId="4"/>
  </si>
  <si>
    <t xml:space="preserve">
　　　　                                          </t>
    <phoneticPr fontId="4"/>
  </si>
  <si>
    <t>その他</t>
    <phoneticPr fontId="4"/>
  </si>
  <si>
    <t>田</t>
    <rPh sb="0" eb="1">
      <t>タ</t>
    </rPh>
    <phoneticPr fontId="4"/>
  </si>
  <si>
    <t>商業</t>
    <rPh sb="0" eb="1">
      <t>ショウ</t>
    </rPh>
    <rPh sb="1" eb="2">
      <t>ギョウ</t>
    </rPh>
    <phoneticPr fontId="4"/>
  </si>
  <si>
    <t>接客娯楽業</t>
    <rPh sb="0" eb="1">
      <t>セッ</t>
    </rPh>
    <rPh sb="1" eb="2">
      <t>キャク</t>
    </rPh>
    <rPh sb="4" eb="5">
      <t>ギョウ</t>
    </rPh>
    <phoneticPr fontId="4"/>
  </si>
  <si>
    <t>　　　　　野洲市、湖南市、東近江市、米原市、日野町、竜王町、愛荘町です。</t>
  </si>
  <si>
    <t>　　　５．組合構成市町とは消防一部事務組合を構成している市町で、長浜市、近江八幡市、草津市、守山市、栗東市、甲賀市、</t>
    <rPh sb="5" eb="7">
      <t>クミアイ</t>
    </rPh>
    <rPh sb="7" eb="9">
      <t>コウセイ</t>
    </rPh>
    <rPh sb="9" eb="11">
      <t>シチョウ</t>
    </rPh>
    <rPh sb="13" eb="15">
      <t>ショウボウ</t>
    </rPh>
    <rPh sb="15" eb="17">
      <t>イチブ</t>
    </rPh>
    <rPh sb="17" eb="19">
      <t>ジム</t>
    </rPh>
    <rPh sb="19" eb="21">
      <t>クミアイ</t>
    </rPh>
    <rPh sb="22" eb="24">
      <t>コウセイ</t>
    </rPh>
    <rPh sb="28" eb="30">
      <t>シチョウ</t>
    </rPh>
    <rPh sb="42" eb="45">
      <t>クサツシ</t>
    </rPh>
    <rPh sb="46" eb="49">
      <t>モリヤマシ</t>
    </rPh>
    <rPh sb="50" eb="53">
      <t>リットウシ</t>
    </rPh>
    <phoneticPr fontId="4"/>
  </si>
  <si>
    <t>　　　４．消防一部事務組合は複数の市町が共同で消防事務を行うために作った組合です。</t>
    <rPh sb="5" eb="7">
      <t>ショウボウ</t>
    </rPh>
    <rPh sb="7" eb="9">
      <t>イチブ</t>
    </rPh>
    <rPh sb="9" eb="11">
      <t>ジム</t>
    </rPh>
    <rPh sb="11" eb="13">
      <t>クミアイ</t>
    </rPh>
    <rPh sb="14" eb="16">
      <t>フクスウ</t>
    </rPh>
    <rPh sb="17" eb="19">
      <t>シチョウ</t>
    </rPh>
    <rPh sb="20" eb="22">
      <t>キョウドウ</t>
    </rPh>
    <rPh sb="23" eb="25">
      <t>ショウボウ</t>
    </rPh>
    <rPh sb="25" eb="27">
      <t>ジム</t>
    </rPh>
    <rPh sb="28" eb="29">
      <t>オコナ</t>
    </rPh>
    <rPh sb="33" eb="34">
      <t>ツク</t>
    </rPh>
    <rPh sb="36" eb="38">
      <t>クミアイ</t>
    </rPh>
    <phoneticPr fontId="4"/>
  </si>
  <si>
    <t>　　　３．消防事務委託町は消防事務を近隣の消防本部設置市に委託している町で、豊郷町、甲良町、多賀町です。</t>
    <rPh sb="5" eb="7">
      <t>ショウボウ</t>
    </rPh>
    <rPh sb="7" eb="9">
      <t>ジム</t>
    </rPh>
    <rPh sb="9" eb="11">
      <t>イタク</t>
    </rPh>
    <rPh sb="11" eb="12">
      <t>チョウ</t>
    </rPh>
    <rPh sb="13" eb="15">
      <t>ショウボウ</t>
    </rPh>
    <rPh sb="15" eb="17">
      <t>ジム</t>
    </rPh>
    <rPh sb="18" eb="20">
      <t>キンリン</t>
    </rPh>
    <rPh sb="21" eb="23">
      <t>ショウボウ</t>
    </rPh>
    <rPh sb="23" eb="25">
      <t>ホンブ</t>
    </rPh>
    <rPh sb="25" eb="27">
      <t>セッチ</t>
    </rPh>
    <rPh sb="27" eb="28">
      <t>シ</t>
    </rPh>
    <rPh sb="29" eb="31">
      <t>イタク</t>
    </rPh>
    <rPh sb="35" eb="36">
      <t>チョウ</t>
    </rPh>
    <rPh sb="38" eb="41">
      <t>トヨサトチョウ</t>
    </rPh>
    <rPh sb="42" eb="45">
      <t>コウラチョウ</t>
    </rPh>
    <rPh sb="46" eb="49">
      <t>タガチョウ</t>
    </rPh>
    <phoneticPr fontId="4"/>
  </si>
  <si>
    <t>　　　２．消防本部設置市は大津市、彦根市、高島市です。</t>
    <rPh sb="5" eb="7">
      <t>ショウボウ</t>
    </rPh>
    <rPh sb="7" eb="9">
      <t>ホンブ</t>
    </rPh>
    <rPh sb="9" eb="11">
      <t>セッチ</t>
    </rPh>
    <rPh sb="11" eb="12">
      <t>シ</t>
    </rPh>
    <rPh sb="13" eb="16">
      <t>オオツシ</t>
    </rPh>
    <rPh sb="17" eb="20">
      <t>ヒコネシ</t>
    </rPh>
    <rPh sb="21" eb="23">
      <t>タカシマ</t>
    </rPh>
    <rPh sb="23" eb="24">
      <t>シ</t>
    </rPh>
    <phoneticPr fontId="4"/>
  </si>
  <si>
    <t>　注　１．大津市、彦根市、高島市の消防ポンプ自動車等現有数は消防本部・署および消防団の保有数です。</t>
    <rPh sb="1" eb="2">
      <t>チュウ</t>
    </rPh>
    <rPh sb="5" eb="8">
      <t>オオツシ</t>
    </rPh>
    <rPh sb="9" eb="12">
      <t>ヒコネシ</t>
    </rPh>
    <rPh sb="13" eb="16">
      <t>タカシマシ</t>
    </rPh>
    <rPh sb="17" eb="19">
      <t>ショウボウ</t>
    </rPh>
    <rPh sb="22" eb="25">
      <t>ジドウシャ</t>
    </rPh>
    <rPh sb="25" eb="26">
      <t>トウ</t>
    </rPh>
    <rPh sb="26" eb="28">
      <t>ゲンユウ</t>
    </rPh>
    <rPh sb="28" eb="29">
      <t>スウ</t>
    </rPh>
    <rPh sb="30" eb="32">
      <t>ショウボウ</t>
    </rPh>
    <rPh sb="32" eb="34">
      <t>ホンブ</t>
    </rPh>
    <rPh sb="35" eb="36">
      <t>ショ</t>
    </rPh>
    <rPh sb="39" eb="42">
      <t>ショウボウダン</t>
    </rPh>
    <rPh sb="43" eb="46">
      <t>ホユウスウ</t>
    </rPh>
    <phoneticPr fontId="4"/>
  </si>
  <si>
    <t>　米原市</t>
    <rPh sb="1" eb="3">
      <t>マイバラ</t>
    </rPh>
    <rPh sb="3" eb="4">
      <t>シ</t>
    </rPh>
    <phoneticPr fontId="4"/>
  </si>
  <si>
    <t xml:space="preserve">  長浜市</t>
    <rPh sb="2" eb="5">
      <t>ナガハマシ</t>
    </rPh>
    <phoneticPr fontId="4"/>
  </si>
  <si>
    <t>湖北地域消防組合</t>
  </si>
  <si>
    <t xml:space="preserve">  湖南市</t>
    <rPh sb="2" eb="4">
      <t>コナン</t>
    </rPh>
    <rPh sb="4" eb="5">
      <t>シ</t>
    </rPh>
    <phoneticPr fontId="4"/>
  </si>
  <si>
    <t xml:space="preserve">  甲賀市</t>
    <rPh sb="2" eb="4">
      <t>コウガ</t>
    </rPh>
    <rPh sb="4" eb="5">
      <t>シ</t>
    </rPh>
    <phoneticPr fontId="4"/>
  </si>
  <si>
    <t>甲賀広域行政組合　</t>
    <rPh sb="2" eb="4">
      <t>コウイキ</t>
    </rPh>
    <rPh sb="4" eb="6">
      <t>ギョウセイ</t>
    </rPh>
    <phoneticPr fontId="4"/>
  </si>
  <si>
    <t>　愛荘町</t>
    <rPh sb="1" eb="2">
      <t>アイ</t>
    </rPh>
    <rPh sb="2" eb="3">
      <t>ソウ</t>
    </rPh>
    <rPh sb="3" eb="4">
      <t>チョウ</t>
    </rPh>
    <phoneticPr fontId="4"/>
  </si>
  <si>
    <t xml:space="preserve">  竜王町　　</t>
  </si>
  <si>
    <t xml:space="preserve">  日野町　　</t>
  </si>
  <si>
    <t xml:space="preserve">  東近江市　</t>
    <rPh sb="2" eb="3">
      <t>ヒガシ</t>
    </rPh>
    <rPh sb="3" eb="5">
      <t>オウミ</t>
    </rPh>
    <phoneticPr fontId="4"/>
  </si>
  <si>
    <t xml:space="preserve">  近江八幡市</t>
  </si>
  <si>
    <t>東近江行政組合</t>
  </si>
  <si>
    <t>　野洲市</t>
    <rPh sb="1" eb="4">
      <t>ヤスシ</t>
    </rPh>
    <phoneticPr fontId="4"/>
  </si>
  <si>
    <t xml:space="preserve">  栗東市</t>
    <rPh sb="4" eb="5">
      <t>シ</t>
    </rPh>
    <phoneticPr fontId="4"/>
  </si>
  <si>
    <t xml:space="preserve">  守山市</t>
  </si>
  <si>
    <t xml:space="preserve">  草津市</t>
  </si>
  <si>
    <t>湖南広域行政組合</t>
  </si>
  <si>
    <t>高島市</t>
    <rPh sb="0" eb="3">
      <t>タカシマシ</t>
    </rPh>
    <phoneticPr fontId="4"/>
  </si>
  <si>
    <t xml:space="preserve">  多賀町</t>
  </si>
  <si>
    <t xml:space="preserve">  甲良町</t>
  </si>
  <si>
    <t xml:space="preserve">  豊郷町</t>
  </si>
  <si>
    <t>彦根市　</t>
  </si>
  <si>
    <t>大津市　</t>
  </si>
  <si>
    <t>組合構成市町計　</t>
    <phoneticPr fontId="4"/>
  </si>
  <si>
    <t>消防一部事務組合計</t>
  </si>
  <si>
    <t>消防事務委託町計　</t>
  </si>
  <si>
    <t>消防本部設置市計　</t>
  </si>
  <si>
    <t>防火水槽</t>
  </si>
  <si>
    <t>消火栓</t>
  </si>
  <si>
    <t>小型動力
ポ ン プ</t>
  </si>
  <si>
    <t>救  急
自動車</t>
  </si>
  <si>
    <t>化学消防
自 動 車</t>
  </si>
  <si>
    <t>(屈折)
はしご付
消防自動車</t>
  </si>
  <si>
    <t>普通・水槽付消防ポンプ自動車</t>
    <phoneticPr fontId="4"/>
  </si>
  <si>
    <t xml:space="preserve"> 各年4月1日現在</t>
    <rPh sb="1" eb="3">
      <t>カクネン</t>
    </rPh>
    <rPh sb="4" eb="5">
      <t>ガツ</t>
    </rPh>
    <rPh sb="6" eb="7">
      <t>ニチ</t>
    </rPh>
    <rPh sb="7" eb="9">
      <t>ゲンザイ</t>
    </rPh>
    <phoneticPr fontId="4"/>
  </si>
  <si>
    <t>　　　　　　　　　　　　　　　　　　　　　　</t>
    <phoneticPr fontId="4"/>
  </si>
  <si>
    <t>10月</t>
  </si>
  <si>
    <t>収 容 物</t>
  </si>
  <si>
    <t>建 築 物</t>
  </si>
  <si>
    <t>林 野　　　　　　　　　　　　　　　　　　　　　　　　　　　　　　　　　　　　　　　　　　　　　　　　　　　　　　　　　　　　　　　　　　　　　　　　　　　　　　　　　　(ａ)</t>
    <phoneticPr fontId="4"/>
  </si>
  <si>
    <r>
      <t>建物表面積　　　　　　　　　　　　　　　　　　　　　　　　　　　　　　　　　　　　　　　　　　　　　　　　　　　　　　　　　　　　　　　　　　　　　　　　　　　　( m</t>
    </r>
    <r>
      <rPr>
        <vertAlign val="superscript"/>
        <sz val="7.5"/>
        <rFont val="ＭＳ ゴシック"/>
        <family val="3"/>
        <charset val="128"/>
      </rPr>
      <t>2</t>
    </r>
    <r>
      <rPr>
        <sz val="7.5"/>
        <rFont val="ＭＳ ゴシック"/>
        <family val="3"/>
        <charset val="128"/>
      </rPr>
      <t xml:space="preserve"> )</t>
    </r>
    <phoneticPr fontId="4"/>
  </si>
  <si>
    <r>
      <t>建物床　　　　　　　　　　　　　　　　　　　　　　　　　　　　　　　　　　　　　　　　　　　　　　　　　　　　　　　　　　　　　　　　　　　　　　　　　　　　( m</t>
    </r>
    <r>
      <rPr>
        <vertAlign val="superscript"/>
        <sz val="7.5"/>
        <rFont val="ＭＳ ゴシック"/>
        <family val="3"/>
        <charset val="128"/>
      </rPr>
      <t>2</t>
    </r>
    <r>
      <rPr>
        <sz val="7.5"/>
        <rFont val="ＭＳ ゴシック"/>
        <family val="3"/>
        <charset val="128"/>
      </rPr>
      <t xml:space="preserve"> )</t>
    </r>
    <phoneticPr fontId="4"/>
  </si>
  <si>
    <t>負傷者</t>
  </si>
  <si>
    <t>死者</t>
  </si>
  <si>
    <t>小損</t>
  </si>
  <si>
    <t>半損</t>
  </si>
  <si>
    <t>全損</t>
  </si>
  <si>
    <t>ぼや</t>
  </si>
  <si>
    <t>部分焼</t>
  </si>
  <si>
    <t>半焼</t>
  </si>
  <si>
    <t>全焼</t>
  </si>
  <si>
    <t>航空機</t>
  </si>
  <si>
    <t>船舶</t>
  </si>
  <si>
    <t>車輌</t>
  </si>
  <si>
    <t>林野</t>
  </si>
  <si>
    <t>建物</t>
  </si>
  <si>
    <t>建　　　　物</t>
  </si>
  <si>
    <t>合    計</t>
  </si>
  <si>
    <t>焼　損　面　積</t>
    <phoneticPr fontId="4"/>
  </si>
  <si>
    <t>月　　別　　火　　災　　状　　況</t>
    <rPh sb="0" eb="1">
      <t>ツキ</t>
    </rPh>
    <rPh sb="3" eb="4">
      <t>ベツ</t>
    </rPh>
    <rPh sb="6" eb="7">
      <t>ヒ</t>
    </rPh>
    <rPh sb="9" eb="10">
      <t>ワザワ</t>
    </rPh>
    <rPh sb="12" eb="13">
      <t>ジョウ</t>
    </rPh>
    <rPh sb="15" eb="16">
      <t>イワン</t>
    </rPh>
    <phoneticPr fontId="4"/>
  </si>
  <si>
    <t>資料　県防災危機管理局</t>
    <rPh sb="0" eb="2">
      <t>シリョウ</t>
    </rPh>
    <rPh sb="3" eb="4">
      <t>ケン</t>
    </rPh>
    <rPh sb="4" eb="6">
      <t>ボウサイ</t>
    </rPh>
    <rPh sb="6" eb="8">
      <t>キキ</t>
    </rPh>
    <rPh sb="8" eb="11">
      <t>カンリキョク</t>
    </rPh>
    <phoneticPr fontId="4"/>
  </si>
  <si>
    <t>不明・調査中</t>
  </si>
  <si>
    <t>交通機関内配線</t>
  </si>
  <si>
    <t>風呂かまど</t>
  </si>
  <si>
    <t>ボイラー</t>
  </si>
  <si>
    <t>煙突・煙道</t>
  </si>
  <si>
    <t>こたつ</t>
  </si>
  <si>
    <t>衝突の火花</t>
  </si>
  <si>
    <t>内燃機関</t>
  </si>
  <si>
    <t>かまど</t>
  </si>
  <si>
    <t>炉</t>
  </si>
  <si>
    <t>火入れ</t>
  </si>
  <si>
    <t>取灰</t>
  </si>
  <si>
    <t>灯火</t>
  </si>
  <si>
    <t>配線器具</t>
  </si>
  <si>
    <t>焼却炉</t>
  </si>
  <si>
    <t>電気装置</t>
  </si>
  <si>
    <t>電気機器</t>
  </si>
  <si>
    <t>排気管</t>
  </si>
  <si>
    <t>たき火</t>
  </si>
  <si>
    <t>マッチ・ライター</t>
  </si>
  <si>
    <t>ストーブ</t>
  </si>
  <si>
    <t>電灯電話等の配線</t>
  </si>
  <si>
    <t>こんろ</t>
  </si>
  <si>
    <t>放火の疑い</t>
  </si>
  <si>
    <t>放火</t>
  </si>
  <si>
    <t>損害額(千円)</t>
  </si>
  <si>
    <t>林    野(ａ)</t>
    <phoneticPr fontId="45"/>
  </si>
  <si>
    <r>
      <t>建物表面積( m</t>
    </r>
    <r>
      <rPr>
        <vertAlign val="superscript"/>
        <sz val="7.5"/>
        <rFont val="ＭＳ ゴシック"/>
        <family val="3"/>
        <charset val="128"/>
      </rPr>
      <t>2</t>
    </r>
    <r>
      <rPr>
        <sz val="7.5"/>
        <rFont val="ＭＳ ゴシック"/>
        <family val="3"/>
        <charset val="128"/>
      </rPr>
      <t xml:space="preserve"> )</t>
    </r>
    <phoneticPr fontId="45"/>
  </si>
  <si>
    <r>
      <t>建物床( m</t>
    </r>
    <r>
      <rPr>
        <vertAlign val="superscript"/>
        <sz val="7.5"/>
        <rFont val="ＭＳ ゴシック"/>
        <family val="3"/>
        <charset val="128"/>
      </rPr>
      <t>2</t>
    </r>
    <r>
      <rPr>
        <sz val="7.5"/>
        <rFont val="ＭＳ ゴシック"/>
        <family val="3"/>
        <charset val="128"/>
      </rPr>
      <t xml:space="preserve"> )</t>
    </r>
    <phoneticPr fontId="45"/>
  </si>
  <si>
    <t>建            物            火            災</t>
  </si>
  <si>
    <t>焼       損       面       積</t>
  </si>
  <si>
    <t>総　　合　　出　　火　　原　　因　　別　　損　　害　　状　　況</t>
    <phoneticPr fontId="4"/>
  </si>
  <si>
    <t>　資料　県防災危機管理局</t>
    <rPh sb="4" eb="5">
      <t>ケン</t>
    </rPh>
    <phoneticPr fontId="5"/>
  </si>
  <si>
    <t>　資料　県防災危機管理局</t>
    <rPh sb="4" eb="5">
      <t>ケン</t>
    </rPh>
    <phoneticPr fontId="4"/>
  </si>
  <si>
    <t>　　　２．焼損面積は、建物火災に限らず、林野火災や車両など建物火災以外の火災を原因とするものも含め、火災による建物の延焼被害</t>
    <rPh sb="5" eb="7">
      <t>ショウソン</t>
    </rPh>
    <rPh sb="7" eb="9">
      <t>メンセキ</t>
    </rPh>
    <rPh sb="11" eb="13">
      <t>タテモノ</t>
    </rPh>
    <rPh sb="13" eb="15">
      <t>カサイ</t>
    </rPh>
    <rPh sb="16" eb="17">
      <t>カギ</t>
    </rPh>
    <rPh sb="20" eb="22">
      <t>リンヤ</t>
    </rPh>
    <rPh sb="22" eb="24">
      <t>カサイ</t>
    </rPh>
    <rPh sb="25" eb="27">
      <t>シャリョウ</t>
    </rPh>
    <rPh sb="29" eb="31">
      <t>タテモノ</t>
    </rPh>
    <rPh sb="31" eb="33">
      <t>カサイ</t>
    </rPh>
    <rPh sb="33" eb="35">
      <t>イガイ</t>
    </rPh>
    <rPh sb="36" eb="38">
      <t>カサイ</t>
    </rPh>
    <rPh sb="39" eb="41">
      <t>ゲンイン</t>
    </rPh>
    <rPh sb="47" eb="48">
      <t>フク</t>
    </rPh>
    <rPh sb="50" eb="52">
      <t>カサイ</t>
    </rPh>
    <rPh sb="55" eb="57">
      <t>タテモノ</t>
    </rPh>
    <rPh sb="58" eb="60">
      <t>エンショウ</t>
    </rPh>
    <rPh sb="60" eb="62">
      <t>ヒガイ</t>
    </rPh>
    <phoneticPr fontId="5"/>
  </si>
  <si>
    <t>　注　１．出火件数は、建物火災（建物またはその収容物が焼損した火災）の件数です。</t>
    <rPh sb="11" eb="13">
      <t>タテモノ</t>
    </rPh>
    <rPh sb="13" eb="15">
      <t>カサイ</t>
    </rPh>
    <rPh sb="16" eb="18">
      <t>タテモノ</t>
    </rPh>
    <rPh sb="35" eb="37">
      <t>ケンスウ</t>
    </rPh>
    <phoneticPr fontId="5"/>
  </si>
  <si>
    <t>多賀町</t>
  </si>
  <si>
    <t>多賀町</t>
    <rPh sb="0" eb="3">
      <t>タガチョウ</t>
    </rPh>
    <phoneticPr fontId="4"/>
  </si>
  <si>
    <t>甲良町</t>
  </si>
  <si>
    <t>甲良町</t>
    <rPh sb="0" eb="3">
      <t>コウラチョウ</t>
    </rPh>
    <phoneticPr fontId="4"/>
  </si>
  <si>
    <t>豊郷町</t>
  </si>
  <si>
    <t>豊郷町</t>
    <rPh sb="0" eb="3">
      <t>トヨサトチョウ</t>
    </rPh>
    <phoneticPr fontId="4"/>
  </si>
  <si>
    <t>愛荘町</t>
  </si>
  <si>
    <t>愛荘町</t>
    <rPh sb="0" eb="1">
      <t>アイ</t>
    </rPh>
    <rPh sb="1" eb="2">
      <t>ソウ</t>
    </rPh>
    <rPh sb="2" eb="3">
      <t>チョウ</t>
    </rPh>
    <phoneticPr fontId="4"/>
  </si>
  <si>
    <t>竜王町</t>
  </si>
  <si>
    <t>竜王町</t>
    <rPh sb="0" eb="3">
      <t>リュウオウチョウ</t>
    </rPh>
    <phoneticPr fontId="4"/>
  </si>
  <si>
    <t>日野町</t>
  </si>
  <si>
    <t>日野町</t>
    <rPh sb="0" eb="3">
      <t>ヒノチョウ</t>
    </rPh>
    <phoneticPr fontId="4"/>
  </si>
  <si>
    <t>町計</t>
  </si>
  <si>
    <t>町計</t>
    <rPh sb="0" eb="1">
      <t>チョウ</t>
    </rPh>
    <rPh sb="1" eb="2">
      <t>ケイ</t>
    </rPh>
    <phoneticPr fontId="4"/>
  </si>
  <si>
    <t>米原市</t>
  </si>
  <si>
    <t>米原市</t>
    <rPh sb="0" eb="2">
      <t>マイハラ</t>
    </rPh>
    <rPh sb="2" eb="3">
      <t>シ</t>
    </rPh>
    <phoneticPr fontId="4"/>
  </si>
  <si>
    <t>東近江市</t>
  </si>
  <si>
    <t>東近江市</t>
    <rPh sb="0" eb="1">
      <t>ヒガシ</t>
    </rPh>
    <rPh sb="1" eb="3">
      <t>オウミ</t>
    </rPh>
    <rPh sb="3" eb="4">
      <t>シ</t>
    </rPh>
    <phoneticPr fontId="4"/>
  </si>
  <si>
    <t>高島市</t>
  </si>
  <si>
    <t>湖南市</t>
  </si>
  <si>
    <t>野洲市</t>
  </si>
  <si>
    <t>甲賀市</t>
  </si>
  <si>
    <t>栗東市</t>
  </si>
  <si>
    <t>栗東市</t>
    <rPh sb="0" eb="3">
      <t>リットウシ</t>
    </rPh>
    <phoneticPr fontId="4"/>
  </si>
  <si>
    <t>守山市　　　</t>
  </si>
  <si>
    <t>草津市　　　</t>
  </si>
  <si>
    <t>近江八幡市　</t>
  </si>
  <si>
    <t>長浜市　　　</t>
  </si>
  <si>
    <t>彦根市　　　</t>
  </si>
  <si>
    <t>大津市　　　</t>
  </si>
  <si>
    <t>市計</t>
    <rPh sb="0" eb="1">
      <t>シ</t>
    </rPh>
    <rPh sb="1" eb="2">
      <t>ケイ</t>
    </rPh>
    <phoneticPr fontId="4"/>
  </si>
  <si>
    <t>焼損面積</t>
  </si>
  <si>
    <t>件数</t>
  </si>
  <si>
    <t>焼損面積</t>
    <rPh sb="0" eb="2">
      <t>ショウソン</t>
    </rPh>
    <rPh sb="2" eb="4">
      <t>メンセキ</t>
    </rPh>
    <phoneticPr fontId="4"/>
  </si>
  <si>
    <r>
      <t xml:space="preserve"> お よ び 建 物 焼 損 床 面 積</t>
    </r>
    <r>
      <rPr>
        <b/>
        <sz val="12"/>
        <rFont val="ＭＳ ゴシック"/>
        <family val="3"/>
        <charset val="128"/>
      </rPr>
      <t xml:space="preserve"> － 市 町</t>
    </r>
    <rPh sb="25" eb="26">
      <t>チョウ</t>
    </rPh>
    <phoneticPr fontId="4"/>
  </si>
  <si>
    <t>損害額</t>
  </si>
  <si>
    <r>
      <t xml:space="preserve">お　よ　び　損　害　額 </t>
    </r>
    <r>
      <rPr>
        <b/>
        <sz val="12"/>
        <rFont val="ＭＳ ゴシック"/>
        <family val="3"/>
        <charset val="128"/>
      </rPr>
      <t>－ 市 町</t>
    </r>
    <rPh sb="16" eb="17">
      <t>チョウ</t>
    </rPh>
    <phoneticPr fontId="4"/>
  </si>
  <si>
    <t>消  防
職員数
(人)</t>
    <rPh sb="10" eb="11">
      <t>ヒト</t>
    </rPh>
    <phoneticPr fontId="4"/>
  </si>
  <si>
    <t>消  防
団員数
(人)</t>
    <rPh sb="10" eb="11">
      <t>ヒト</t>
    </rPh>
    <phoneticPr fontId="4"/>
  </si>
  <si>
    <t xml:space="preserve"> 消 防 ポ ン プ 自 動 車 等 現 有 数 (台)</t>
    <rPh sb="26" eb="27">
      <t>ダイ</t>
    </rPh>
    <phoneticPr fontId="4"/>
  </si>
  <si>
    <t>消 防 水 利 数 (個)</t>
    <rPh sb="11" eb="12">
      <t>コ</t>
    </rPh>
    <phoneticPr fontId="4"/>
  </si>
  <si>
    <t>火　　災　　件　　数　　(件)</t>
    <rPh sb="13" eb="14">
      <t>ケン</t>
    </rPh>
    <phoneticPr fontId="4"/>
  </si>
  <si>
    <t>焼　失　棟　数　(棟)</t>
    <rPh sb="4" eb="5">
      <t>ムネ</t>
    </rPh>
    <rPh sb="9" eb="10">
      <t>ムネ</t>
    </rPh>
    <phoneticPr fontId="4"/>
  </si>
  <si>
    <t>り　災　世　帯　数　(世帯)</t>
    <rPh sb="11" eb="13">
      <t>セタイ</t>
    </rPh>
    <phoneticPr fontId="4"/>
  </si>
  <si>
    <t>り災人員
(人)</t>
    <rPh sb="6" eb="7">
      <t>ニン</t>
    </rPh>
    <phoneticPr fontId="4"/>
  </si>
  <si>
    <t>死 傷 者 数 (人)</t>
    <rPh sb="9" eb="10">
      <t>ニン</t>
    </rPh>
    <phoneticPr fontId="4"/>
  </si>
  <si>
    <t>損　　　害　　　額　　　(千円)</t>
    <phoneticPr fontId="4"/>
  </si>
  <si>
    <t>　月　別　出　火　件　数 　</t>
    <rPh sb="1" eb="2">
      <t>ツキ</t>
    </rPh>
    <rPh sb="3" eb="4">
      <t>ベツ</t>
    </rPh>
    <rPh sb="5" eb="6">
      <t>デ</t>
    </rPh>
    <rPh sb="7" eb="8">
      <t>ヒ</t>
    </rPh>
    <rPh sb="9" eb="10">
      <t>ケン</t>
    </rPh>
    <rPh sb="11" eb="12">
      <t>カズ</t>
    </rPh>
    <phoneticPr fontId="4"/>
  </si>
  <si>
    <t>(単位　件数:件　損害額:千円)</t>
    <rPh sb="1" eb="3">
      <t>タンイ</t>
    </rPh>
    <rPh sb="4" eb="5">
      <t>ケン</t>
    </rPh>
    <rPh sb="5" eb="6">
      <t>スウ</t>
    </rPh>
    <rPh sb="7" eb="8">
      <t>ケン</t>
    </rPh>
    <rPh sb="9" eb="12">
      <t>ソンガイガク</t>
    </rPh>
    <rPh sb="13" eb="15">
      <t>センエン</t>
    </rPh>
    <phoneticPr fontId="4"/>
  </si>
  <si>
    <t>件数</t>
    <phoneticPr fontId="4"/>
  </si>
  <si>
    <t>　建 物 火 災 の 月 別 出 火 件 数</t>
    <rPh sb="1" eb="2">
      <t>ダテ</t>
    </rPh>
    <rPh sb="3" eb="4">
      <t>モノ</t>
    </rPh>
    <rPh sb="5" eb="6">
      <t>ヒ</t>
    </rPh>
    <rPh sb="7" eb="8">
      <t>ワザワ</t>
    </rPh>
    <rPh sb="11" eb="12">
      <t>ツキ</t>
    </rPh>
    <rPh sb="13" eb="14">
      <t>ベツ</t>
    </rPh>
    <rPh sb="15" eb="16">
      <t>デ</t>
    </rPh>
    <rPh sb="17" eb="18">
      <t>ヒ</t>
    </rPh>
    <rPh sb="19" eb="20">
      <t>ケン</t>
    </rPh>
    <rPh sb="21" eb="22">
      <t>カズ</t>
    </rPh>
    <phoneticPr fontId="4"/>
  </si>
  <si>
    <r>
      <t>(単位　件数:件　焼損面積: m</t>
    </r>
    <r>
      <rPr>
        <vertAlign val="superscript"/>
        <sz val="7.5"/>
        <rFont val="ＭＳ ゴシック"/>
        <family val="3"/>
        <charset val="128"/>
      </rPr>
      <t xml:space="preserve">2 </t>
    </r>
    <r>
      <rPr>
        <sz val="7.5"/>
        <rFont val="ＭＳ ゴシック"/>
        <family val="3"/>
        <charset val="128"/>
      </rPr>
      <t>)</t>
    </r>
    <rPh sb="1" eb="3">
      <t>タンイ</t>
    </rPh>
    <rPh sb="4" eb="6">
      <t>ケンスウ</t>
    </rPh>
    <rPh sb="7" eb="8">
      <t>ケン</t>
    </rPh>
    <rPh sb="9" eb="11">
      <t>ショウソン</t>
    </rPh>
    <rPh sb="11" eb="13">
      <t>メンセキ</t>
    </rPh>
    <phoneticPr fontId="4"/>
  </si>
  <si>
    <t>　　　　　を受けた面積です。</t>
  </si>
  <si>
    <t>０歳～４歳</t>
    <phoneticPr fontId="4"/>
  </si>
  <si>
    <t>５歳～９歳</t>
    <phoneticPr fontId="4"/>
  </si>
  <si>
    <r>
      <t>(単位　床面積:m</t>
    </r>
    <r>
      <rPr>
        <vertAlign val="superscript"/>
        <sz val="8"/>
        <rFont val="ＭＳ ゴシック"/>
        <family val="3"/>
        <charset val="128"/>
      </rPr>
      <t>2</t>
    </r>
    <r>
      <rPr>
        <sz val="8"/>
        <rFont val="ＭＳ ゴシック"/>
        <family val="3"/>
        <charset val="128"/>
      </rPr>
      <t>　戸数:戸　損害見積額:万円)</t>
    </r>
    <rPh sb="1" eb="3">
      <t>タンイ</t>
    </rPh>
    <rPh sb="4" eb="7">
      <t>ユカメンセキ</t>
    </rPh>
    <rPh sb="11" eb="13">
      <t>コスウ</t>
    </rPh>
    <rPh sb="14" eb="15">
      <t>ト</t>
    </rPh>
    <rPh sb="16" eb="18">
      <t>ソンガイ</t>
    </rPh>
    <rPh sb="18" eb="21">
      <t>ミツモリガク</t>
    </rPh>
    <rPh sb="22" eb="24">
      <t>マンエン</t>
    </rPh>
    <phoneticPr fontId="33"/>
  </si>
  <si>
    <t xml:space="preserve"> うち 木造家屋建築工事業</t>
    <rPh sb="4" eb="6">
      <t>モクゾウ</t>
    </rPh>
    <rPh sb="6" eb="8">
      <t>カオク</t>
    </rPh>
    <rPh sb="8" eb="10">
      <t>ケンチク</t>
    </rPh>
    <rPh sb="10" eb="12">
      <t>コウジ</t>
    </rPh>
    <rPh sb="12" eb="13">
      <t>ギョウ</t>
    </rPh>
    <phoneticPr fontId="4"/>
  </si>
  <si>
    <t>　　および消防水利数</t>
    <phoneticPr fontId="4"/>
  </si>
  <si>
    <t>り災世帯数 (世帯)</t>
    <phoneticPr fontId="33"/>
  </si>
  <si>
    <t>公立文教施設(千円)</t>
    <phoneticPr fontId="33"/>
  </si>
  <si>
    <t xml:space="preserve">農林水産業施設(千円) </t>
    <phoneticPr fontId="33"/>
  </si>
  <si>
    <t xml:space="preserve">公共土木施設(千円) </t>
    <phoneticPr fontId="33"/>
  </si>
  <si>
    <t>その他の公共施設(千円)</t>
    <phoneticPr fontId="33"/>
  </si>
  <si>
    <t>農産被害(千円)</t>
    <phoneticPr fontId="45"/>
  </si>
  <si>
    <t xml:space="preserve">林産被害(千円) </t>
    <phoneticPr fontId="45"/>
  </si>
  <si>
    <t xml:space="preserve">畜産被害(千円) </t>
    <phoneticPr fontId="45"/>
  </si>
  <si>
    <t>水産被害(千円)</t>
    <phoneticPr fontId="45"/>
  </si>
  <si>
    <t>商工被害(千円)</t>
    <phoneticPr fontId="45"/>
  </si>
  <si>
    <t>その他(千円)</t>
    <phoneticPr fontId="45"/>
  </si>
  <si>
    <t>被害総額(千円)</t>
    <phoneticPr fontId="33"/>
  </si>
  <si>
    <t>り災者数(人)</t>
    <phoneticPr fontId="33"/>
  </si>
  <si>
    <t>災 害 に よ る 被 害 状 況</t>
    <phoneticPr fontId="33"/>
  </si>
  <si>
    <t>通行妨害（歩行者）</t>
    <phoneticPr fontId="33"/>
  </si>
  <si>
    <t>準中型乗用</t>
    <rPh sb="0" eb="1">
      <t>ジュン</t>
    </rPh>
    <rPh sb="1" eb="3">
      <t>チュウガタ</t>
    </rPh>
    <rPh sb="3" eb="5">
      <t>ジョウヨウ</t>
    </rPh>
    <phoneticPr fontId="33"/>
  </si>
  <si>
    <t>準中型貨物</t>
    <rPh sb="0" eb="1">
      <t>ジュン</t>
    </rPh>
    <rPh sb="1" eb="2">
      <t>チュウ</t>
    </rPh>
    <rPh sb="2" eb="3">
      <t>カタ</t>
    </rPh>
    <rPh sb="3" eb="5">
      <t>カモツ</t>
    </rPh>
    <phoneticPr fontId="33"/>
  </si>
  <si>
    <t>環状交差点における通行方法等</t>
    <rPh sb="0" eb="2">
      <t>カンジョウ</t>
    </rPh>
    <rPh sb="2" eb="5">
      <t>コウサテン</t>
    </rPh>
    <rPh sb="9" eb="11">
      <t>ツウコウ</t>
    </rPh>
    <rPh sb="11" eb="13">
      <t>ホウホウ</t>
    </rPh>
    <rPh sb="13" eb="14">
      <t>トウ</t>
    </rPh>
    <phoneticPr fontId="33"/>
  </si>
  <si>
    <t>準中型貨物</t>
    <rPh sb="0" eb="1">
      <t>ジュン</t>
    </rPh>
    <rPh sb="1" eb="3">
      <t>チュウガタ</t>
    </rPh>
    <rPh sb="3" eb="5">
      <t>カモツ</t>
    </rPh>
    <phoneticPr fontId="33"/>
  </si>
  <si>
    <t xml:space="preserve">被害量　　　　　　　　　　　　　　　　　　　　　　　　　　　　　　　　　　　　　　　　　　　　　　　　　　　　　　　　　　　　　　　　　　　　　　　　　　　　　　　　 </t>
    <phoneticPr fontId="4"/>
  </si>
  <si>
    <t>被害面積 　　　　　　　　　　　　　　　　　　　　　　　　　　　　　　　　　　　　　　　　　　　　　　　　　　　　　　　　　　　　　　　　　　　　　　　　　　　　</t>
    <phoneticPr fontId="4"/>
  </si>
  <si>
    <t>カメムシ</t>
    <phoneticPr fontId="49"/>
  </si>
  <si>
    <t>ウンカ</t>
    <phoneticPr fontId="49"/>
  </si>
  <si>
    <t>いもち病</t>
    <rPh sb="3" eb="4">
      <t>ビョウ</t>
    </rPh>
    <phoneticPr fontId="49"/>
  </si>
  <si>
    <t>高温障害</t>
    <rPh sb="0" eb="2">
      <t>コウオン</t>
    </rPh>
    <rPh sb="2" eb="4">
      <t>ショウガイ</t>
    </rPh>
    <phoneticPr fontId="49"/>
  </si>
  <si>
    <t>日照不足</t>
    <rPh sb="0" eb="2">
      <t>ニッショウ</t>
    </rPh>
    <rPh sb="2" eb="4">
      <t>ブソク</t>
    </rPh>
    <phoneticPr fontId="49"/>
  </si>
  <si>
    <t>冷害</t>
    <rPh sb="0" eb="2">
      <t>レイガイ</t>
    </rPh>
    <phoneticPr fontId="49"/>
  </si>
  <si>
    <t>虫害</t>
    <rPh sb="0" eb="2">
      <t>チュウガイ</t>
    </rPh>
    <phoneticPr fontId="4"/>
  </si>
  <si>
    <t>気象被害</t>
    <rPh sb="0" eb="2">
      <t>キショウ</t>
    </rPh>
    <rPh sb="2" eb="4">
      <t>ヒガイ</t>
    </rPh>
    <phoneticPr fontId="4"/>
  </si>
  <si>
    <t>-</t>
    <phoneticPr fontId="4"/>
  </si>
  <si>
    <t xml:space="preserve">１６１号 </t>
    <phoneticPr fontId="33"/>
  </si>
  <si>
    <t xml:space="preserve">　　１号 </t>
    <phoneticPr fontId="33"/>
  </si>
  <si>
    <t>切れ・
こすれ</t>
    <phoneticPr fontId="4"/>
  </si>
  <si>
    <t>高温・
低温の物
との接触</t>
    <phoneticPr fontId="4"/>
  </si>
  <si>
    <t>感　電</t>
    <phoneticPr fontId="4"/>
  </si>
  <si>
    <t>爆　発</t>
    <phoneticPr fontId="4"/>
  </si>
  <si>
    <t>破　裂</t>
    <phoneticPr fontId="4"/>
  </si>
  <si>
    <t>火　災</t>
    <phoneticPr fontId="4"/>
  </si>
  <si>
    <t>交　通
事　故
(その他)　</t>
    <phoneticPr fontId="4"/>
  </si>
  <si>
    <t>うち</t>
    <phoneticPr fontId="4"/>
  </si>
  <si>
    <t>うち</t>
    <phoneticPr fontId="4"/>
  </si>
  <si>
    <t>　資料　滋賀労働局健康安全課</t>
    <rPh sb="1" eb="3">
      <t>シリョウ</t>
    </rPh>
    <rPh sb="4" eb="6">
      <t>シガ</t>
    </rPh>
    <rPh sb="6" eb="9">
      <t>ロウドウキョク</t>
    </rPh>
    <rPh sb="9" eb="11">
      <t>ケンコウ</t>
    </rPh>
    <rPh sb="11" eb="13">
      <t>アンゼン</t>
    </rPh>
    <rPh sb="13" eb="14">
      <t>カ</t>
    </rPh>
    <phoneticPr fontId="5"/>
  </si>
  <si>
    <t>合計</t>
  </si>
  <si>
    <t>製造業</t>
  </si>
  <si>
    <t>食料品製造業</t>
  </si>
  <si>
    <t>繊維工業</t>
  </si>
  <si>
    <t>衣服・その他の繊維製品製造業</t>
  </si>
  <si>
    <t>木材・木製品製造業</t>
  </si>
  <si>
    <t>家具・装備品製造業</t>
  </si>
  <si>
    <t>パルプ・紙・紙加工品製造業</t>
  </si>
  <si>
    <t>印刷・製本業</t>
  </si>
  <si>
    <t>化学工業</t>
  </si>
  <si>
    <t>窯業土石製品製造業</t>
  </si>
  <si>
    <t>鉄鋼業</t>
  </si>
  <si>
    <t>非鉄金属製造業</t>
  </si>
  <si>
    <t>金属製品製造業</t>
  </si>
  <si>
    <t>一般機械器具製造業</t>
  </si>
  <si>
    <t>電気機械器具製造業</t>
  </si>
  <si>
    <t>輸送用機械器具製造業</t>
  </si>
  <si>
    <t>電気・ガス・水道業</t>
  </si>
  <si>
    <t>その他の製造業</t>
  </si>
  <si>
    <t>鉱業</t>
  </si>
  <si>
    <t>建設業</t>
  </si>
  <si>
    <t>土木工事業</t>
  </si>
  <si>
    <t>建築工事業</t>
  </si>
  <si>
    <t>　うち　木造家屋建築工事業</t>
  </si>
  <si>
    <t>その他の建設業</t>
  </si>
  <si>
    <t>運輸交通業</t>
  </si>
  <si>
    <t>道路旅客運送業・その他</t>
  </si>
  <si>
    <t>道路貨物運送業</t>
  </si>
  <si>
    <t>貨物取扱業</t>
  </si>
  <si>
    <t>農業</t>
  </si>
  <si>
    <t>林業</t>
  </si>
  <si>
    <t>水産・畜産業</t>
  </si>
  <si>
    <t>その他の事業</t>
  </si>
  <si>
    <t>うち</t>
  </si>
  <si>
    <t>社会福祉施設</t>
  </si>
  <si>
    <t>清   　 掃  　  業</t>
  </si>
  <si>
    <t>商                 業</t>
  </si>
  <si>
    <t>接客娯楽業</t>
  </si>
  <si>
    <t>車両系
木材伐出機械等</t>
    <phoneticPr fontId="4"/>
  </si>
  <si>
    <t>うち</t>
    <phoneticPr fontId="4"/>
  </si>
  <si>
    <t>うち</t>
    <phoneticPr fontId="4"/>
  </si>
  <si>
    <t>うち</t>
    <phoneticPr fontId="4"/>
  </si>
  <si>
    <t>うち</t>
    <phoneticPr fontId="4"/>
  </si>
  <si>
    <t>　注　１．各法令や各厚生労働省通達に基づく、事業者からの「健康診断結果報告書」によります。</t>
    <rPh sb="1" eb="2">
      <t>チュウ</t>
    </rPh>
    <rPh sb="5" eb="6">
      <t>カク</t>
    </rPh>
    <rPh sb="6" eb="8">
      <t>ホウレイ</t>
    </rPh>
    <rPh sb="9" eb="10">
      <t>カク</t>
    </rPh>
    <rPh sb="10" eb="12">
      <t>コウセイ</t>
    </rPh>
    <rPh sb="12" eb="15">
      <t>ロウドウショウ</t>
    </rPh>
    <rPh sb="15" eb="17">
      <t>ツウタツ</t>
    </rPh>
    <rPh sb="18" eb="19">
      <t>モト</t>
    </rPh>
    <rPh sb="22" eb="25">
      <t>ジギョウシャ</t>
    </rPh>
    <rPh sb="29" eb="31">
      <t>ケンコウ</t>
    </rPh>
    <rPh sb="31" eb="33">
      <t>シンダン</t>
    </rPh>
    <rPh sb="33" eb="35">
      <t>ケッカ</t>
    </rPh>
    <rPh sb="35" eb="37">
      <t>ホウコク</t>
    </rPh>
    <rPh sb="37" eb="38">
      <t>ショ</t>
    </rPh>
    <phoneticPr fontId="3"/>
  </si>
  <si>
    <t>　　　２．定期健康診断の結果報告は、労働者数50人以上の事業場が義務の対象です。</t>
    <rPh sb="12" eb="14">
      <t>ケッカ</t>
    </rPh>
    <rPh sb="14" eb="16">
      <t>ホウコク</t>
    </rPh>
    <rPh sb="18" eb="21">
      <t>ロウドウシャ</t>
    </rPh>
    <rPh sb="21" eb="22">
      <t>スウ</t>
    </rPh>
    <rPh sb="32" eb="34">
      <t>ギム</t>
    </rPh>
    <rPh sb="35" eb="37">
      <t>タイショウ</t>
    </rPh>
    <phoneticPr fontId="5"/>
  </si>
  <si>
    <t>総　　　　　　　　 　　　　　　　　　　 数</t>
    <rPh sb="0" eb="1">
      <t>ソウ</t>
    </rPh>
    <rPh sb="21" eb="22">
      <t>スウ</t>
    </rPh>
    <phoneticPr fontId="5"/>
  </si>
  <si>
    <t>業務上の負傷に起因する疾病</t>
    <rPh sb="0" eb="3">
      <t>ギョウムジョウ</t>
    </rPh>
    <rPh sb="4" eb="6">
      <t>フショウ</t>
    </rPh>
    <rPh sb="7" eb="9">
      <t>キイン</t>
    </rPh>
    <rPh sb="11" eb="13">
      <t>シッペイ</t>
    </rPh>
    <phoneticPr fontId="5"/>
  </si>
  <si>
    <t>　　災害性腰痛</t>
  </si>
  <si>
    <t>　　業務上負傷、異物侵入による眼疾患</t>
    <rPh sb="2" eb="5">
      <t>ギョウムジョウ</t>
    </rPh>
    <rPh sb="5" eb="7">
      <t>フショウ</t>
    </rPh>
    <phoneticPr fontId="5"/>
  </si>
  <si>
    <t>　　その他の業務上の負傷に起因する疾患</t>
    <rPh sb="4" eb="5">
      <t>タ</t>
    </rPh>
    <rPh sb="17" eb="19">
      <t>シッカン</t>
    </rPh>
    <phoneticPr fontId="5"/>
  </si>
  <si>
    <t>物理的因子による疾病</t>
    <rPh sb="0" eb="3">
      <t>ブツリテキ</t>
    </rPh>
    <rPh sb="3" eb="5">
      <t>インシ</t>
    </rPh>
    <rPh sb="8" eb="10">
      <t>シッペイ</t>
    </rPh>
    <phoneticPr fontId="5"/>
  </si>
  <si>
    <t>　　紫外線による前眼部疾患</t>
  </si>
  <si>
    <t>　　熱中症</t>
  </si>
  <si>
    <t>　　難聴等の耳の疾患</t>
    <rPh sb="2" eb="4">
      <t>ナンチョウ</t>
    </rPh>
    <rPh sb="4" eb="5">
      <t>トウ</t>
    </rPh>
    <rPh sb="6" eb="7">
      <t>ミミ</t>
    </rPh>
    <rPh sb="8" eb="10">
      <t>シッカン</t>
    </rPh>
    <phoneticPr fontId="5"/>
  </si>
  <si>
    <t>　　高熱物体を取り扱う業務による熱傷</t>
    <rPh sb="2" eb="4">
      <t>コウネツ</t>
    </rPh>
    <rPh sb="4" eb="6">
      <t>ブッタイ</t>
    </rPh>
    <rPh sb="7" eb="8">
      <t>ト</t>
    </rPh>
    <rPh sb="9" eb="10">
      <t>アツカ</t>
    </rPh>
    <rPh sb="11" eb="13">
      <t>ギョウム</t>
    </rPh>
    <rPh sb="16" eb="18">
      <t>ネッショウ</t>
    </rPh>
    <phoneticPr fontId="5"/>
  </si>
  <si>
    <t>過度の負担のかかる作業態様による疾病</t>
    <rPh sb="0" eb="2">
      <t>カド</t>
    </rPh>
    <rPh sb="3" eb="5">
      <t>フタン</t>
    </rPh>
    <rPh sb="9" eb="11">
      <t>サギョウ</t>
    </rPh>
    <rPh sb="11" eb="13">
      <t>タイヨウ</t>
    </rPh>
    <rPh sb="16" eb="18">
      <t>シッペイ</t>
    </rPh>
    <phoneticPr fontId="5"/>
  </si>
  <si>
    <t>　　重激な業務による筋肉、関節の疾患</t>
  </si>
  <si>
    <t>　　非災害性腰痛</t>
    <rPh sb="2" eb="3">
      <t>ヒ</t>
    </rPh>
    <rPh sb="3" eb="5">
      <t>サイガイ</t>
    </rPh>
    <rPh sb="5" eb="6">
      <t>セイ</t>
    </rPh>
    <rPh sb="6" eb="8">
      <t>ヨウツウ</t>
    </rPh>
    <phoneticPr fontId="5"/>
  </si>
  <si>
    <t>　　振動障害</t>
  </si>
  <si>
    <t>　　手指の痙攣</t>
  </si>
  <si>
    <t>　　手指、前腕等の腱鞘もしくは腱周囲の炎症</t>
  </si>
  <si>
    <t>　　頸肩腕症候群</t>
  </si>
  <si>
    <t>　　上記以外の身体に過度の負担のかかる作業
    態様に起因することが明らかな疾病</t>
    <rPh sb="2" eb="4">
      <t>ジョウキ</t>
    </rPh>
    <rPh sb="4" eb="6">
      <t>イガイ</t>
    </rPh>
    <rPh sb="7" eb="9">
      <t>シンタイ</t>
    </rPh>
    <rPh sb="10" eb="12">
      <t>カド</t>
    </rPh>
    <rPh sb="13" eb="15">
      <t>フタン</t>
    </rPh>
    <rPh sb="19" eb="21">
      <t>サギョウ</t>
    </rPh>
    <rPh sb="26" eb="28">
      <t>タイヨウ</t>
    </rPh>
    <rPh sb="29" eb="31">
      <t>キイン</t>
    </rPh>
    <rPh sb="36" eb="37">
      <t>アキ</t>
    </rPh>
    <rPh sb="40" eb="42">
      <t>シッペイ</t>
    </rPh>
    <phoneticPr fontId="5"/>
  </si>
  <si>
    <t>化学物質等による疾病</t>
    <rPh sb="0" eb="2">
      <t>カガク</t>
    </rPh>
    <rPh sb="2" eb="4">
      <t>ブッシツ</t>
    </rPh>
    <rPh sb="4" eb="5">
      <t>ナド</t>
    </rPh>
    <rPh sb="8" eb="10">
      <t>シッペイ</t>
    </rPh>
    <phoneticPr fontId="5"/>
  </si>
  <si>
    <t>　　指定する化学物質等にさらされる疾病</t>
  </si>
  <si>
    <t>　　うるし等による皮膚疾患</t>
  </si>
  <si>
    <t>　　酸素欠乏症</t>
  </si>
  <si>
    <t>　　その他の化学物質による疾病</t>
    <rPh sb="13" eb="15">
      <t>シッペイ</t>
    </rPh>
    <phoneticPr fontId="5"/>
  </si>
  <si>
    <t>粉じんによる疾病</t>
    <rPh sb="0" eb="1">
      <t>フン</t>
    </rPh>
    <rPh sb="6" eb="8">
      <t>シッペイ</t>
    </rPh>
    <phoneticPr fontId="5"/>
  </si>
  <si>
    <t>　　じん肺症・合併症</t>
  </si>
  <si>
    <t>病原体による疾病</t>
    <rPh sb="0" eb="3">
      <t>ビョウゲンタイ</t>
    </rPh>
    <rPh sb="6" eb="8">
      <t>シッペイ</t>
    </rPh>
    <phoneticPr fontId="5"/>
  </si>
  <si>
    <t>　　看護の業務等による伝染病疾病</t>
    <rPh sb="2" eb="4">
      <t>カンゴ</t>
    </rPh>
    <rPh sb="5" eb="7">
      <t>ギョウム</t>
    </rPh>
    <rPh sb="7" eb="8">
      <t>トウ</t>
    </rPh>
    <rPh sb="11" eb="13">
      <t>デンセン</t>
    </rPh>
    <rPh sb="13" eb="14">
      <t>ビョウ</t>
    </rPh>
    <rPh sb="14" eb="16">
      <t>シッペイ</t>
    </rPh>
    <phoneticPr fontId="5"/>
  </si>
  <si>
    <t>　　食中毒</t>
    <rPh sb="2" eb="5">
      <t>ショクチュウドク</t>
    </rPh>
    <phoneticPr fontId="5"/>
  </si>
  <si>
    <t>その他の業務に起因する疾病</t>
    <rPh sb="2" eb="3">
      <t>タ</t>
    </rPh>
    <rPh sb="4" eb="6">
      <t>ギョウム</t>
    </rPh>
    <rPh sb="7" eb="9">
      <t>キイン</t>
    </rPh>
    <rPh sb="11" eb="13">
      <t>シッペイ</t>
    </rPh>
    <phoneticPr fontId="5"/>
  </si>
  <si>
    <t>　注　１．振動障害およびじん肺症・合併症は認定件数で、労災給付データによります。</t>
    <rPh sb="1" eb="2">
      <t>チュウ</t>
    </rPh>
    <rPh sb="5" eb="7">
      <t>シンドウ</t>
    </rPh>
    <rPh sb="7" eb="9">
      <t>ショウガイ</t>
    </rPh>
    <rPh sb="14" eb="15">
      <t>ハイ</t>
    </rPh>
    <rPh sb="15" eb="16">
      <t>ショウ</t>
    </rPh>
    <rPh sb="17" eb="19">
      <t>ガッペイ</t>
    </rPh>
    <rPh sb="19" eb="20">
      <t>ショウ</t>
    </rPh>
    <rPh sb="21" eb="23">
      <t>ニンテイ</t>
    </rPh>
    <rPh sb="23" eb="25">
      <t>ケンスウ</t>
    </rPh>
    <rPh sb="27" eb="29">
      <t>ロウサイ</t>
    </rPh>
    <rPh sb="29" eb="31">
      <t>キュウフ</t>
    </rPh>
    <phoneticPr fontId="5"/>
  </si>
  <si>
    <t>　　　２．上記以外は死亡または休業４日以上の疾病件数で、「労働者死傷病報告」によります。</t>
    <rPh sb="5" eb="7">
      <t>ジョウキ</t>
    </rPh>
    <rPh sb="7" eb="9">
      <t>イガイ</t>
    </rPh>
    <rPh sb="10" eb="12">
      <t>シボウ</t>
    </rPh>
    <rPh sb="15" eb="17">
      <t>キュウギョウ</t>
    </rPh>
    <rPh sb="18" eb="19">
      <t>ヒ</t>
    </rPh>
    <rPh sb="19" eb="21">
      <t>イジョウ</t>
    </rPh>
    <rPh sb="22" eb="24">
      <t>シッペイ</t>
    </rPh>
    <rPh sb="24" eb="26">
      <t>ケンスウ</t>
    </rPh>
    <rPh sb="29" eb="32">
      <t>ロウドウシャ</t>
    </rPh>
    <rPh sb="32" eb="34">
      <t>シショウ</t>
    </rPh>
    <rPh sb="34" eb="35">
      <t>ビョウ</t>
    </rPh>
    <rPh sb="35" eb="37">
      <t>ホウコク</t>
    </rPh>
    <phoneticPr fontId="5"/>
  </si>
  <si>
    <t>　資料　農林水産省「作物統計調査」</t>
    <rPh sb="4" eb="6">
      <t>ノウリン</t>
    </rPh>
    <rPh sb="6" eb="9">
      <t>スイサンショウ</t>
    </rPh>
    <rPh sb="10" eb="12">
      <t>サクモツ</t>
    </rPh>
    <rPh sb="12" eb="14">
      <t>トウケイ</t>
    </rPh>
    <rPh sb="14" eb="16">
      <t>チョウサ</t>
    </rPh>
    <phoneticPr fontId="4"/>
  </si>
  <si>
    <t>近江八幡</t>
    <phoneticPr fontId="33"/>
  </si>
  <si>
    <t>令和元年  2019</t>
    <rPh sb="0" eb="2">
      <t>レイワ</t>
    </rPh>
    <rPh sb="2" eb="3">
      <t>ガン</t>
    </rPh>
    <phoneticPr fontId="4"/>
  </si>
  <si>
    <t>令和元年  2019</t>
    <rPh sb="0" eb="2">
      <t>レイワ</t>
    </rPh>
    <rPh sb="2" eb="3">
      <t>ガン</t>
    </rPh>
    <phoneticPr fontId="33"/>
  </si>
  <si>
    <t>令和元年　2019</t>
    <rPh sb="0" eb="2">
      <t>レイワ</t>
    </rPh>
    <rPh sb="2" eb="3">
      <t>ガン</t>
    </rPh>
    <phoneticPr fontId="33"/>
  </si>
  <si>
    <t>２月</t>
    <phoneticPr fontId="4"/>
  </si>
  <si>
    <t>灯火違反</t>
    <rPh sb="0" eb="2">
      <t>トウカ</t>
    </rPh>
    <rPh sb="2" eb="4">
      <t>イハン</t>
    </rPh>
    <phoneticPr fontId="4"/>
  </si>
  <si>
    <t>令和元年　2019</t>
    <rPh sb="0" eb="2">
      <t>レイワ</t>
    </rPh>
    <rPh sb="2" eb="3">
      <t>ガン</t>
    </rPh>
    <rPh sb="3" eb="4">
      <t>ネン</t>
    </rPh>
    <phoneticPr fontId="33"/>
  </si>
  <si>
    <t>-</t>
    <phoneticPr fontId="33"/>
  </si>
  <si>
    <t>令和２年　2020</t>
    <rPh sb="0" eb="2">
      <t>レイワ</t>
    </rPh>
    <phoneticPr fontId="4"/>
  </si>
  <si>
    <t>令和元年　2019</t>
    <rPh sb="0" eb="2">
      <t>レイワ</t>
    </rPh>
    <rPh sb="2" eb="3">
      <t>ガン</t>
    </rPh>
    <phoneticPr fontId="4"/>
  </si>
  <si>
    <t>１月</t>
    <phoneticPr fontId="4"/>
  </si>
  <si>
    <t>５月</t>
    <phoneticPr fontId="4"/>
  </si>
  <si>
    <t>５月</t>
    <phoneticPr fontId="4"/>
  </si>
  <si>
    <t>１月</t>
    <phoneticPr fontId="33"/>
  </si>
  <si>
    <t xml:space="preserve">
５月</t>
    <phoneticPr fontId="33"/>
  </si>
  <si>
    <t>５月</t>
    <phoneticPr fontId="33"/>
  </si>
  <si>
    <t>令和２年  2020</t>
    <rPh sb="0" eb="2">
      <t>レイワ</t>
    </rPh>
    <phoneticPr fontId="4"/>
  </si>
  <si>
    <t>令和２年  2020</t>
    <rPh sb="0" eb="2">
      <t>レイワ</t>
    </rPh>
    <phoneticPr fontId="33"/>
  </si>
  <si>
    <t>令和２年　2020</t>
    <rPh sb="0" eb="2">
      <t>レイワ</t>
    </rPh>
    <phoneticPr fontId="33"/>
  </si>
  <si>
    <t>１月</t>
    <rPh sb="1" eb="2">
      <t>ガツ</t>
    </rPh>
    <phoneticPr fontId="33"/>
  </si>
  <si>
    <t>５月</t>
    <rPh sb="1" eb="2">
      <t>ガツ</t>
    </rPh>
    <phoneticPr fontId="33"/>
  </si>
  <si>
    <t>令和２年　2020</t>
    <rPh sb="0" eb="2">
      <t>レイワ</t>
    </rPh>
    <rPh sb="3" eb="4">
      <t>ネン</t>
    </rPh>
    <phoneticPr fontId="33"/>
  </si>
  <si>
    <t>準中型乗用</t>
    <rPh sb="0" eb="1">
      <t>ジュン</t>
    </rPh>
    <rPh sb="1" eb="3">
      <t>チュウガタ</t>
    </rPh>
    <rPh sb="3" eb="4">
      <t>ジョウ</t>
    </rPh>
    <rPh sb="4" eb="5">
      <t>ヨウ</t>
    </rPh>
    <phoneticPr fontId="33"/>
  </si>
  <si>
    <t xml:space="preserve">    -</t>
  </si>
  <si>
    <t xml:space="preserve">     -</t>
  </si>
  <si>
    <t xml:space="preserve">       -</t>
  </si>
  <si>
    <t>令和元年
2019</t>
    <rPh sb="0" eb="2">
      <t>レイワ</t>
    </rPh>
    <rPh sb="2" eb="3">
      <t>ガン</t>
    </rPh>
    <phoneticPr fontId="5"/>
  </si>
  <si>
    <t>令和２年
2020</t>
    <rPh sb="0" eb="2">
      <t>レイワ</t>
    </rPh>
    <phoneticPr fontId="5"/>
  </si>
  <si>
    <t>令和３年　2021</t>
    <rPh sb="0" eb="2">
      <t>レイワ</t>
    </rPh>
    <phoneticPr fontId="4"/>
  </si>
  <si>
    <t>１月</t>
  </si>
  <si>
    <t>５月</t>
  </si>
  <si>
    <t>６月</t>
    <phoneticPr fontId="4"/>
  </si>
  <si>
    <t>10月</t>
    <phoneticPr fontId="4"/>
  </si>
  <si>
    <t>６月</t>
    <phoneticPr fontId="4"/>
  </si>
  <si>
    <t>11月</t>
    <phoneticPr fontId="4"/>
  </si>
  <si>
    <t>12月</t>
    <phoneticPr fontId="4"/>
  </si>
  <si>
    <t>　注　原数５桁は下から２桁を四捨五入し、原数４桁は下から１桁を四捨五入しています。</t>
    <rPh sb="1" eb="2">
      <t>チュウ</t>
    </rPh>
    <phoneticPr fontId="37"/>
  </si>
  <si>
    <t>病害</t>
    <rPh sb="0" eb="2">
      <t>ビョウガイ</t>
    </rPh>
    <phoneticPr fontId="4"/>
  </si>
  <si>
    <t>３１０．</t>
    <phoneticPr fontId="4"/>
  </si>
  <si>
    <t>３１２．</t>
    <phoneticPr fontId="4"/>
  </si>
  <si>
    <t>３２１．</t>
    <phoneticPr fontId="4"/>
  </si>
  <si>
    <t>３１７．</t>
    <phoneticPr fontId="4"/>
  </si>
  <si>
    <t>３１１．</t>
    <phoneticPr fontId="4"/>
  </si>
  <si>
    <t>３０６．</t>
    <phoneticPr fontId="4"/>
  </si>
  <si>
    <t>令和３年　2021</t>
    <rPh sb="0" eb="2">
      <t>レイワ</t>
    </rPh>
    <rPh sb="3" eb="4">
      <t>ネン</t>
    </rPh>
    <phoneticPr fontId="33"/>
  </si>
  <si>
    <t>令和３年  2021</t>
    <rPh sb="0" eb="2">
      <t>レイワ</t>
    </rPh>
    <phoneticPr fontId="4"/>
  </si>
  <si>
    <t>令和３年  2021</t>
    <rPh sb="0" eb="2">
      <t>レイワ</t>
    </rPh>
    <phoneticPr fontId="33"/>
  </si>
  <si>
    <t>令和３年　2021</t>
    <rPh sb="0" eb="2">
      <t>レイワ</t>
    </rPh>
    <phoneticPr fontId="33"/>
  </si>
  <si>
    <t>令和元年　2019</t>
  </si>
  <si>
    <t>令和２年　2020</t>
  </si>
  <si>
    <t>-</t>
    <phoneticPr fontId="33"/>
  </si>
  <si>
    <t>令和３年　2021</t>
    <rPh sb="0" eb="2">
      <t>レイワ</t>
    </rPh>
    <rPh sb="3" eb="4">
      <t>ネン</t>
    </rPh>
    <rPh sb="4" eb="5">
      <t>ヘイネン</t>
    </rPh>
    <phoneticPr fontId="4"/>
  </si>
  <si>
    <t>令和３年
2021</t>
    <rPh sb="0" eb="2">
      <t>レイワ</t>
    </rPh>
    <rPh sb="3" eb="4">
      <t>ネン</t>
    </rPh>
    <phoneticPr fontId="33"/>
  </si>
  <si>
    <t>令和３年
2021</t>
    <rPh sb="0" eb="2">
      <t>レイワ</t>
    </rPh>
    <phoneticPr fontId="5"/>
  </si>
  <si>
    <t>-</t>
    <phoneticPr fontId="33"/>
  </si>
  <si>
    <t>-</t>
    <phoneticPr fontId="33"/>
  </si>
  <si>
    <t>-</t>
    <phoneticPr fontId="33"/>
  </si>
  <si>
    <t>-</t>
    <phoneticPr fontId="33"/>
  </si>
  <si>
    <t>-</t>
    <phoneticPr fontId="33"/>
  </si>
  <si>
    <t>-</t>
    <phoneticPr fontId="33"/>
  </si>
  <si>
    <t>-</t>
    <phoneticPr fontId="33"/>
  </si>
  <si>
    <t>-</t>
    <phoneticPr fontId="33"/>
  </si>
  <si>
    <t>清掃・と畜業</t>
    <rPh sb="0" eb="1">
      <t>キヨシ</t>
    </rPh>
    <rPh sb="1" eb="2">
      <t>ソウ</t>
    </rPh>
    <rPh sb="4" eb="5">
      <t>チク</t>
    </rPh>
    <rPh sb="5" eb="6">
      <t>ギョウ</t>
    </rPh>
    <phoneticPr fontId="4"/>
  </si>
  <si>
    <t>-</t>
    <phoneticPr fontId="33"/>
  </si>
  <si>
    <t>-</t>
    <phoneticPr fontId="33"/>
  </si>
  <si>
    <t>-</t>
    <phoneticPr fontId="33"/>
  </si>
  <si>
    <t>-</t>
    <phoneticPr fontId="33"/>
  </si>
  <si>
    <t>-</t>
    <phoneticPr fontId="33"/>
  </si>
  <si>
    <t>-</t>
    <phoneticPr fontId="33"/>
  </si>
  <si>
    <t>-</t>
    <phoneticPr fontId="33"/>
  </si>
  <si>
    <t>令和４年　2022</t>
    <rPh sb="0" eb="2">
      <t>レイワ</t>
    </rPh>
    <phoneticPr fontId="4"/>
  </si>
  <si>
    <t>令和元年　2019</t>
    <rPh sb="0" eb="2">
      <t>レイワ</t>
    </rPh>
    <rPh sb="2" eb="3">
      <t>ガン</t>
    </rPh>
    <phoneticPr fontId="3"/>
  </si>
  <si>
    <t>令和２年　2020</t>
    <rPh sb="0" eb="2">
      <t>レイワ</t>
    </rPh>
    <phoneticPr fontId="3"/>
  </si>
  <si>
    <t>令和３年　2021</t>
    <rPh sb="0" eb="2">
      <t>レイワ</t>
    </rPh>
    <phoneticPr fontId="3"/>
  </si>
  <si>
    <t>たばこ</t>
  </si>
  <si>
    <t>火あそび</t>
  </si>
  <si>
    <t>溶接機・切断機</t>
  </si>
  <si>
    <t>出 火 件 数(件)</t>
    <rPh sb="8" eb="9">
      <t>ケン</t>
    </rPh>
    <phoneticPr fontId="4"/>
  </si>
  <si>
    <t>焼 損 棟 数(棟)</t>
    <rPh sb="8" eb="9">
      <t>トウ</t>
    </rPh>
    <phoneticPr fontId="4"/>
  </si>
  <si>
    <t>り 災 世 帯 数(世帯)</t>
    <rPh sb="10" eb="12">
      <t>セタイ</t>
    </rPh>
    <phoneticPr fontId="4"/>
  </si>
  <si>
    <t>令和４年　2022</t>
    <rPh sb="0" eb="2">
      <t>レイワ</t>
    </rPh>
    <rPh sb="3" eb="4">
      <t>ネン</t>
    </rPh>
    <phoneticPr fontId="33"/>
  </si>
  <si>
    <t>合計</t>
    <rPh sb="0" eb="2">
      <t>ゴウケイ</t>
    </rPh>
    <phoneticPr fontId="33"/>
  </si>
  <si>
    <t>（単位：人）</t>
    <rPh sb="1" eb="3">
      <t>タンイ</t>
    </rPh>
    <rPh sb="4" eb="5">
      <t>ニン</t>
    </rPh>
    <phoneticPr fontId="4"/>
  </si>
  <si>
    <t>　資料　滋賀労働局</t>
    <rPh sb="1" eb="3">
      <t>シリョウ</t>
    </rPh>
    <rPh sb="4" eb="6">
      <t>シガ</t>
    </rPh>
    <rPh sb="6" eb="9">
      <t>ロウドウキョク</t>
    </rPh>
    <phoneticPr fontId="4"/>
  </si>
  <si>
    <t>業種別、事故の型別　　労働災害発生状況(休業４日以上)</t>
    <rPh sb="0" eb="2">
      <t>ギョウシュ</t>
    </rPh>
    <rPh sb="2" eb="3">
      <t>ベツ</t>
    </rPh>
    <rPh sb="4" eb="6">
      <t>ジコ</t>
    </rPh>
    <rPh sb="7" eb="8">
      <t>カタ</t>
    </rPh>
    <rPh sb="8" eb="9">
      <t>ベツ</t>
    </rPh>
    <rPh sb="11" eb="12">
      <t>ロウ</t>
    </rPh>
    <rPh sb="12" eb="13">
      <t>ドウ</t>
    </rPh>
    <rPh sb="13" eb="15">
      <t>サイガイ</t>
    </rPh>
    <rPh sb="15" eb="17">
      <t>ハッセイ</t>
    </rPh>
    <rPh sb="17" eb="19">
      <t>ジョウキョウ</t>
    </rPh>
    <rPh sb="20" eb="22">
      <t>キュウギョウ</t>
    </rPh>
    <rPh sb="23" eb="24">
      <t>ニチ</t>
    </rPh>
    <rPh sb="24" eb="26">
      <t>イジョウ</t>
    </rPh>
    <phoneticPr fontId="4"/>
  </si>
  <si>
    <t>業種別、起因物別　　労働災害発生状況(休業４日以上)</t>
    <rPh sb="0" eb="2">
      <t>ギョウシュ</t>
    </rPh>
    <rPh sb="2" eb="3">
      <t>ベツ</t>
    </rPh>
    <rPh sb="4" eb="6">
      <t>キイン</t>
    </rPh>
    <rPh sb="6" eb="7">
      <t>ブツ</t>
    </rPh>
    <rPh sb="7" eb="8">
      <t>ベツ</t>
    </rPh>
    <rPh sb="10" eb="12">
      <t>ロウドウ</t>
    </rPh>
    <rPh sb="12" eb="14">
      <t>サイガイ</t>
    </rPh>
    <rPh sb="14" eb="16">
      <t>ハッセイ</t>
    </rPh>
    <rPh sb="16" eb="18">
      <t>ジョウキョウ</t>
    </rPh>
    <rPh sb="19" eb="21">
      <t>キュウギョウ</t>
    </rPh>
    <rPh sb="22" eb="23">
      <t>ニチ</t>
    </rPh>
    <rPh sb="23" eb="25">
      <t>イジョウ</t>
    </rPh>
    <phoneticPr fontId="4"/>
  </si>
  <si>
    <t>仮設物・構築物・建築物</t>
    <rPh sb="0" eb="2">
      <t>カセツ</t>
    </rPh>
    <rPh sb="2" eb="3">
      <t>ブツ</t>
    </rPh>
    <rPh sb="8" eb="9">
      <t>ダテ</t>
    </rPh>
    <rPh sb="9" eb="10">
      <t>チク</t>
    </rPh>
    <rPh sb="10" eb="11">
      <t>モノ</t>
    </rPh>
    <phoneticPr fontId="4"/>
  </si>
  <si>
    <t>令和４年  2022</t>
    <rPh sb="0" eb="2">
      <t>レイワ</t>
    </rPh>
    <phoneticPr fontId="4"/>
  </si>
  <si>
    <t>令和４年  2022</t>
    <rPh sb="0" eb="2">
      <t>レイワ</t>
    </rPh>
    <phoneticPr fontId="33"/>
  </si>
  <si>
    <t>令和４年　2022</t>
    <rPh sb="0" eb="2">
      <t>レイワ</t>
    </rPh>
    <phoneticPr fontId="33"/>
  </si>
  <si>
    <t>合計判定</t>
    <rPh sb="0" eb="2">
      <t>ゴウケイ</t>
    </rPh>
    <rPh sb="2" eb="4">
      <t>ハンテイ</t>
    </rPh>
    <phoneticPr fontId="33"/>
  </si>
  <si>
    <t>2</t>
  </si>
  <si>
    <t>30</t>
  </si>
  <si>
    <t>19</t>
  </si>
  <si>
    <t>27</t>
  </si>
  <si>
    <t>12</t>
  </si>
  <si>
    <t>20</t>
  </si>
  <si>
    <t>6</t>
  </si>
  <si>
    <t>9</t>
  </si>
  <si>
    <t>令和４年
2022</t>
    <rPh sb="0" eb="2">
      <t>レイワ</t>
    </rPh>
    <rPh sb="3" eb="4">
      <t>ネン</t>
    </rPh>
    <phoneticPr fontId="33"/>
  </si>
  <si>
    <t>令和４年　2022</t>
    <rPh sb="0" eb="2">
      <t>レイワ</t>
    </rPh>
    <rPh sb="3" eb="4">
      <t>ネン</t>
    </rPh>
    <rPh sb="4" eb="5">
      <t>ヘイネン</t>
    </rPh>
    <phoneticPr fontId="4"/>
  </si>
  <si>
    <t>17</t>
  </si>
  <si>
    <t>23</t>
  </si>
  <si>
    <t>7</t>
  </si>
  <si>
    <t>令和４年
2022</t>
    <rPh sb="0" eb="2">
      <t>レイワ</t>
    </rPh>
    <phoneticPr fontId="5"/>
  </si>
  <si>
    <t>令和５年　2023</t>
    <rPh sb="0" eb="2">
      <t>レイワ</t>
    </rPh>
    <phoneticPr fontId="4"/>
  </si>
  <si>
    <t>令和４年　2022</t>
    <rPh sb="0" eb="2">
      <t>レイワ</t>
    </rPh>
    <phoneticPr fontId="3"/>
  </si>
  <si>
    <t>令和元年
2019</t>
    <rPh sb="0" eb="2">
      <t>レイワ</t>
    </rPh>
    <rPh sb="2" eb="4">
      <t>ガンネン</t>
    </rPh>
    <phoneticPr fontId="5"/>
  </si>
  <si>
    <t>令和２年
2020</t>
    <rPh sb="0" eb="2">
      <t>レイワ</t>
    </rPh>
    <rPh sb="3" eb="4">
      <t>ネン</t>
    </rPh>
    <phoneticPr fontId="5"/>
  </si>
  <si>
    <t>令和３年
2021</t>
    <rPh sb="0" eb="2">
      <t>レイワ</t>
    </rPh>
    <rPh sb="3" eb="4">
      <t>ネン</t>
    </rPh>
    <phoneticPr fontId="5"/>
  </si>
  <si>
    <t>令和４年
2022</t>
    <rPh sb="0" eb="2">
      <t>レイワ</t>
    </rPh>
    <rPh sb="3" eb="4">
      <t>ネン</t>
    </rPh>
    <phoneticPr fontId="5"/>
  </si>
  <si>
    <t>　注　１．「り災人員」は、一般世帯がり災した場合には、当該世帯の全ての人員を計上します。ただし、共同住宅の共用部分のみ</t>
    <rPh sb="1" eb="2">
      <t>チュウ</t>
    </rPh>
    <rPh sb="7" eb="8">
      <t>サイ</t>
    </rPh>
    <rPh sb="8" eb="10">
      <t>ジンイン</t>
    </rPh>
    <rPh sb="38" eb="40">
      <t>ケイジョウ</t>
    </rPh>
    <phoneticPr fontId="4"/>
  </si>
  <si>
    <t>　　　　　り災した場合には計上しません。施設等の世帯がり災した場合には、被害を受けた「へや」に居住する人員　　</t>
    <phoneticPr fontId="4"/>
  </si>
  <si>
    <t>　　　　　または実際に火災損害を受けた人員のみを計上します。</t>
    <phoneticPr fontId="4"/>
  </si>
  <si>
    <t>３０４．消防職員数、消防団員数、消防ポンプ自動車等現有数</t>
    <phoneticPr fontId="4"/>
  </si>
  <si>
    <t>３０５．</t>
    <phoneticPr fontId="4"/>
  </si>
  <si>
    <t xml:space="preserve">  ３０７．</t>
    <phoneticPr fontId="4"/>
  </si>
  <si>
    <t xml:space="preserve">   ３０８．</t>
    <phoneticPr fontId="4"/>
  </si>
  <si>
    <t>３０９．</t>
    <phoneticPr fontId="4"/>
  </si>
  <si>
    <t>３１３．業種別、事業場規模別労働災害発生状況(休業４日以上)</t>
    <rPh sb="6" eb="7">
      <t>ベツ</t>
    </rPh>
    <phoneticPr fontId="4"/>
  </si>
  <si>
    <t>３１４．</t>
    <phoneticPr fontId="4"/>
  </si>
  <si>
    <t>　　　　　　　　３１５．業務上疾病発生状況</t>
    <rPh sb="12" eb="15">
      <t>ギョウムジョウ</t>
    </rPh>
    <rPh sb="15" eb="17">
      <t>シッペイ</t>
    </rPh>
    <rPh sb="17" eb="19">
      <t>ハッセイ</t>
    </rPh>
    <rPh sb="19" eb="21">
      <t>ジョウキョウ</t>
    </rPh>
    <phoneticPr fontId="4"/>
  </si>
  <si>
    <t>３１６．</t>
    <phoneticPr fontId="4"/>
  </si>
  <si>
    <t xml:space="preserve"> 　　３１９．違反の種類、車両・歩行者別交通事故発生件数</t>
    <phoneticPr fontId="4"/>
  </si>
  <si>
    <t>（つづき）３１９．違反の種類、車両・歩行者別交通事故発生件数</t>
    <phoneticPr fontId="4"/>
  </si>
  <si>
    <t>３２０．</t>
    <phoneticPr fontId="4"/>
  </si>
  <si>
    <t xml:space="preserve"> ３２２．</t>
    <phoneticPr fontId="4"/>
  </si>
  <si>
    <t>令和５年
2023</t>
    <rPh sb="0" eb="2">
      <t>レイワ</t>
    </rPh>
    <phoneticPr fontId="5"/>
  </si>
  <si>
    <t xml:space="preserve"> 令和5年(2023年)</t>
    <rPh sb="1" eb="3">
      <t>レイワ</t>
    </rPh>
    <rPh sb="4" eb="5">
      <t>ネン</t>
    </rPh>
    <rPh sb="10" eb="11">
      <t>ネン</t>
    </rPh>
    <phoneticPr fontId="5"/>
  </si>
  <si>
    <t>　令和5年(2023年)</t>
    <phoneticPr fontId="33"/>
  </si>
  <si>
    <t>令和５年　2023</t>
    <rPh sb="0" eb="2">
      <t>レイワ</t>
    </rPh>
    <rPh sb="3" eb="4">
      <t>ネン</t>
    </rPh>
    <phoneticPr fontId="33"/>
  </si>
  <si>
    <t>　注　１．各列の左欄は、死亡または休業４日以上の労働災害で、「労働者死傷病報告」をもとに作成される定型統計によります。</t>
    <rPh sb="5" eb="7">
      <t>カクレツ</t>
    </rPh>
    <rPh sb="8" eb="9">
      <t>ヒダリ</t>
    </rPh>
    <rPh sb="9" eb="10">
      <t>ラン</t>
    </rPh>
    <rPh sb="12" eb="14">
      <t>シボウ</t>
    </rPh>
    <rPh sb="17" eb="19">
      <t>キュウギョウ</t>
    </rPh>
    <rPh sb="20" eb="21">
      <t>ヒ</t>
    </rPh>
    <rPh sb="21" eb="23">
      <t>イジョウ</t>
    </rPh>
    <rPh sb="24" eb="26">
      <t>ロウドウ</t>
    </rPh>
    <rPh sb="26" eb="28">
      <t>サイガイ</t>
    </rPh>
    <rPh sb="31" eb="34">
      <t>ロウドウシャ</t>
    </rPh>
    <rPh sb="34" eb="36">
      <t>シショウ</t>
    </rPh>
    <rPh sb="36" eb="37">
      <t>ビョウ</t>
    </rPh>
    <rPh sb="37" eb="39">
      <t>ホウコク</t>
    </rPh>
    <rPh sb="44" eb="46">
      <t>サクセイ</t>
    </rPh>
    <rPh sb="49" eb="51">
      <t>テイケイ</t>
    </rPh>
    <rPh sb="51" eb="53">
      <t>トウケイ</t>
    </rPh>
    <phoneticPr fontId="4"/>
  </si>
  <si>
    <t>　　　　　右欄の（　）内は死亡者数です。</t>
    <rPh sb="5" eb="6">
      <t>ミギ</t>
    </rPh>
    <rPh sb="6" eb="7">
      <t>ラン</t>
    </rPh>
    <rPh sb="11" eb="12">
      <t>ナイ</t>
    </rPh>
    <rPh sb="13" eb="17">
      <t>シボウシャスウ</t>
    </rPh>
    <phoneticPr fontId="4"/>
  </si>
  <si>
    <t>令和５年  2023</t>
    <rPh sb="0" eb="2">
      <t>レイワ</t>
    </rPh>
    <phoneticPr fontId="4"/>
  </si>
  <si>
    <t>1</t>
  </si>
  <si>
    <t>3</t>
  </si>
  <si>
    <t>4</t>
  </si>
  <si>
    <t>5</t>
  </si>
  <si>
    <t>24</t>
  </si>
  <si>
    <t>42</t>
  </si>
  <si>
    <t>65</t>
  </si>
  <si>
    <t>47</t>
  </si>
  <si>
    <t>140</t>
  </si>
  <si>
    <t>100</t>
  </si>
  <si>
    <t>157</t>
  </si>
  <si>
    <t>126</t>
  </si>
  <si>
    <t>161</t>
  </si>
  <si>
    <t>137</t>
  </si>
  <si>
    <t>156</t>
  </si>
  <si>
    <t>116</t>
  </si>
  <si>
    <t>141</t>
  </si>
  <si>
    <t>152</t>
  </si>
  <si>
    <t>187</t>
  </si>
  <si>
    <t>128</t>
  </si>
  <si>
    <t>175</t>
  </si>
  <si>
    <t>119</t>
  </si>
  <si>
    <t>145</t>
  </si>
  <si>
    <t>97</t>
  </si>
  <si>
    <t>108</t>
  </si>
  <si>
    <t>78</t>
  </si>
  <si>
    <t>53</t>
  </si>
  <si>
    <t>44</t>
  </si>
  <si>
    <t>62</t>
  </si>
  <si>
    <t>40</t>
  </si>
  <si>
    <t>55</t>
  </si>
  <si>
    <t>45</t>
  </si>
  <si>
    <t>57</t>
  </si>
  <si>
    <t>1,875</t>
  </si>
  <si>
    <t>1,500</t>
  </si>
  <si>
    <t>令和５年  2023</t>
    <rPh sb="0" eb="2">
      <t>レイワ</t>
    </rPh>
    <rPh sb="3" eb="4">
      <t>ネン</t>
    </rPh>
    <phoneticPr fontId="33"/>
  </si>
  <si>
    <t>123</t>
  </si>
  <si>
    <t>8</t>
  </si>
  <si>
    <t>11</t>
  </si>
  <si>
    <t>13</t>
  </si>
  <si>
    <t>232</t>
  </si>
  <si>
    <t>26</t>
  </si>
  <si>
    <t>15</t>
  </si>
  <si>
    <t>124</t>
  </si>
  <si>
    <t>71</t>
  </si>
  <si>
    <t>85</t>
  </si>
  <si>
    <t>83</t>
  </si>
  <si>
    <t>434</t>
  </si>
  <si>
    <t>31</t>
  </si>
  <si>
    <t>34</t>
  </si>
  <si>
    <t>46</t>
  </si>
  <si>
    <t>39</t>
  </si>
  <si>
    <t xml:space="preserve">   ３１８．子ども、高校生および高齢者の交通事故死傷者数</t>
    <rPh sb="7" eb="8">
      <t>コ</t>
    </rPh>
    <phoneticPr fontId="4"/>
  </si>
  <si>
    <t>子      ど      も</t>
    <rPh sb="0" eb="1">
      <t>コ</t>
    </rPh>
    <phoneticPr fontId="33"/>
  </si>
  <si>
    <t>　注　１．「子ども」は、中学生以下を指します。</t>
    <rPh sb="1" eb="2">
      <t>チュウ</t>
    </rPh>
    <rPh sb="6" eb="7">
      <t>コ</t>
    </rPh>
    <rPh sb="12" eb="15">
      <t>チュウガクセイ</t>
    </rPh>
    <rPh sb="15" eb="17">
      <t>イカ</t>
    </rPh>
    <rPh sb="18" eb="19">
      <t>サ</t>
    </rPh>
    <phoneticPr fontId="4"/>
  </si>
  <si>
    <t>令和５年　2023</t>
    <rPh sb="0" eb="2">
      <t>レイワ</t>
    </rPh>
    <phoneticPr fontId="33"/>
  </si>
  <si>
    <t>63</t>
  </si>
  <si>
    <t>38</t>
  </si>
  <si>
    <t>21</t>
  </si>
  <si>
    <t>25</t>
  </si>
  <si>
    <t>88</t>
  </si>
  <si>
    <t>37</t>
  </si>
  <si>
    <t>10</t>
  </si>
  <si>
    <t>112</t>
  </si>
  <si>
    <t>29</t>
  </si>
  <si>
    <t>101</t>
  </si>
  <si>
    <t>52</t>
  </si>
  <si>
    <t>35</t>
  </si>
  <si>
    <t>74</t>
  </si>
  <si>
    <t>199</t>
  </si>
  <si>
    <t>33</t>
  </si>
  <si>
    <t>22</t>
  </si>
  <si>
    <t>103</t>
  </si>
  <si>
    <t>77</t>
  </si>
  <si>
    <t>111</t>
  </si>
  <si>
    <t>59</t>
  </si>
  <si>
    <t>68</t>
  </si>
  <si>
    <t>18</t>
  </si>
  <si>
    <t>96</t>
  </si>
  <si>
    <t>令和５年　2023</t>
    <rPh sb="0" eb="2">
      <t>レイワ</t>
    </rPh>
    <rPh sb="3" eb="4">
      <t>ネン</t>
    </rPh>
    <rPh sb="4" eb="5">
      <t>ヘイネン</t>
    </rPh>
    <phoneticPr fontId="4"/>
  </si>
  <si>
    <t>459</t>
  </si>
  <si>
    <t>565</t>
  </si>
  <si>
    <t>525</t>
  </si>
  <si>
    <t>601</t>
  </si>
  <si>
    <t>253</t>
  </si>
  <si>
    <t>309</t>
  </si>
  <si>
    <t>274</t>
  </si>
  <si>
    <t>321</t>
  </si>
  <si>
    <t>222</t>
  </si>
  <si>
    <t>272</t>
  </si>
  <si>
    <t>260</t>
  </si>
  <si>
    <t>296</t>
  </si>
  <si>
    <t>193</t>
  </si>
  <si>
    <t>239</t>
  </si>
  <si>
    <t>75</t>
  </si>
  <si>
    <t>154</t>
  </si>
  <si>
    <t>32</t>
  </si>
  <si>
    <t>90</t>
  </si>
  <si>
    <t>167</t>
  </si>
  <si>
    <t>203</t>
  </si>
  <si>
    <t>99</t>
  </si>
  <si>
    <t>185</t>
  </si>
  <si>
    <t>2,767</t>
  </si>
  <si>
    <t>43</t>
  </si>
  <si>
    <t>3,375</t>
  </si>
  <si>
    <t>令和５年  2023</t>
    <rPh sb="0" eb="2">
      <t>レイワ</t>
    </rPh>
    <phoneticPr fontId="33"/>
  </si>
  <si>
    <t>159</t>
  </si>
  <si>
    <t>28</t>
  </si>
  <si>
    <t>171</t>
  </si>
  <si>
    <t>180</t>
  </si>
  <si>
    <t>174</t>
  </si>
  <si>
    <t>206</t>
  </si>
  <si>
    <t>105</t>
  </si>
  <si>
    <t>16</t>
  </si>
  <si>
    <t>165</t>
  </si>
  <si>
    <t>196</t>
  </si>
  <si>
    <t>248</t>
  </si>
  <si>
    <t>285</t>
  </si>
  <si>
    <t>89</t>
  </si>
  <si>
    <t>92</t>
  </si>
  <si>
    <t>122</t>
  </si>
  <si>
    <t>133</t>
  </si>
  <si>
    <t>117</t>
  </si>
  <si>
    <t>125</t>
  </si>
  <si>
    <t>138</t>
  </si>
  <si>
    <t>107</t>
  </si>
  <si>
    <t>14</t>
  </si>
  <si>
    <t>120</t>
  </si>
  <si>
    <t>109</t>
  </si>
  <si>
    <t>81</t>
  </si>
  <si>
    <t>70</t>
  </si>
  <si>
    <t>69</t>
  </si>
  <si>
    <t>61</t>
  </si>
  <si>
    <t>67</t>
  </si>
  <si>
    <t>118</t>
  </si>
  <si>
    <t>94</t>
  </si>
  <si>
    <t>846</t>
  </si>
  <si>
    <t>940</t>
  </si>
  <si>
    <t>148</t>
  </si>
  <si>
    <t>1,034</t>
  </si>
  <si>
    <t>1,182</t>
  </si>
  <si>
    <t>1,108</t>
  </si>
  <si>
    <t>162</t>
  </si>
  <si>
    <t>1,091</t>
  </si>
  <si>
    <t>1,253</t>
  </si>
  <si>
    <t>令和５年
2023</t>
    <rPh sb="0" eb="2">
      <t>レイワ</t>
    </rPh>
    <rPh sb="3" eb="4">
      <t>ネン</t>
    </rPh>
    <phoneticPr fontId="33"/>
  </si>
  <si>
    <t>626</t>
  </si>
  <si>
    <t>181</t>
  </si>
  <si>
    <t>191</t>
  </si>
  <si>
    <t>336</t>
  </si>
  <si>
    <t>150</t>
  </si>
  <si>
    <t>151</t>
  </si>
  <si>
    <t>194</t>
  </si>
  <si>
    <t>768</t>
  </si>
  <si>
    <t>201</t>
  </si>
  <si>
    <t>219</t>
  </si>
  <si>
    <t>228</t>
  </si>
  <si>
    <t>385</t>
  </si>
  <si>
    <t>216</t>
  </si>
  <si>
    <t>178</t>
  </si>
  <si>
    <t>129</t>
  </si>
  <si>
    <t>143</t>
  </si>
  <si>
    <t>211</t>
  </si>
  <si>
    <t>令和６年　2024</t>
    <rPh sb="0" eb="2">
      <t>レイワ</t>
    </rPh>
    <phoneticPr fontId="4"/>
  </si>
  <si>
    <t>　　　６．令和６年については概数です。</t>
    <rPh sb="5" eb="7">
      <t>レイワ</t>
    </rPh>
    <rPh sb="8" eb="9">
      <t>ネン</t>
    </rPh>
    <rPh sb="9" eb="10">
      <t>ヘイネン</t>
    </rPh>
    <rPh sb="14" eb="16">
      <t>ガイスウ</t>
    </rPh>
    <phoneticPr fontId="4"/>
  </si>
  <si>
    <t>令和５年　2023</t>
    <rPh sb="0" eb="2">
      <t>レイワ</t>
    </rPh>
    <phoneticPr fontId="3"/>
  </si>
  <si>
    <t>　　　２．令和５年については概数です。</t>
    <rPh sb="5" eb="7">
      <t>レイワ</t>
    </rPh>
    <rPh sb="8" eb="9">
      <t>ネン</t>
    </rPh>
    <rPh sb="14" eb="16">
      <t>ガイスウ</t>
    </rPh>
    <phoneticPr fontId="3"/>
  </si>
  <si>
    <t>注　　令和５年については概数です。</t>
    <rPh sb="0" eb="1">
      <t>チュウ</t>
    </rPh>
    <rPh sb="3" eb="5">
      <t>レイワ</t>
    </rPh>
    <rPh sb="6" eb="7">
      <t>ネン</t>
    </rPh>
    <rPh sb="12" eb="14">
      <t>ガイスウ</t>
    </rPh>
    <phoneticPr fontId="45"/>
  </si>
  <si>
    <t>　注　　令和５年については概数です。</t>
    <phoneticPr fontId="4"/>
  </si>
  <si>
    <t>　　　３．令和５年については概数です。</t>
    <phoneticPr fontId="4"/>
  </si>
  <si>
    <t>令和５年
2023</t>
    <rPh sb="0" eb="2">
      <t>レイワ</t>
    </rPh>
    <rPh sb="3" eb="4">
      <t>ネン</t>
    </rPh>
    <phoneticPr fontId="5"/>
  </si>
  <si>
    <t>　　　２．新型コロナウイルス感染症り患者数を含みます。</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</si>
</sst>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
    <numFmt numFmtId="177" formatCode="#,##0;\-#,##0;&quot;-&quot;"/>
    <numFmt numFmtId="178" formatCode="#,###;&quot; &quot;#,###;#,###&quot;-&quot;"/>
    <numFmt numFmtId="179" formatCode="#,##0;[Red]\(#,##0\)"/>
    <numFmt numFmtId="180" formatCode="#,##0;\-#,##0;&quot;－&quot;"/>
    <numFmt numFmtId="181" formatCode="\(#,###\);\(\-#,###\);"/>
    <numFmt numFmtId="182" formatCode="\(#\)"/>
    <numFmt numFmtId="183" formatCode="\(#,##0\)"/>
    <numFmt numFmtId="184" formatCode="0.0%"/>
    <numFmt numFmtId="185" formatCode="_(* #,##0_);_(* \(#,##0\);_(* &quot;-&quot;_);_(@_)"/>
  </numFmts>
  <fonts count="54">
    <font>
      <sz val="11"/>
      <name val="明朝"/>
      <family val="1"/>
      <charset val="128"/>
    </font>
    <font>
      <sz val="11"/>
      <color theme="1"/>
      <name val="ＭＳ Ｐゴシック"/>
      <family val="2"/>
      <charset val="128"/>
      <scheme val="minor"/>
    </font>
    <font>
      <sz val="11"/>
      <name val="明朝"/>
      <family val="1"/>
      <charset val="128"/>
    </font>
    <font>
      <sz val="14"/>
      <name val="Terminal"/>
      <family val="3"/>
      <charset val="255"/>
    </font>
    <font>
      <sz val="6"/>
      <name val="明朝"/>
      <family val="1"/>
      <charset val="128"/>
    </font>
    <font>
      <sz val="10"/>
      <color indexed="8"/>
      <name val="Arial"/>
      <family val="2"/>
    </font>
    <font>
      <b/>
      <sz val="12"/>
      <name val="Arial"/>
      <family val="2"/>
    </font>
    <font>
      <sz val="10"/>
      <name val="Arial"/>
      <family val="2"/>
    </font>
    <font>
      <sz val="10"/>
      <name val="ＭＳ 明朝"/>
      <family val="1"/>
      <charset val="128"/>
    </font>
    <font>
      <sz val="8"/>
      <name val="ＭＳ ゴシック"/>
      <family val="3"/>
      <charset val="128"/>
    </font>
    <font>
      <sz val="7.5"/>
      <name val="ＭＳ ゴシック"/>
      <family val="3"/>
      <charset val="128"/>
    </font>
    <font>
      <b/>
      <sz val="16"/>
      <name val="ＭＳ ゴシック"/>
      <family val="3"/>
      <charset val="128"/>
    </font>
    <font>
      <b/>
      <sz val="7.5"/>
      <name val="ＭＳ ゴシック"/>
      <family val="3"/>
      <charset val="128"/>
    </font>
    <font>
      <b/>
      <sz val="8"/>
      <name val="ＭＳ ゴシック"/>
      <family val="3"/>
      <charset val="128"/>
    </font>
    <font>
      <sz val="10"/>
      <color indexed="8"/>
      <name val="MS UI Gothic"/>
      <family val="3"/>
      <charset val="128"/>
    </font>
    <font>
      <sz val="10"/>
      <color indexed="9"/>
      <name val="MS UI Gothic"/>
      <family val="3"/>
      <charset val="128"/>
    </font>
    <font>
      <b/>
      <sz val="18"/>
      <color indexed="62"/>
      <name val="ＭＳ Ｐゴシック"/>
      <family val="3"/>
      <charset val="128"/>
    </font>
    <font>
      <b/>
      <sz val="10"/>
      <color indexed="9"/>
      <name val="MS UI Gothic"/>
      <family val="3"/>
      <charset val="128"/>
    </font>
    <font>
      <sz val="10"/>
      <color indexed="60"/>
      <name val="MS UI Gothic"/>
      <family val="3"/>
      <charset val="128"/>
    </font>
    <font>
      <sz val="10"/>
      <color indexed="52"/>
      <name val="MS UI Gothic"/>
      <family val="3"/>
      <charset val="128"/>
    </font>
    <font>
      <sz val="10"/>
      <color indexed="20"/>
      <name val="MS UI Gothic"/>
      <family val="3"/>
      <charset val="128"/>
    </font>
    <font>
      <b/>
      <sz val="10"/>
      <color indexed="52"/>
      <name val="MS UI Gothic"/>
      <family val="3"/>
      <charset val="128"/>
    </font>
    <font>
      <sz val="10"/>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10"/>
      <color indexed="8"/>
      <name val="MS UI Gothic"/>
      <family val="3"/>
      <charset val="128"/>
    </font>
    <font>
      <b/>
      <sz val="10"/>
      <color indexed="63"/>
      <name val="MS UI Gothic"/>
      <family val="3"/>
      <charset val="128"/>
    </font>
    <font>
      <i/>
      <sz val="10"/>
      <color indexed="23"/>
      <name val="MS UI Gothic"/>
      <family val="3"/>
      <charset val="128"/>
    </font>
    <font>
      <sz val="10"/>
      <color indexed="62"/>
      <name val="MS UI Gothic"/>
      <family val="3"/>
      <charset val="128"/>
    </font>
    <font>
      <sz val="10"/>
      <color indexed="17"/>
      <name val="MS UI Gothic"/>
      <family val="3"/>
      <charset val="128"/>
    </font>
    <font>
      <sz val="7"/>
      <name val="ＭＳ ゴシック"/>
      <family val="3"/>
      <charset val="128"/>
    </font>
    <font>
      <sz val="16"/>
      <name val="ＭＳ ゴシック"/>
      <family val="3"/>
      <charset val="128"/>
    </font>
    <font>
      <sz val="6"/>
      <name val="明朝"/>
      <family val="1"/>
      <charset val="128"/>
    </font>
    <font>
      <sz val="6"/>
      <name val="ＭＳ ゴシック"/>
      <family val="3"/>
      <charset val="128"/>
    </font>
    <font>
      <sz val="9"/>
      <name val="ＭＳ ゴシック"/>
      <family val="3"/>
      <charset val="128"/>
    </font>
    <font>
      <sz val="11"/>
      <name val="ＭＳ Ｐゴシック"/>
      <family val="3"/>
      <charset val="128"/>
    </font>
    <font>
      <sz val="6"/>
      <name val="ＭＳ Ｐ明朝"/>
      <family val="1"/>
      <charset val="128"/>
    </font>
    <font>
      <sz val="10"/>
      <name val="ＭＳ ゴシック"/>
      <family val="3"/>
      <charset val="128"/>
    </font>
    <font>
      <sz val="11"/>
      <name val="明朝"/>
      <family val="1"/>
      <charset val="128"/>
    </font>
    <font>
      <b/>
      <sz val="9"/>
      <name val="ＭＳ ゴシック"/>
      <family val="3"/>
      <charset val="128"/>
    </font>
    <font>
      <sz val="6.5"/>
      <name val="ＭＳ ゴシック"/>
      <family val="3"/>
      <charset val="128"/>
    </font>
    <font>
      <b/>
      <sz val="12"/>
      <name val="ＭＳ ゴシック"/>
      <family val="3"/>
      <charset val="128"/>
    </font>
    <font>
      <vertAlign val="superscript"/>
      <sz val="8"/>
      <name val="ＭＳ ゴシック"/>
      <family val="3"/>
      <charset val="128"/>
    </font>
    <font>
      <sz val="9"/>
      <color rgb="FFFF0000"/>
      <name val="ＭＳ ゴシック"/>
      <family val="3"/>
      <charset val="128"/>
    </font>
    <font>
      <sz val="6"/>
      <name val="ＭＳ Ｐゴシック"/>
      <family val="2"/>
      <charset val="128"/>
      <scheme val="minor"/>
    </font>
    <font>
      <b/>
      <sz val="7"/>
      <name val="ＭＳ ゴシック"/>
      <family val="3"/>
      <charset val="128"/>
    </font>
    <font>
      <vertAlign val="superscript"/>
      <sz val="7.5"/>
      <name val="ＭＳ ゴシック"/>
      <family val="3"/>
      <charset val="128"/>
    </font>
    <font>
      <b/>
      <sz val="7.55"/>
      <name val="ＭＳ ゴシック"/>
      <family val="3"/>
      <charset val="128"/>
    </font>
    <font>
      <sz val="6"/>
      <name val="ＭＳ 明朝"/>
      <family val="1"/>
      <charset val="128"/>
    </font>
    <font>
      <sz val="8"/>
      <color theme="1"/>
      <name val="ＭＳ ゴシック"/>
      <family val="3"/>
      <charset val="128"/>
    </font>
    <font>
      <sz val="7"/>
      <color theme="1"/>
      <name val="ＭＳ ゴシック"/>
      <family val="3"/>
      <charset val="128"/>
    </font>
    <font>
      <b/>
      <sz val="8"/>
      <color theme="1"/>
      <name val="ＭＳ ゴシック"/>
      <family val="3"/>
      <charset val="128"/>
    </font>
    <font>
      <sz val="7.5"/>
      <color rgb="FFFF0000"/>
      <name val="ＭＳ ゴシック"/>
      <family val="3"/>
      <charset val="128"/>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rgb="FFFFFF0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8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7" fillId="14" borderId="3" applyNumberFormat="0" applyAlignment="0" applyProtection="0">
      <alignment vertical="center"/>
    </xf>
    <xf numFmtId="0" fontId="18" fillId="7" borderId="0" applyNumberFormat="0" applyBorder="0" applyAlignment="0" applyProtection="0">
      <alignment vertical="center"/>
    </xf>
    <xf numFmtId="0" fontId="2" fillId="4" borderId="4" applyNumberFormat="0" applyFont="0" applyAlignment="0" applyProtection="0">
      <alignment vertical="center"/>
    </xf>
    <xf numFmtId="0" fontId="19" fillId="0" borderId="5" applyNumberFormat="0" applyFill="0" applyAlignment="0" applyProtection="0">
      <alignment vertical="center"/>
    </xf>
    <xf numFmtId="0" fontId="20" fillId="15" borderId="0" applyNumberFormat="0" applyBorder="0" applyAlignment="0" applyProtection="0">
      <alignment vertical="center"/>
    </xf>
    <xf numFmtId="0" fontId="21" fillId="16" borderId="6"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36" fillId="0" borderId="0" applyFont="0" applyFill="0" applyBorder="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16" borderId="11" applyNumberFormat="0" applyAlignment="0" applyProtection="0">
      <alignment vertical="center"/>
    </xf>
    <xf numFmtId="0" fontId="28" fillId="0" borderId="0" applyNumberFormat="0" applyFill="0" applyBorder="0" applyAlignment="0" applyProtection="0">
      <alignment vertical="center"/>
    </xf>
    <xf numFmtId="0" fontId="29" fillId="7" borderId="6" applyNumberFormat="0" applyAlignment="0" applyProtection="0">
      <alignment vertical="center"/>
    </xf>
    <xf numFmtId="0" fontId="39" fillId="0" borderId="0"/>
    <xf numFmtId="0" fontId="2" fillId="0" borderId="0"/>
    <xf numFmtId="37" fontId="3" fillId="0" borderId="0"/>
    <xf numFmtId="0" fontId="2" fillId="0" borderId="0"/>
    <xf numFmtId="0" fontId="2" fillId="0" borderId="0"/>
    <xf numFmtId="0" fontId="2" fillId="0" borderId="0"/>
    <xf numFmtId="0" fontId="3" fillId="0" borderId="0"/>
    <xf numFmtId="0" fontId="3" fillId="0" borderId="0"/>
    <xf numFmtId="37" fontId="3" fillId="0" borderId="0"/>
    <xf numFmtId="0" fontId="36" fillId="0" borderId="0"/>
    <xf numFmtId="37" fontId="3" fillId="0" borderId="0"/>
    <xf numFmtId="37" fontId="3" fillId="0" borderId="0"/>
    <xf numFmtId="37" fontId="3" fillId="0" borderId="0"/>
    <xf numFmtId="37" fontId="3" fillId="0" borderId="0"/>
    <xf numFmtId="37" fontId="3" fillId="0" borderId="0"/>
    <xf numFmtId="37" fontId="3" fillId="0" borderId="0"/>
    <xf numFmtId="0" fontId="38" fillId="0" borderId="0"/>
    <xf numFmtId="37" fontId="3" fillId="0" borderId="0"/>
    <xf numFmtId="37" fontId="3" fillId="0" borderId="0"/>
    <xf numFmtId="37" fontId="3" fillId="0" borderId="0"/>
    <xf numFmtId="37" fontId="3" fillId="0" borderId="0"/>
    <xf numFmtId="37" fontId="3" fillId="0" borderId="0"/>
    <xf numFmtId="0" fontId="30" fillId="17" borderId="0" applyNumberFormat="0" applyBorder="0" applyAlignment="0" applyProtection="0">
      <alignment vertical="center"/>
    </xf>
    <xf numFmtId="38" fontId="2" fillId="0" borderId="0" applyFont="0" applyFill="0" applyBorder="0" applyAlignment="0" applyProtection="0"/>
    <xf numFmtId="0" fontId="3" fillId="0" borderId="0"/>
    <xf numFmtId="0" fontId="3" fillId="0" borderId="0"/>
    <xf numFmtId="0" fontId="8" fillId="0" borderId="0"/>
    <xf numFmtId="0" fontId="8" fillId="0" borderId="0"/>
    <xf numFmtId="0" fontId="1" fillId="0" borderId="0">
      <alignment vertical="center"/>
    </xf>
    <xf numFmtId="0" fontId="2" fillId="0" borderId="0"/>
    <xf numFmtId="0" fontId="2" fillId="0" borderId="0"/>
    <xf numFmtId="0" fontId="3" fillId="0" borderId="0"/>
    <xf numFmtId="0" fontId="2" fillId="0" borderId="0"/>
    <xf numFmtId="0" fontId="2" fillId="0" borderId="0"/>
    <xf numFmtId="37" fontId="3" fillId="0" borderId="0"/>
    <xf numFmtId="38" fontId="2" fillId="0" borderId="0" applyFont="0" applyFill="0" applyBorder="0" applyAlignment="0" applyProtection="0"/>
    <xf numFmtId="38" fontId="36" fillId="0" borderId="0" applyFont="0" applyFill="0" applyBorder="0" applyAlignment="0" applyProtection="0">
      <alignment vertical="center"/>
    </xf>
    <xf numFmtId="0" fontId="36" fillId="0" borderId="0">
      <alignment vertical="center"/>
    </xf>
  </cellStyleXfs>
  <cellXfs count="1142">
    <xf numFmtId="0" fontId="0" fillId="0" borderId="0" xfId="0"/>
    <xf numFmtId="0" fontId="9" fillId="0" borderId="0" xfId="52" applyFont="1" applyFill="1"/>
    <xf numFmtId="38" fontId="9" fillId="0" borderId="0" xfId="37" applyFont="1" applyFill="1" applyBorder="1" applyAlignment="1"/>
    <xf numFmtId="0" fontId="10" fillId="0" borderId="0" xfId="53" applyFont="1" applyFill="1" applyBorder="1"/>
    <xf numFmtId="0" fontId="32" fillId="0" borderId="0" xfId="54" applyFont="1" applyFill="1"/>
    <xf numFmtId="0" fontId="32" fillId="0" borderId="0" xfId="54" applyFont="1" applyFill="1" applyBorder="1" applyAlignment="1" applyProtection="1">
      <alignment horizontal="left"/>
    </xf>
    <xf numFmtId="0" fontId="11" fillId="0" borderId="0" xfId="54" quotePrefix="1" applyFont="1" applyFill="1" applyBorder="1" applyAlignment="1" applyProtection="1">
      <alignment horizontal="right"/>
    </xf>
    <xf numFmtId="0" fontId="11" fillId="0" borderId="0" xfId="54" applyFont="1" applyFill="1" applyBorder="1" applyAlignment="1" applyProtection="1">
      <alignment horizontal="left"/>
    </xf>
    <xf numFmtId="0" fontId="32" fillId="0" borderId="0" xfId="54" applyFont="1" applyFill="1" applyBorder="1" applyAlignment="1">
      <alignment horizontal="right"/>
    </xf>
    <xf numFmtId="0" fontId="10" fillId="0" borderId="0" xfId="54" applyFont="1" applyFill="1" applyBorder="1" applyAlignment="1">
      <alignment horizontal="right"/>
    </xf>
    <xf numFmtId="0" fontId="32" fillId="0" borderId="0" xfId="54" applyFont="1" applyFill="1" applyBorder="1" applyAlignment="1"/>
    <xf numFmtId="0" fontId="9" fillId="0" borderId="0" xfId="54" applyFont="1" applyFill="1"/>
    <xf numFmtId="0" fontId="9" fillId="0" borderId="0" xfId="54" applyFont="1" applyFill="1" applyBorder="1" applyAlignment="1" applyProtection="1">
      <alignment horizontal="left"/>
    </xf>
    <xf numFmtId="0" fontId="9" fillId="0" borderId="0" xfId="54" applyFont="1" applyFill="1" applyBorder="1" applyAlignment="1">
      <alignment horizontal="right"/>
    </xf>
    <xf numFmtId="0" fontId="9" fillId="0" borderId="0" xfId="54" applyFont="1" applyFill="1" applyBorder="1" applyAlignment="1"/>
    <xf numFmtId="0" fontId="9" fillId="0" borderId="0" xfId="54" applyFont="1" applyFill="1" applyBorder="1" applyAlignment="1">
      <alignment horizontal="right" vertical="center" wrapText="1"/>
    </xf>
    <xf numFmtId="0" fontId="10" fillId="0" borderId="0" xfId="54" applyFont="1" applyFill="1" applyBorder="1" applyAlignment="1">
      <alignment horizontal="right" vertical="center" wrapText="1"/>
    </xf>
    <xf numFmtId="0" fontId="9" fillId="0" borderId="0" xfId="54" applyFont="1" applyFill="1" applyBorder="1" applyAlignment="1">
      <alignment vertical="center" wrapText="1"/>
    </xf>
    <xf numFmtId="0" fontId="9" fillId="0" borderId="0" xfId="54" applyFont="1" applyFill="1" applyAlignment="1">
      <alignment vertical="center" wrapText="1"/>
    </xf>
    <xf numFmtId="0" fontId="9" fillId="0" borderId="15" xfId="54" applyFont="1" applyFill="1" applyBorder="1" applyAlignment="1">
      <alignment vertical="center" wrapText="1"/>
    </xf>
    <xf numFmtId="0" fontId="9" fillId="0" borderId="26" xfId="54" applyFont="1" applyFill="1" applyBorder="1" applyAlignment="1">
      <alignment vertical="center" wrapText="1"/>
    </xf>
    <xf numFmtId="0" fontId="9" fillId="0" borderId="14" xfId="54" applyFont="1" applyFill="1" applyBorder="1" applyAlignment="1" applyProtection="1">
      <alignment horizontal="center" vertical="center" wrapText="1"/>
    </xf>
    <xf numFmtId="0" fontId="13" fillId="0" borderId="14" xfId="54" applyFont="1" applyFill="1" applyBorder="1" applyAlignment="1" applyProtection="1">
      <alignment horizontal="center" vertical="center" wrapText="1"/>
    </xf>
    <xf numFmtId="0" fontId="9" fillId="0" borderId="15" xfId="54" applyFont="1" applyFill="1" applyBorder="1" applyAlignment="1" applyProtection="1">
      <alignment vertical="center" wrapText="1"/>
    </xf>
    <xf numFmtId="0" fontId="9" fillId="0" borderId="21" xfId="54" applyFont="1" applyFill="1" applyBorder="1" applyAlignment="1">
      <alignment vertical="center" wrapText="1"/>
    </xf>
    <xf numFmtId="0" fontId="9" fillId="0" borderId="0" xfId="54" applyFont="1" applyFill="1" applyBorder="1" applyAlignment="1" applyProtection="1">
      <alignment vertical="center" wrapText="1"/>
    </xf>
    <xf numFmtId="0" fontId="9" fillId="0" borderId="0" xfId="53" applyFont="1" applyFill="1" applyBorder="1" applyAlignment="1"/>
    <xf numFmtId="0" fontId="9" fillId="0" borderId="0" xfId="54" applyFont="1" applyFill="1" applyBorder="1"/>
    <xf numFmtId="0" fontId="9" fillId="0" borderId="0" xfId="0" applyFont="1" applyFill="1" applyBorder="1" applyAlignment="1">
      <alignment horizontal="center"/>
    </xf>
    <xf numFmtId="38" fontId="9" fillId="0" borderId="0" xfId="37" applyFont="1" applyFill="1" applyBorder="1" applyAlignment="1" applyProtection="1"/>
    <xf numFmtId="0" fontId="9" fillId="0" borderId="16" xfId="54" applyFont="1" applyFill="1" applyBorder="1" applyAlignment="1" applyProtection="1">
      <alignment horizontal="left"/>
    </xf>
    <xf numFmtId="0" fontId="9" fillId="0" borderId="17" xfId="54" applyFont="1" applyFill="1" applyBorder="1" applyAlignment="1" applyProtection="1">
      <alignment horizontal="left"/>
    </xf>
    <xf numFmtId="38" fontId="9" fillId="0" borderId="16" xfId="37" applyFont="1" applyFill="1" applyBorder="1" applyProtection="1"/>
    <xf numFmtId="179" fontId="12" fillId="0" borderId="16" xfId="37" applyNumberFormat="1" applyFont="1" applyFill="1" applyBorder="1" applyProtection="1"/>
    <xf numFmtId="38" fontId="9" fillId="0" borderId="16" xfId="37" applyFont="1" applyFill="1" applyBorder="1" applyAlignment="1" applyProtection="1"/>
    <xf numFmtId="0" fontId="9" fillId="0" borderId="0" xfId="53" applyFont="1" applyFill="1" applyBorder="1"/>
    <xf numFmtId="0" fontId="9" fillId="0" borderId="0" xfId="53" applyFont="1" applyFill="1" applyBorder="1" applyProtection="1"/>
    <xf numFmtId="0" fontId="10" fillId="0" borderId="0" xfId="53" applyFont="1" applyFill="1" applyBorder="1" applyProtection="1"/>
    <xf numFmtId="0" fontId="9" fillId="0" borderId="0" xfId="53" applyFont="1" applyFill="1" applyBorder="1" applyAlignment="1" applyProtection="1"/>
    <xf numFmtId="0" fontId="9" fillId="0" borderId="0" xfId="54" applyFont="1" applyFill="1" applyAlignment="1">
      <alignment horizontal="right"/>
    </xf>
    <xf numFmtId="0" fontId="10" fillId="0" borderId="0" xfId="54" applyFont="1" applyFill="1" applyAlignment="1">
      <alignment horizontal="right"/>
    </xf>
    <xf numFmtId="37" fontId="32" fillId="0" borderId="0" xfId="55" applyFont="1" applyFill="1"/>
    <xf numFmtId="37" fontId="32" fillId="0" borderId="0" xfId="55" quotePrefix="1" applyFont="1" applyFill="1" applyBorder="1" applyAlignment="1" applyProtection="1">
      <alignment horizontal="left"/>
    </xf>
    <xf numFmtId="37" fontId="11" fillId="0" borderId="0" xfId="55" quotePrefix="1" applyFont="1" applyFill="1" applyAlignment="1" applyProtection="1">
      <alignment horizontal="right"/>
    </xf>
    <xf numFmtId="37" fontId="11" fillId="0" borderId="0" xfId="55" applyFont="1" applyFill="1"/>
    <xf numFmtId="37" fontId="32" fillId="0" borderId="0" xfId="55" applyFont="1" applyFill="1" applyBorder="1" applyAlignment="1" applyProtection="1">
      <alignment horizontal="right"/>
    </xf>
    <xf numFmtId="37" fontId="32" fillId="0" borderId="0" xfId="55" quotePrefix="1" applyFont="1" applyFill="1" applyAlignment="1" applyProtection="1">
      <alignment horizontal="right"/>
    </xf>
    <xf numFmtId="37" fontId="32" fillId="0" borderId="0" xfId="55" quotePrefix="1" applyFont="1" applyFill="1" applyBorder="1" applyAlignment="1" applyProtection="1"/>
    <xf numFmtId="37" fontId="9" fillId="0" borderId="0" xfId="55" applyFont="1" applyFill="1"/>
    <xf numFmtId="37" fontId="9" fillId="0" borderId="0" xfId="55" quotePrefix="1" applyFont="1" applyFill="1" applyAlignment="1" applyProtection="1">
      <alignment horizontal="left"/>
    </xf>
    <xf numFmtId="37" fontId="9" fillId="0" borderId="0" xfId="55" quotePrefix="1" applyFont="1" applyFill="1" applyBorder="1" applyAlignment="1" applyProtection="1">
      <alignment horizontal="left"/>
    </xf>
    <xf numFmtId="37" fontId="9" fillId="0" borderId="0" xfId="55" applyFont="1" applyFill="1" applyBorder="1" applyAlignment="1" applyProtection="1">
      <alignment horizontal="right"/>
    </xf>
    <xf numFmtId="37" fontId="9" fillId="0" borderId="0" xfId="55" quotePrefix="1" applyFont="1" applyFill="1" applyAlignment="1" applyProtection="1">
      <alignment horizontal="right"/>
    </xf>
    <xf numFmtId="37" fontId="9" fillId="0" borderId="0" xfId="55" quotePrefix="1" applyFont="1" applyFill="1" applyBorder="1" applyAlignment="1" applyProtection="1"/>
    <xf numFmtId="37" fontId="9" fillId="0" borderId="0" xfId="55" applyFont="1" applyFill="1" applyBorder="1"/>
    <xf numFmtId="37" fontId="9" fillId="0" borderId="0" xfId="55" applyFont="1" applyFill="1" applyBorder="1" applyAlignment="1"/>
    <xf numFmtId="37" fontId="9" fillId="0" borderId="15" xfId="55" applyFont="1" applyFill="1" applyBorder="1" applyAlignment="1">
      <alignment horizontal="centerContinuous" vertical="center"/>
    </xf>
    <xf numFmtId="37" fontId="9" fillId="0" borderId="14" xfId="55" quotePrefix="1" applyFont="1" applyFill="1" applyBorder="1" applyAlignment="1">
      <alignment horizontal="centerContinuous" vertical="center"/>
    </xf>
    <xf numFmtId="37" fontId="9" fillId="0" borderId="0" xfId="55" applyFont="1" applyFill="1" applyBorder="1" applyAlignment="1">
      <alignment horizontal="centerContinuous" vertical="center"/>
    </xf>
    <xf numFmtId="37" fontId="9" fillId="0" borderId="21" xfId="55" applyFont="1" applyFill="1" applyBorder="1" applyAlignment="1">
      <alignment horizontal="centerContinuous" vertical="center"/>
    </xf>
    <xf numFmtId="37" fontId="9" fillId="0" borderId="20" xfId="55" applyFont="1" applyFill="1" applyBorder="1" applyAlignment="1">
      <alignment horizontal="centerContinuous" vertical="center"/>
    </xf>
    <xf numFmtId="37" fontId="9" fillId="0" borderId="24" xfId="55" applyFont="1" applyFill="1" applyBorder="1" applyAlignment="1">
      <alignment horizontal="centerContinuous" vertical="center"/>
    </xf>
    <xf numFmtId="37" fontId="9" fillId="0" borderId="24" xfId="55" applyFont="1" applyFill="1" applyBorder="1" applyAlignment="1" applyProtection="1">
      <alignment horizontal="center" vertical="center"/>
    </xf>
    <xf numFmtId="37" fontId="9" fillId="0" borderId="18" xfId="55" applyFont="1" applyFill="1" applyBorder="1" applyAlignment="1" applyProtection="1">
      <alignment horizontal="center" vertical="center" wrapText="1"/>
    </xf>
    <xf numFmtId="37" fontId="9" fillId="0" borderId="18" xfId="55" applyFont="1" applyFill="1" applyBorder="1" applyAlignment="1" applyProtection="1">
      <alignment horizontal="center" vertical="center"/>
    </xf>
    <xf numFmtId="37" fontId="9" fillId="0" borderId="0" xfId="55" applyFont="1" applyFill="1" applyBorder="1" applyAlignment="1">
      <alignment horizontal="distributed"/>
    </xf>
    <xf numFmtId="37" fontId="9" fillId="0" borderId="0" xfId="55" quotePrefix="1" applyFont="1" applyFill="1" applyBorder="1" applyAlignment="1" applyProtection="1">
      <alignment horizontal="distributed"/>
    </xf>
    <xf numFmtId="37" fontId="12" fillId="0" borderId="0" xfId="55" applyFont="1" applyFill="1" applyBorder="1" applyAlignment="1" applyProtection="1">
      <alignment horizontal="distributed"/>
    </xf>
    <xf numFmtId="37" fontId="13" fillId="0" borderId="0" xfId="55" applyFont="1" applyFill="1" applyBorder="1" applyAlignment="1" applyProtection="1">
      <alignment horizontal="right"/>
    </xf>
    <xf numFmtId="37" fontId="12" fillId="0" borderId="0" xfId="55" applyFont="1" applyFill="1" applyBorder="1" applyAlignment="1">
      <alignment horizontal="distributed"/>
    </xf>
    <xf numFmtId="37" fontId="9" fillId="0" borderId="0" xfId="55" applyFont="1" applyFill="1" applyBorder="1" applyAlignment="1" applyProtection="1">
      <alignment horizontal="center"/>
    </xf>
    <xf numFmtId="37" fontId="9" fillId="0" borderId="0" xfId="55" applyFont="1" applyFill="1" applyBorder="1" applyAlignment="1" applyProtection="1">
      <alignment horizontal="distributed"/>
    </xf>
    <xf numFmtId="37" fontId="9" fillId="0" borderId="0" xfId="55" applyFont="1" applyFill="1" applyBorder="1" applyAlignment="1">
      <alignment horizontal="center"/>
    </xf>
    <xf numFmtId="37" fontId="32" fillId="0" borderId="0" xfId="60" applyFont="1" applyFill="1"/>
    <xf numFmtId="37" fontId="32" fillId="0" borderId="0" xfId="60" applyFont="1" applyFill="1" applyAlignment="1"/>
    <xf numFmtId="37" fontId="32" fillId="0" borderId="0" xfId="57" applyFont="1" applyFill="1" applyAlignment="1">
      <alignment horizontal="right"/>
    </xf>
    <xf numFmtId="37" fontId="11" fillId="0" borderId="0" xfId="60" quotePrefix="1" applyFont="1" applyFill="1" applyAlignment="1">
      <alignment horizontal="right"/>
    </xf>
    <xf numFmtId="37" fontId="11" fillId="0" borderId="0" xfId="57" quotePrefix="1" applyFont="1" applyFill="1" applyAlignment="1"/>
    <xf numFmtId="37" fontId="32" fillId="0" borderId="0" xfId="57" applyFont="1" applyFill="1" applyBorder="1" applyAlignment="1"/>
    <xf numFmtId="37" fontId="32" fillId="0" borderId="0" xfId="57" applyFont="1" applyFill="1" applyAlignment="1"/>
    <xf numFmtId="37" fontId="32" fillId="0" borderId="0" xfId="60" applyFont="1" applyFill="1" applyBorder="1"/>
    <xf numFmtId="37" fontId="9" fillId="0" borderId="0" xfId="60" applyFont="1" applyFill="1"/>
    <xf numFmtId="37" fontId="9" fillId="0" borderId="0" xfId="60" applyFont="1" applyFill="1" applyAlignment="1"/>
    <xf numFmtId="37" fontId="9" fillId="0" borderId="0" xfId="57" applyFont="1" applyFill="1" applyAlignment="1">
      <alignment horizontal="right"/>
    </xf>
    <xf numFmtId="37" fontId="9" fillId="0" borderId="0" xfId="60" quotePrefix="1" applyFont="1" applyFill="1" applyAlignment="1">
      <alignment horizontal="right"/>
    </xf>
    <xf numFmtId="37" fontId="9" fillId="0" borderId="0" xfId="57" applyFont="1" applyFill="1" applyBorder="1" applyAlignment="1"/>
    <xf numFmtId="37" fontId="9" fillId="0" borderId="0" xfId="57" applyFont="1" applyFill="1" applyAlignment="1"/>
    <xf numFmtId="37" fontId="9" fillId="0" borderId="0" xfId="60" applyFont="1" applyFill="1" applyBorder="1"/>
    <xf numFmtId="37" fontId="9" fillId="0" borderId="0" xfId="60" applyFont="1" applyFill="1" applyAlignment="1">
      <alignment vertical="center"/>
    </xf>
    <xf numFmtId="37" fontId="9" fillId="0" borderId="0" xfId="57" applyFont="1" applyFill="1" applyBorder="1" applyAlignment="1">
      <alignment horizontal="right" vertical="center"/>
    </xf>
    <xf numFmtId="37" fontId="9" fillId="0" borderId="0" xfId="57" applyFont="1" applyFill="1" applyAlignment="1">
      <alignment horizontal="right" vertical="center"/>
    </xf>
    <xf numFmtId="37" fontId="9" fillId="0" borderId="0" xfId="57" applyFont="1" applyFill="1" applyBorder="1" applyAlignment="1">
      <alignment vertical="center"/>
    </xf>
    <xf numFmtId="37" fontId="9" fillId="0" borderId="0" xfId="60" applyFont="1" applyFill="1" applyBorder="1" applyAlignment="1">
      <alignment vertical="center"/>
    </xf>
    <xf numFmtId="37" fontId="9" fillId="0" borderId="15" xfId="60" applyFont="1" applyFill="1" applyBorder="1" applyAlignment="1">
      <alignment horizontal="center" vertical="center" wrapText="1"/>
    </xf>
    <xf numFmtId="37" fontId="9" fillId="0" borderId="15" xfId="60" applyFont="1" applyFill="1" applyBorder="1" applyAlignment="1">
      <alignment horizontal="center" vertical="center"/>
    </xf>
    <xf numFmtId="0" fontId="9" fillId="0" borderId="15" xfId="48" applyFont="1" applyFill="1" applyBorder="1" applyAlignment="1">
      <alignment horizontal="center" vertical="center"/>
    </xf>
    <xf numFmtId="0" fontId="9" fillId="0" borderId="26" xfId="48" applyFont="1" applyFill="1" applyBorder="1" applyAlignment="1">
      <alignment horizontal="center" vertical="center" wrapText="1"/>
    </xf>
    <xf numFmtId="37" fontId="9" fillId="0" borderId="14" xfId="57" applyFont="1" applyFill="1" applyBorder="1" applyAlignment="1" applyProtection="1">
      <alignment horizontal="centerContinuous" vertical="center" wrapText="1"/>
    </xf>
    <xf numFmtId="37" fontId="9" fillId="0" borderId="27" xfId="57" applyFont="1" applyFill="1" applyBorder="1" applyAlignment="1" applyProtection="1">
      <alignment horizontal="center" vertical="center" wrapText="1"/>
    </xf>
    <xf numFmtId="37" fontId="9" fillId="0" borderId="14" xfId="57" applyFont="1" applyFill="1" applyBorder="1" applyAlignment="1" applyProtection="1">
      <alignment horizontal="center" vertical="center" wrapText="1"/>
    </xf>
    <xf numFmtId="37" fontId="9" fillId="0" borderId="26" xfId="57" applyFont="1" applyFill="1" applyBorder="1" applyAlignment="1" applyProtection="1">
      <alignment vertical="center" wrapText="1"/>
    </xf>
    <xf numFmtId="37" fontId="9" fillId="0" borderId="0" xfId="57" applyFont="1" applyFill="1" applyBorder="1" applyAlignment="1" applyProtection="1">
      <alignment vertical="center" wrapText="1"/>
    </xf>
    <xf numFmtId="37" fontId="9" fillId="0" borderId="15" xfId="57" applyFont="1" applyFill="1" applyBorder="1" applyAlignment="1" applyProtection="1">
      <alignment vertical="center" wrapText="1"/>
    </xf>
    <xf numFmtId="37" fontId="10" fillId="0" borderId="26" xfId="57" applyFont="1" applyFill="1" applyBorder="1" applyAlignment="1" applyProtection="1">
      <alignment horizontal="centerContinuous" vertical="center" wrapText="1"/>
    </xf>
    <xf numFmtId="37" fontId="9" fillId="0" borderId="15" xfId="57" applyFont="1" applyFill="1" applyBorder="1" applyAlignment="1" applyProtection="1">
      <alignment horizontal="center" vertical="center" wrapText="1"/>
    </xf>
    <xf numFmtId="37" fontId="9" fillId="0" borderId="14" xfId="57" applyFont="1" applyFill="1" applyBorder="1" applyAlignment="1" applyProtection="1">
      <alignment horizontal="centerContinuous" vertical="center"/>
    </xf>
    <xf numFmtId="37" fontId="9" fillId="0" borderId="14" xfId="60" applyFont="1" applyFill="1" applyBorder="1" applyAlignment="1">
      <alignment horizontal="center" vertical="center" wrapText="1"/>
    </xf>
    <xf numFmtId="0" fontId="9" fillId="0" borderId="15" xfId="48" applyFont="1" applyFill="1" applyBorder="1" applyAlignment="1">
      <alignment horizontal="center" vertical="center" wrapText="1"/>
    </xf>
    <xf numFmtId="37" fontId="9" fillId="0" borderId="0" xfId="60" applyFont="1" applyFill="1" applyAlignment="1">
      <alignment horizontal="center" vertical="center" wrapText="1"/>
    </xf>
    <xf numFmtId="180" fontId="13" fillId="0" borderId="0" xfId="60" applyNumberFormat="1" applyFont="1" applyFill="1" applyBorder="1"/>
    <xf numFmtId="180" fontId="13" fillId="0" borderId="21" xfId="61" applyNumberFormat="1" applyFont="1" applyFill="1" applyBorder="1" applyAlignment="1" applyProtection="1">
      <alignment horizontal="distributed"/>
    </xf>
    <xf numFmtId="41" fontId="13" fillId="0" borderId="0" xfId="57" applyNumberFormat="1" applyFont="1" applyFill="1" applyBorder="1" applyAlignment="1" applyProtection="1"/>
    <xf numFmtId="180" fontId="13" fillId="0" borderId="0" xfId="57" applyNumberFormat="1" applyFont="1" applyFill="1" applyBorder="1" applyAlignment="1" applyProtection="1"/>
    <xf numFmtId="180" fontId="13" fillId="0" borderId="20" xfId="60" applyNumberFormat="1" applyFont="1" applyFill="1" applyBorder="1"/>
    <xf numFmtId="180" fontId="13" fillId="0" borderId="0" xfId="61" applyNumberFormat="1" applyFont="1" applyFill="1" applyBorder="1" applyAlignment="1" applyProtection="1">
      <alignment horizontal="distributed"/>
    </xf>
    <xf numFmtId="180" fontId="13" fillId="0" borderId="0" xfId="60" applyNumberFormat="1" applyFont="1" applyFill="1"/>
    <xf numFmtId="180" fontId="9" fillId="0" borderId="0" xfId="61" applyNumberFormat="1" applyFont="1" applyFill="1" applyBorder="1"/>
    <xf numFmtId="180" fontId="9" fillId="0" borderId="21" xfId="61" applyNumberFormat="1" applyFont="1" applyFill="1" applyBorder="1" applyAlignment="1" applyProtection="1">
      <alignment horizontal="distributed"/>
    </xf>
    <xf numFmtId="41" fontId="9" fillId="0" borderId="0" xfId="57" applyNumberFormat="1" applyFont="1" applyFill="1" applyBorder="1" applyAlignment="1" applyProtection="1"/>
    <xf numFmtId="180" fontId="9" fillId="0" borderId="0" xfId="57" applyNumberFormat="1" applyFont="1" applyFill="1" applyBorder="1" applyAlignment="1" applyProtection="1"/>
    <xf numFmtId="180" fontId="9" fillId="0" borderId="20" xfId="61" applyNumberFormat="1" applyFont="1" applyFill="1" applyBorder="1"/>
    <xf numFmtId="180" fontId="9" fillId="0" borderId="0" xfId="61" applyNumberFormat="1" applyFont="1" applyFill="1" applyBorder="1" applyAlignment="1" applyProtection="1">
      <alignment horizontal="distributed"/>
    </xf>
    <xf numFmtId="180" fontId="9" fillId="0" borderId="0" xfId="60" applyNumberFormat="1" applyFont="1" applyFill="1"/>
    <xf numFmtId="37" fontId="9" fillId="0" borderId="21" xfId="61" applyFont="1" applyFill="1" applyBorder="1" applyAlignment="1" applyProtection="1">
      <alignment horizontal="distributed"/>
    </xf>
    <xf numFmtId="41" fontId="9" fillId="0" borderId="0" xfId="57" applyNumberFormat="1" applyFont="1" applyFill="1" applyBorder="1" applyAlignment="1" applyProtection="1">
      <alignment horizontal="right"/>
    </xf>
    <xf numFmtId="37" fontId="9" fillId="0" borderId="0" xfId="57" applyFont="1" applyFill="1" applyBorder="1" applyAlignment="1" applyProtection="1"/>
    <xf numFmtId="37" fontId="9" fillId="0" borderId="20" xfId="60" applyFont="1" applyFill="1" applyBorder="1"/>
    <xf numFmtId="37" fontId="9" fillId="0" borderId="0" xfId="61" applyFont="1" applyFill="1" applyBorder="1"/>
    <xf numFmtId="37" fontId="9" fillId="0" borderId="0" xfId="61" applyFont="1" applyFill="1" applyBorder="1" applyAlignment="1"/>
    <xf numFmtId="37" fontId="9" fillId="0" borderId="20" xfId="61" applyFont="1" applyFill="1" applyBorder="1"/>
    <xf numFmtId="37" fontId="9" fillId="0" borderId="0" xfId="58" applyFont="1" applyFill="1" applyBorder="1" applyAlignment="1" applyProtection="1">
      <alignment horizontal="distributed"/>
    </xf>
    <xf numFmtId="37" fontId="9" fillId="0" borderId="21" xfId="58" applyFont="1" applyFill="1" applyBorder="1" applyAlignment="1" applyProtection="1">
      <alignment horizontal="distributed"/>
    </xf>
    <xf numFmtId="180" fontId="9" fillId="0" borderId="0" xfId="60" applyNumberFormat="1" applyFont="1" applyFill="1" applyBorder="1"/>
    <xf numFmtId="180" fontId="9" fillId="0" borderId="20" xfId="60" applyNumberFormat="1" applyFont="1" applyFill="1" applyBorder="1"/>
    <xf numFmtId="37" fontId="9" fillId="0" borderId="16" xfId="61" applyFont="1" applyFill="1" applyBorder="1" applyAlignment="1" applyProtection="1">
      <alignment horizontal="left"/>
    </xf>
    <xf numFmtId="37" fontId="9" fillId="0" borderId="16" xfId="61" applyFont="1" applyFill="1" applyBorder="1" applyAlignment="1"/>
    <xf numFmtId="37" fontId="9" fillId="0" borderId="17" xfId="61" applyFont="1" applyFill="1" applyBorder="1"/>
    <xf numFmtId="37" fontId="9" fillId="0" borderId="16" xfId="57" applyFont="1" applyFill="1" applyBorder="1" applyAlignment="1" applyProtection="1">
      <alignment horizontal="right"/>
    </xf>
    <xf numFmtId="37" fontId="9" fillId="0" borderId="16" xfId="57" applyFont="1" applyFill="1" applyBorder="1" applyAlignment="1" applyProtection="1"/>
    <xf numFmtId="37" fontId="9" fillId="0" borderId="16" xfId="57" applyFont="1" applyFill="1" applyBorder="1" applyAlignment="1" applyProtection="1">
      <alignment horizontal="center"/>
    </xf>
    <xf numFmtId="37" fontId="9" fillId="0" borderId="19" xfId="61" applyFont="1" applyFill="1" applyBorder="1" applyAlignment="1" applyProtection="1">
      <alignment horizontal="left"/>
    </xf>
    <xf numFmtId="37" fontId="9" fillId="0" borderId="16" xfId="61" applyFont="1" applyFill="1" applyBorder="1"/>
    <xf numFmtId="37" fontId="9" fillId="0" borderId="0" xfId="60" applyFont="1" applyFill="1" applyAlignment="1" applyProtection="1">
      <alignment horizontal="left"/>
    </xf>
    <xf numFmtId="37" fontId="9" fillId="0" borderId="0" xfId="60" applyFont="1" applyFill="1" applyBorder="1" applyAlignment="1" applyProtection="1">
      <alignment horizontal="left"/>
    </xf>
    <xf numFmtId="41" fontId="13" fillId="0" borderId="0" xfId="57" applyNumberFormat="1" applyFont="1" applyFill="1" applyBorder="1" applyAlignment="1" applyProtection="1">
      <alignment horizontal="right"/>
    </xf>
    <xf numFmtId="180" fontId="32" fillId="0" borderId="0" xfId="57" applyNumberFormat="1" applyFont="1" applyFill="1" applyAlignment="1">
      <alignment horizontal="right"/>
    </xf>
    <xf numFmtId="37" fontId="32" fillId="0" borderId="0" xfId="57" applyFont="1" applyFill="1" applyBorder="1" applyAlignment="1">
      <alignment horizontal="right"/>
    </xf>
    <xf numFmtId="180" fontId="9" fillId="0" borderId="0" xfId="57" applyNumberFormat="1" applyFont="1" applyFill="1" applyAlignment="1">
      <alignment horizontal="right"/>
    </xf>
    <xf numFmtId="37" fontId="9" fillId="0" borderId="0" xfId="57" applyFont="1" applyFill="1" applyBorder="1" applyAlignment="1">
      <alignment horizontal="right"/>
    </xf>
    <xf numFmtId="180" fontId="9" fillId="0" borderId="0" xfId="57" applyNumberFormat="1" applyFont="1" applyFill="1" applyBorder="1" applyAlignment="1">
      <alignment horizontal="right" vertical="center"/>
    </xf>
    <xf numFmtId="180" fontId="9" fillId="0" borderId="14" xfId="57" applyNumberFormat="1" applyFont="1" applyFill="1" applyBorder="1" applyAlignment="1" applyProtection="1">
      <alignment horizontal="centerContinuous" vertical="center" wrapText="1"/>
    </xf>
    <xf numFmtId="37" fontId="10" fillId="0" borderId="14" xfId="57" applyFont="1" applyFill="1" applyBorder="1" applyAlignment="1" applyProtection="1">
      <alignment horizontal="centerContinuous" vertical="center" wrapText="1"/>
    </xf>
    <xf numFmtId="37" fontId="9" fillId="0" borderId="0" xfId="57" applyFont="1" applyFill="1" applyBorder="1" applyAlignment="1" applyProtection="1">
      <alignment horizontal="center" vertical="center" wrapText="1"/>
    </xf>
    <xf numFmtId="37" fontId="9" fillId="0" borderId="26" xfId="57" applyFont="1" applyFill="1" applyBorder="1" applyAlignment="1" applyProtection="1">
      <alignment horizontal="center" vertical="center" wrapText="1"/>
    </xf>
    <xf numFmtId="37" fontId="9" fillId="0" borderId="15" xfId="57" applyFont="1" applyFill="1" applyBorder="1" applyAlignment="1" applyProtection="1">
      <alignment horizontal="centerContinuous" vertical="center" wrapText="1"/>
    </xf>
    <xf numFmtId="37" fontId="10" fillId="0" borderId="14" xfId="57" applyFont="1" applyFill="1" applyBorder="1" applyAlignment="1" applyProtection="1">
      <alignment horizontal="center" vertical="center" wrapText="1"/>
    </xf>
    <xf numFmtId="37" fontId="34" fillId="0" borderId="14" xfId="57" applyFont="1" applyFill="1" applyBorder="1" applyAlignment="1" applyProtection="1">
      <alignment horizontal="centerContinuous" vertical="center" wrapText="1"/>
    </xf>
    <xf numFmtId="180" fontId="9" fillId="0" borderId="16" xfId="57" applyNumberFormat="1" applyFont="1" applyFill="1" applyBorder="1" applyAlignment="1" applyProtection="1">
      <alignment horizontal="right"/>
    </xf>
    <xf numFmtId="37" fontId="9" fillId="0" borderId="0" xfId="57" applyFont="1" applyFill="1" applyBorder="1" applyAlignment="1" applyProtection="1">
      <alignment horizontal="center"/>
    </xf>
    <xf numFmtId="37" fontId="32" fillId="0" borderId="0" xfId="59" applyFont="1" applyFill="1" applyBorder="1"/>
    <xf numFmtId="37" fontId="11" fillId="0" borderId="0" xfId="59" applyFont="1" applyFill="1" applyBorder="1"/>
    <xf numFmtId="181" fontId="32" fillId="0" borderId="0" xfId="59" applyNumberFormat="1" applyFont="1" applyFill="1" applyBorder="1"/>
    <xf numFmtId="178" fontId="32" fillId="0" borderId="0" xfId="59" applyNumberFormat="1" applyFont="1" applyFill="1" applyBorder="1"/>
    <xf numFmtId="37" fontId="32" fillId="0" borderId="0" xfId="59" applyFont="1" applyFill="1" applyBorder="1" applyAlignment="1"/>
    <xf numFmtId="37" fontId="9" fillId="0" borderId="0" xfId="59" applyFont="1" applyFill="1" applyBorder="1"/>
    <xf numFmtId="37" fontId="9" fillId="0" borderId="0" xfId="59" quotePrefix="1" applyFont="1" applyFill="1" applyBorder="1" applyAlignment="1">
      <alignment horizontal="left"/>
    </xf>
    <xf numFmtId="181" fontId="9" fillId="0" borderId="0" xfId="59" applyNumberFormat="1" applyFont="1" applyFill="1" applyBorder="1"/>
    <xf numFmtId="178" fontId="9" fillId="0" borderId="0" xfId="59" applyNumberFormat="1" applyFont="1" applyFill="1" applyBorder="1"/>
    <xf numFmtId="37" fontId="9" fillId="0" borderId="0" xfId="59" applyFont="1" applyFill="1" applyBorder="1" applyAlignment="1"/>
    <xf numFmtId="37" fontId="10" fillId="0" borderId="0" xfId="59" applyFont="1" applyFill="1"/>
    <xf numFmtId="37" fontId="10" fillId="0" borderId="0" xfId="59" applyFont="1" applyFill="1" applyBorder="1"/>
    <xf numFmtId="181" fontId="10" fillId="0" borderId="0" xfId="59" applyNumberFormat="1" applyFont="1" applyFill="1" applyBorder="1"/>
    <xf numFmtId="178" fontId="10" fillId="0" borderId="0" xfId="59" applyNumberFormat="1" applyFont="1" applyFill="1" applyBorder="1"/>
    <xf numFmtId="37" fontId="10" fillId="0" borderId="0" xfId="59" applyFont="1" applyFill="1" applyBorder="1" applyAlignment="1"/>
    <xf numFmtId="37" fontId="10" fillId="0" borderId="15" xfId="59" applyFont="1" applyFill="1" applyBorder="1" applyAlignment="1"/>
    <xf numFmtId="37" fontId="10" fillId="0" borderId="15" xfId="59" quotePrefix="1" applyFont="1" applyFill="1" applyBorder="1" applyAlignment="1">
      <alignment horizontal="left" vertical="center"/>
    </xf>
    <xf numFmtId="37" fontId="10" fillId="0" borderId="26" xfId="59" quotePrefix="1" applyFont="1" applyFill="1" applyBorder="1" applyAlignment="1">
      <alignment horizontal="left" vertical="center"/>
    </xf>
    <xf numFmtId="37" fontId="10" fillId="0" borderId="15" xfId="59" applyFont="1" applyFill="1" applyBorder="1" applyAlignment="1" applyProtection="1">
      <alignment horizontal="centerContinuous" vertical="center"/>
    </xf>
    <xf numFmtId="181" fontId="10" fillId="0" borderId="15" xfId="59" applyNumberFormat="1" applyFont="1" applyFill="1" applyBorder="1" applyAlignment="1" applyProtection="1">
      <alignment horizontal="centerContinuous" vertical="center"/>
    </xf>
    <xf numFmtId="37" fontId="10" fillId="0" borderId="14" xfId="59" applyFont="1" applyFill="1" applyBorder="1" applyAlignment="1" applyProtection="1">
      <alignment horizontal="centerContinuous" vertical="center"/>
    </xf>
    <xf numFmtId="37" fontId="10" fillId="0" borderId="15" xfId="59" applyFont="1" applyFill="1" applyBorder="1" applyAlignment="1" applyProtection="1">
      <alignment vertical="center"/>
    </xf>
    <xf numFmtId="37" fontId="10" fillId="0" borderId="0" xfId="59" applyFont="1" applyFill="1" applyAlignment="1"/>
    <xf numFmtId="37" fontId="12" fillId="0" borderId="0" xfId="59" applyFont="1" applyFill="1" applyBorder="1"/>
    <xf numFmtId="37" fontId="12" fillId="0" borderId="21" xfId="59" applyFont="1" applyFill="1" applyBorder="1" applyAlignment="1">
      <alignment horizontal="distributed"/>
    </xf>
    <xf numFmtId="176" fontId="12" fillId="0" borderId="0" xfId="59" applyNumberFormat="1" applyFont="1" applyFill="1" applyAlignment="1" applyProtection="1"/>
    <xf numFmtId="37" fontId="12" fillId="0" borderId="0" xfId="59" applyFont="1" applyFill="1"/>
    <xf numFmtId="37" fontId="10" fillId="0" borderId="21" xfId="59" applyFont="1" applyFill="1" applyBorder="1" applyAlignment="1">
      <alignment horizontal="distributed"/>
    </xf>
    <xf numFmtId="176" fontId="10" fillId="0" borderId="0" xfId="59" applyNumberFormat="1" applyFont="1" applyFill="1" applyAlignment="1" applyProtection="1"/>
    <xf numFmtId="37" fontId="10" fillId="0" borderId="21" xfId="59" applyFont="1" applyFill="1" applyBorder="1" applyAlignment="1" applyProtection="1">
      <alignment horizontal="left"/>
    </xf>
    <xf numFmtId="37" fontId="10" fillId="0" borderId="16" xfId="59" applyFont="1" applyFill="1" applyBorder="1"/>
    <xf numFmtId="37" fontId="10" fillId="0" borderId="16" xfId="59" applyFont="1" applyFill="1" applyBorder="1" applyAlignment="1" applyProtection="1">
      <alignment horizontal="left"/>
    </xf>
    <xf numFmtId="37" fontId="10" fillId="0" borderId="17" xfId="59" applyFont="1" applyFill="1" applyBorder="1" applyAlignment="1" applyProtection="1">
      <alignment horizontal="left"/>
    </xf>
    <xf numFmtId="37" fontId="10" fillId="0" borderId="16" xfId="59" applyFont="1" applyFill="1" applyBorder="1" applyAlignment="1" applyProtection="1">
      <alignment horizontal="right"/>
    </xf>
    <xf numFmtId="181" fontId="10" fillId="0" borderId="16" xfId="59" applyNumberFormat="1" applyFont="1" applyFill="1" applyBorder="1" applyAlignment="1" applyProtection="1">
      <alignment horizontal="right"/>
    </xf>
    <xf numFmtId="41" fontId="10" fillId="0" borderId="16" xfId="59" applyNumberFormat="1" applyFont="1" applyFill="1" applyBorder="1" applyAlignment="1" applyProtection="1">
      <alignment horizontal="right"/>
    </xf>
    <xf numFmtId="178" fontId="10" fillId="0" borderId="16" xfId="59" applyNumberFormat="1" applyFont="1" applyFill="1" applyBorder="1" applyAlignment="1" applyProtection="1">
      <alignment horizontal="right"/>
    </xf>
    <xf numFmtId="37" fontId="10" fillId="0" borderId="16" xfId="59" applyFont="1" applyFill="1" applyBorder="1" applyAlignment="1" applyProtection="1"/>
    <xf numFmtId="37" fontId="10" fillId="0" borderId="0" xfId="59" quotePrefix="1" applyFont="1" applyFill="1" applyAlignment="1">
      <alignment horizontal="left"/>
    </xf>
    <xf numFmtId="181" fontId="10" fillId="0" borderId="0" xfId="59" applyNumberFormat="1" applyFont="1" applyFill="1"/>
    <xf numFmtId="41" fontId="10" fillId="0" borderId="0" xfId="59" applyNumberFormat="1" applyFont="1" applyFill="1"/>
    <xf numFmtId="178" fontId="10" fillId="0" borderId="0" xfId="59" applyNumberFormat="1" applyFont="1" applyFill="1"/>
    <xf numFmtId="37" fontId="31" fillId="0" borderId="0" xfId="59" applyFont="1" applyFill="1"/>
    <xf numFmtId="37" fontId="31" fillId="0" borderId="0" xfId="59" applyFont="1" applyFill="1" applyBorder="1"/>
    <xf numFmtId="181" fontId="31" fillId="0" borderId="0" xfId="59" applyNumberFormat="1" applyFont="1" applyFill="1"/>
    <xf numFmtId="178" fontId="31" fillId="0" borderId="0" xfId="59" applyNumberFormat="1" applyFont="1" applyFill="1"/>
    <xf numFmtId="37" fontId="31" fillId="0" borderId="0" xfId="59" applyFont="1" applyFill="1" applyAlignment="1"/>
    <xf numFmtId="37" fontId="9" fillId="0" borderId="0" xfId="59" applyFont="1" applyFill="1"/>
    <xf numFmtId="181" fontId="9" fillId="0" borderId="0" xfId="59" applyNumberFormat="1" applyFont="1" applyFill="1"/>
    <xf numFmtId="178" fontId="9" fillId="0" borderId="0" xfId="59" applyNumberFormat="1" applyFont="1" applyFill="1"/>
    <xf numFmtId="37" fontId="9" fillId="0" borderId="0" xfId="59" applyFont="1" applyFill="1" applyAlignment="1"/>
    <xf numFmtId="0" fontId="32" fillId="0" borderId="0" xfId="50" quotePrefix="1" applyFont="1" applyFill="1" applyAlignment="1">
      <alignment horizontal="left"/>
    </xf>
    <xf numFmtId="0" fontId="32" fillId="0" borderId="0" xfId="50" applyFont="1" applyFill="1"/>
    <xf numFmtId="0" fontId="11" fillId="0" borderId="0" xfId="50" quotePrefix="1" applyFont="1" applyFill="1" applyAlignment="1">
      <alignment horizontal="right"/>
    </xf>
    <xf numFmtId="0" fontId="11" fillId="0" borderId="0" xfId="50" applyFont="1" applyFill="1"/>
    <xf numFmtId="0" fontId="9" fillId="0" borderId="0" xfId="50" quotePrefix="1" applyFont="1" applyFill="1" applyAlignment="1">
      <alignment horizontal="left"/>
    </xf>
    <xf numFmtId="0" fontId="9" fillId="0" borderId="0" xfId="50" applyFont="1" applyFill="1"/>
    <xf numFmtId="0" fontId="9" fillId="0" borderId="0" xfId="50" applyFont="1" applyFill="1" applyAlignment="1">
      <alignment vertical="center"/>
    </xf>
    <xf numFmtId="0" fontId="9" fillId="0" borderId="0" xfId="50" applyFont="1" applyFill="1" applyBorder="1" applyAlignment="1">
      <alignment vertical="center"/>
    </xf>
    <xf numFmtId="0" fontId="9" fillId="0" borderId="12" xfId="50" applyFont="1" applyFill="1" applyBorder="1"/>
    <xf numFmtId="0" fontId="9" fillId="0" borderId="13" xfId="50" applyFont="1" applyFill="1" applyBorder="1"/>
    <xf numFmtId="0" fontId="9" fillId="0" borderId="0" xfId="50" applyFont="1" applyFill="1" applyBorder="1"/>
    <xf numFmtId="0" fontId="9" fillId="0" borderId="21" xfId="50" applyFont="1" applyFill="1" applyBorder="1"/>
    <xf numFmtId="0" fontId="9" fillId="0" borderId="16" xfId="50" applyFont="1" applyFill="1" applyBorder="1" applyAlignment="1">
      <alignment vertical="top"/>
    </xf>
    <xf numFmtId="0" fontId="9" fillId="0" borderId="17" xfId="50" applyFont="1" applyFill="1" applyBorder="1" applyAlignment="1">
      <alignment vertical="top"/>
    </xf>
    <xf numFmtId="0" fontId="9" fillId="0" borderId="0" xfId="50" applyFont="1" applyFill="1" applyAlignment="1">
      <alignment vertical="top"/>
    </xf>
    <xf numFmtId="2" fontId="9" fillId="0" borderId="0" xfId="50" applyNumberFormat="1" applyFont="1" applyFill="1" applyBorder="1" applyAlignment="1"/>
    <xf numFmtId="0" fontId="9" fillId="0" borderId="0" xfId="50" applyFont="1" applyFill="1" applyBorder="1" applyAlignment="1"/>
    <xf numFmtId="0" fontId="9" fillId="0" borderId="21" xfId="50" applyFont="1" applyFill="1" applyBorder="1" applyAlignment="1">
      <alignment horizontal="distributed"/>
    </xf>
    <xf numFmtId="0" fontId="9" fillId="0" borderId="16" xfId="50" applyFont="1" applyFill="1" applyBorder="1"/>
    <xf numFmtId="0" fontId="9" fillId="0" borderId="16" xfId="50" applyFont="1" applyFill="1" applyBorder="1" applyAlignment="1">
      <alignment horizontal="distributed"/>
    </xf>
    <xf numFmtId="0" fontId="9" fillId="0" borderId="17" xfId="50" applyFont="1" applyFill="1" applyBorder="1" applyAlignment="1">
      <alignment horizontal="distributed"/>
    </xf>
    <xf numFmtId="2" fontId="9" fillId="0" borderId="16" xfId="50" applyNumberFormat="1" applyFont="1" applyFill="1" applyBorder="1"/>
    <xf numFmtId="2" fontId="9" fillId="0" borderId="16" xfId="50" applyNumberFormat="1" applyFont="1" applyFill="1" applyBorder="1" applyAlignment="1"/>
    <xf numFmtId="38" fontId="9" fillId="0" borderId="0" xfId="50" applyNumberFormat="1" applyFont="1" applyFill="1"/>
    <xf numFmtId="2" fontId="9" fillId="0" borderId="0" xfId="50" applyNumberFormat="1" applyFont="1" applyFill="1" applyBorder="1"/>
    <xf numFmtId="0" fontId="32" fillId="0" borderId="0" xfId="51" applyFont="1" applyFill="1"/>
    <xf numFmtId="0" fontId="11" fillId="0" borderId="0" xfId="51" quotePrefix="1" applyFont="1" applyFill="1" applyAlignment="1">
      <alignment horizontal="left"/>
    </xf>
    <xf numFmtId="0" fontId="9" fillId="0" borderId="0" xfId="51" applyFont="1" applyFill="1"/>
    <xf numFmtId="0" fontId="9" fillId="0" borderId="0" xfId="51" applyFont="1" applyFill="1" applyAlignment="1">
      <alignment horizontal="right"/>
    </xf>
    <xf numFmtId="0" fontId="9" fillId="0" borderId="15" xfId="51" applyFont="1" applyFill="1" applyBorder="1" applyAlignment="1">
      <alignment vertical="center"/>
    </xf>
    <xf numFmtId="0" fontId="9" fillId="0" borderId="26" xfId="51" applyFont="1" applyFill="1" applyBorder="1" applyAlignment="1">
      <alignment horizontal="distributed" vertical="center"/>
    </xf>
    <xf numFmtId="0" fontId="9" fillId="0" borderId="0" xfId="51" applyFont="1" applyFill="1" applyAlignment="1">
      <alignment vertical="center"/>
    </xf>
    <xf numFmtId="0" fontId="9" fillId="0" borderId="21" xfId="51" applyFont="1" applyFill="1" applyBorder="1" applyAlignment="1">
      <alignment horizontal="left"/>
    </xf>
    <xf numFmtId="0" fontId="9" fillId="0" borderId="17" xfId="51" applyFont="1" applyFill="1" applyBorder="1" applyAlignment="1">
      <alignment horizontal="centerContinuous"/>
    </xf>
    <xf numFmtId="0" fontId="9" fillId="0" borderId="16" xfId="51" applyFont="1" applyFill="1" applyBorder="1" applyAlignment="1">
      <alignment horizontal="centerContinuous"/>
    </xf>
    <xf numFmtId="0" fontId="9" fillId="0" borderId="0" xfId="51" applyFont="1" applyFill="1" applyBorder="1" applyAlignment="1">
      <alignment horizontal="centerContinuous"/>
    </xf>
    <xf numFmtId="0" fontId="9" fillId="0" borderId="0" xfId="51" applyFont="1" applyFill="1" applyBorder="1" applyAlignment="1">
      <alignment horizontal="left"/>
    </xf>
    <xf numFmtId="0" fontId="9" fillId="0" borderId="0" xfId="51" applyFont="1" applyFill="1" applyBorder="1" applyAlignment="1"/>
    <xf numFmtId="0" fontId="32" fillId="0" borderId="0" xfId="56" quotePrefix="1" applyFont="1" applyFill="1" applyAlignment="1">
      <alignment horizontal="left"/>
    </xf>
    <xf numFmtId="0" fontId="32" fillId="0" borderId="0" xfId="56" applyFont="1" applyFill="1"/>
    <xf numFmtId="0" fontId="11" fillId="0" borderId="0" xfId="56" quotePrefix="1" applyFont="1" applyFill="1" applyAlignment="1">
      <alignment horizontal="right"/>
    </xf>
    <xf numFmtId="0" fontId="11" fillId="0" borderId="0" xfId="56" applyFont="1" applyFill="1"/>
    <xf numFmtId="0" fontId="32" fillId="0" borderId="0" xfId="56" applyFont="1" applyFill="1" applyBorder="1" applyAlignment="1"/>
    <xf numFmtId="0" fontId="9" fillId="0" borderId="0" xfId="56" quotePrefix="1" applyFont="1" applyFill="1" applyAlignment="1">
      <alignment horizontal="left"/>
    </xf>
    <xf numFmtId="0" fontId="9" fillId="0" borderId="0" xfId="56" applyFont="1" applyFill="1"/>
    <xf numFmtId="0" fontId="9" fillId="0" borderId="0" xfId="56" applyFont="1" applyFill="1" applyBorder="1" applyAlignment="1"/>
    <xf numFmtId="0" fontId="9" fillId="0" borderId="0" xfId="56" applyFont="1" applyFill="1" applyBorder="1"/>
    <xf numFmtId="0" fontId="9" fillId="0" borderId="12" xfId="56" applyFont="1" applyFill="1" applyBorder="1" applyAlignment="1">
      <alignment vertical="center"/>
    </xf>
    <xf numFmtId="0" fontId="9" fillId="0" borderId="15" xfId="56" applyFont="1" applyFill="1" applyBorder="1" applyAlignment="1">
      <alignment vertical="center"/>
    </xf>
    <xf numFmtId="0" fontId="9" fillId="0" borderId="0" xfId="56" applyFont="1" applyFill="1" applyAlignment="1">
      <alignment vertical="center"/>
    </xf>
    <xf numFmtId="0" fontId="9" fillId="0" borderId="16" xfId="56" applyFont="1" applyFill="1" applyBorder="1" applyAlignment="1">
      <alignment vertical="center"/>
    </xf>
    <xf numFmtId="0" fontId="9" fillId="0" borderId="16" xfId="56" applyFont="1" applyFill="1" applyBorder="1" applyAlignment="1">
      <alignment vertical="center" wrapText="1"/>
    </xf>
    <xf numFmtId="0" fontId="9" fillId="0" borderId="0" xfId="56" applyFont="1" applyFill="1" applyBorder="1" applyAlignment="1">
      <alignment horizontal="distributed"/>
    </xf>
    <xf numFmtId="3" fontId="9" fillId="0" borderId="0" xfId="56" applyNumberFormat="1" applyFont="1" applyFill="1" applyBorder="1" applyAlignment="1"/>
    <xf numFmtId="0" fontId="9" fillId="0" borderId="21" xfId="56" quotePrefix="1" applyFont="1" applyFill="1" applyBorder="1" applyAlignment="1">
      <alignment horizontal="distributed"/>
    </xf>
    <xf numFmtId="0" fontId="13" fillId="0" borderId="0" xfId="56" applyFont="1" applyFill="1" applyBorder="1"/>
    <xf numFmtId="0" fontId="13" fillId="0" borderId="21" xfId="56" applyFont="1" applyFill="1" applyBorder="1" applyAlignment="1">
      <alignment horizontal="distributed"/>
    </xf>
    <xf numFmtId="3" fontId="13" fillId="0" borderId="0" xfId="56" applyNumberFormat="1" applyFont="1" applyFill="1" applyBorder="1" applyAlignment="1"/>
    <xf numFmtId="0" fontId="13" fillId="0" borderId="0" xfId="56" applyFont="1" applyFill="1"/>
    <xf numFmtId="0" fontId="13" fillId="0" borderId="16" xfId="56" applyFont="1" applyFill="1" applyBorder="1"/>
    <xf numFmtId="0" fontId="12" fillId="0" borderId="16" xfId="56" applyFont="1" applyFill="1" applyBorder="1" applyAlignment="1">
      <alignment horizontal="distributed"/>
    </xf>
    <xf numFmtId="0" fontId="13" fillId="0" borderId="17" xfId="56" applyFont="1" applyFill="1" applyBorder="1" applyAlignment="1">
      <alignment horizontal="distributed"/>
    </xf>
    <xf numFmtId="3" fontId="13" fillId="0" borderId="16" xfId="56" applyNumberFormat="1" applyFont="1" applyFill="1" applyBorder="1" applyAlignment="1"/>
    <xf numFmtId="37" fontId="32" fillId="0" borderId="0" xfId="66" applyFont="1" applyFill="1" applyBorder="1"/>
    <xf numFmtId="37" fontId="32" fillId="0" borderId="0" xfId="66" applyFont="1" applyFill="1"/>
    <xf numFmtId="37" fontId="11" fillId="0" borderId="0" xfId="62" quotePrefix="1" applyFont="1" applyFill="1" applyAlignment="1">
      <alignment horizontal="right"/>
    </xf>
    <xf numFmtId="37" fontId="11" fillId="0" borderId="0" xfId="62" quotePrefix="1" applyFont="1" applyFill="1"/>
    <xf numFmtId="37" fontId="32" fillId="0" borderId="0" xfId="62" applyFont="1" applyFill="1"/>
    <xf numFmtId="37" fontId="32" fillId="0" borderId="0" xfId="62" applyFont="1" applyFill="1" applyBorder="1" applyAlignment="1"/>
    <xf numFmtId="37" fontId="9" fillId="0" borderId="0" xfId="62" quotePrefix="1" applyFont="1" applyFill="1" applyBorder="1" applyAlignment="1">
      <alignment horizontal="left"/>
    </xf>
    <xf numFmtId="37" fontId="9" fillId="0" borderId="0" xfId="62" quotePrefix="1" applyFont="1" applyFill="1" applyAlignment="1">
      <alignment horizontal="left"/>
    </xf>
    <xf numFmtId="37" fontId="9" fillId="0" borderId="0" xfId="62" applyFont="1" applyFill="1"/>
    <xf numFmtId="37" fontId="9" fillId="0" borderId="0" xfId="62" applyFont="1" applyFill="1" applyBorder="1" applyAlignment="1"/>
    <xf numFmtId="37" fontId="9" fillId="0" borderId="0" xfId="66" applyFont="1" applyFill="1"/>
    <xf numFmtId="37" fontId="9" fillId="0" borderId="0" xfId="62" applyFont="1" applyFill="1" applyBorder="1"/>
    <xf numFmtId="37" fontId="9" fillId="0" borderId="29" xfId="49" applyFont="1" applyFill="1" applyBorder="1" applyAlignment="1">
      <alignment horizontal="right"/>
    </xf>
    <xf numFmtId="37" fontId="9" fillId="0" borderId="12" xfId="62" applyFont="1" applyFill="1" applyBorder="1" applyAlignment="1">
      <alignment vertical="center"/>
    </xf>
    <xf numFmtId="37" fontId="9" fillId="0" borderId="13" xfId="62" applyFont="1" applyFill="1" applyBorder="1" applyAlignment="1">
      <alignment vertical="center"/>
    </xf>
    <xf numFmtId="37" fontId="9" fillId="0" borderId="15" xfId="62" applyFont="1" applyFill="1" applyBorder="1" applyAlignment="1">
      <alignment vertical="center"/>
    </xf>
    <xf numFmtId="37" fontId="9" fillId="0" borderId="15" xfId="62" applyFont="1" applyFill="1" applyBorder="1" applyAlignment="1" applyProtection="1">
      <alignment horizontal="center" vertical="center"/>
    </xf>
    <xf numFmtId="37" fontId="9" fillId="0" borderId="14" xfId="62" applyFont="1" applyFill="1" applyBorder="1" applyAlignment="1">
      <alignment vertical="center"/>
    </xf>
    <xf numFmtId="37" fontId="9" fillId="0" borderId="0" xfId="66" applyFont="1" applyFill="1" applyAlignment="1">
      <alignment vertical="center"/>
    </xf>
    <xf numFmtId="37" fontId="9" fillId="0" borderId="16" xfId="62" applyFont="1" applyFill="1" applyBorder="1" applyAlignment="1">
      <alignment vertical="center"/>
    </xf>
    <xf numFmtId="37" fontId="9" fillId="0" borderId="17" xfId="62" applyFont="1" applyFill="1" applyBorder="1" applyAlignment="1">
      <alignment vertical="center"/>
    </xf>
    <xf numFmtId="37" fontId="9" fillId="0" borderId="24" xfId="62" applyFont="1" applyFill="1" applyBorder="1" applyAlignment="1" applyProtection="1">
      <alignment horizontal="center" vertical="center"/>
    </xf>
    <xf numFmtId="37" fontId="9" fillId="0" borderId="18" xfId="62" applyFont="1" applyFill="1" applyBorder="1" applyAlignment="1" applyProtection="1">
      <alignment horizontal="center" vertical="center"/>
    </xf>
    <xf numFmtId="37" fontId="9" fillId="0" borderId="23" xfId="62" applyFont="1" applyFill="1" applyBorder="1" applyAlignment="1" applyProtection="1">
      <alignment horizontal="center" vertical="center"/>
    </xf>
    <xf numFmtId="37" fontId="9" fillId="0" borderId="2" xfId="62" applyFont="1" applyFill="1" applyBorder="1" applyAlignment="1" applyProtection="1">
      <alignment vertical="center"/>
    </xf>
    <xf numFmtId="37" fontId="9" fillId="0" borderId="0" xfId="62" applyFont="1" applyFill="1" applyBorder="1" applyAlignment="1" applyProtection="1">
      <alignment horizontal="distributed"/>
    </xf>
    <xf numFmtId="37" fontId="9" fillId="0" borderId="21" xfId="62" applyFont="1" applyFill="1" applyBorder="1" applyAlignment="1" applyProtection="1">
      <alignment horizontal="distributed"/>
    </xf>
    <xf numFmtId="38" fontId="9" fillId="0" borderId="0" xfId="37" applyFont="1" applyFill="1" applyBorder="1" applyAlignment="1" applyProtection="1">
      <alignment horizontal="right"/>
    </xf>
    <xf numFmtId="37" fontId="13" fillId="0" borderId="0" xfId="62" applyFont="1" applyFill="1" applyBorder="1" applyAlignment="1" applyProtection="1">
      <alignment horizontal="distributed"/>
    </xf>
    <xf numFmtId="37" fontId="9" fillId="0" borderId="0" xfId="62" applyFont="1" applyFill="1" applyBorder="1" applyAlignment="1" applyProtection="1">
      <alignment horizontal="right"/>
    </xf>
    <xf numFmtId="37" fontId="9" fillId="0" borderId="21" xfId="62" applyFont="1" applyFill="1" applyBorder="1" applyAlignment="1" applyProtection="1">
      <alignment horizontal="right"/>
    </xf>
    <xf numFmtId="37" fontId="9" fillId="0" borderId="0" xfId="62" applyFont="1" applyFill="1" applyBorder="1" applyAlignment="1" applyProtection="1"/>
    <xf numFmtId="37" fontId="9" fillId="0" borderId="16" xfId="62" applyFont="1" applyFill="1" applyBorder="1" applyAlignment="1" applyProtection="1">
      <alignment horizontal="left"/>
    </xf>
    <xf numFmtId="37" fontId="9" fillId="0" borderId="17" xfId="62" applyFont="1" applyFill="1" applyBorder="1" applyAlignment="1" applyProtection="1">
      <alignment horizontal="left"/>
    </xf>
    <xf numFmtId="37" fontId="9" fillId="0" borderId="16" xfId="62" applyFont="1" applyFill="1" applyBorder="1" applyProtection="1"/>
    <xf numFmtId="37" fontId="9" fillId="0" borderId="16" xfId="62" applyFont="1" applyFill="1" applyBorder="1" applyAlignment="1" applyProtection="1"/>
    <xf numFmtId="37" fontId="9" fillId="0" borderId="0" xfId="66" applyFont="1" applyFill="1" applyBorder="1" applyAlignment="1"/>
    <xf numFmtId="0" fontId="9" fillId="0" borderId="0" xfId="0" applyFont="1" applyFill="1" applyBorder="1"/>
    <xf numFmtId="0" fontId="9" fillId="0" borderId="0" xfId="0" applyFont="1" applyFill="1"/>
    <xf numFmtId="0" fontId="9" fillId="0" borderId="0" xfId="0" applyFont="1" applyFill="1" applyBorder="1" applyAlignment="1"/>
    <xf numFmtId="37" fontId="9" fillId="0" borderId="0" xfId="65" applyFont="1" applyFill="1" applyBorder="1"/>
    <xf numFmtId="37" fontId="9" fillId="0" borderId="0" xfId="65" applyFont="1" applyFill="1"/>
    <xf numFmtId="37" fontId="9" fillId="0" borderId="0" xfId="66" applyFont="1" applyFill="1" applyBorder="1"/>
    <xf numFmtId="37" fontId="11" fillId="0" borderId="0" xfId="62" quotePrefix="1" applyFont="1" applyFill="1" applyAlignment="1"/>
    <xf numFmtId="37" fontId="32" fillId="0" borderId="0" xfId="67" applyFont="1" applyFill="1" applyBorder="1" applyAlignment="1">
      <alignment horizontal="center"/>
    </xf>
    <xf numFmtId="0" fontId="32" fillId="0" borderId="0" xfId="63" applyFont="1" applyFill="1"/>
    <xf numFmtId="37" fontId="32" fillId="0" borderId="0" xfId="62" quotePrefix="1" applyFont="1" applyFill="1"/>
    <xf numFmtId="37" fontId="32" fillId="0" borderId="0" xfId="64" applyFont="1" applyFill="1"/>
    <xf numFmtId="37" fontId="32" fillId="0" borderId="0" xfId="64" applyFont="1" applyFill="1" applyAlignment="1"/>
    <xf numFmtId="0" fontId="32" fillId="0" borderId="0" xfId="0" applyFont="1" applyFill="1"/>
    <xf numFmtId="37" fontId="9" fillId="0" borderId="0" xfId="67" applyFont="1" applyFill="1" applyAlignment="1">
      <alignment horizontal="center"/>
    </xf>
    <xf numFmtId="37" fontId="9" fillId="0" borderId="0" xfId="67" applyFont="1" applyFill="1" applyBorder="1" applyAlignment="1">
      <alignment horizontal="center"/>
    </xf>
    <xf numFmtId="37" fontId="9" fillId="0" borderId="0" xfId="64" applyFont="1" applyFill="1"/>
    <xf numFmtId="37" fontId="9" fillId="0" borderId="0" xfId="64" applyFont="1" applyFill="1" applyAlignment="1"/>
    <xf numFmtId="0" fontId="9" fillId="0" borderId="0" xfId="63" applyFont="1" applyFill="1"/>
    <xf numFmtId="37" fontId="9" fillId="0" borderId="0" xfId="64" applyFont="1" applyFill="1" applyBorder="1" applyAlignment="1">
      <alignment horizontal="center"/>
    </xf>
    <xf numFmtId="37" fontId="9" fillId="0" borderId="0" xfId="64" applyFont="1" applyFill="1" applyBorder="1"/>
    <xf numFmtId="37" fontId="9" fillId="0" borderId="0" xfId="64" applyFont="1" applyFill="1" applyBorder="1" applyAlignment="1"/>
    <xf numFmtId="0" fontId="9" fillId="0" borderId="0" xfId="63" applyFont="1" applyFill="1" applyBorder="1"/>
    <xf numFmtId="37" fontId="9" fillId="0" borderId="12" xfId="64" applyFont="1" applyFill="1" applyBorder="1" applyAlignment="1">
      <alignment horizontal="center" vertical="center"/>
    </xf>
    <xf numFmtId="37" fontId="9" fillId="0" borderId="13" xfId="64" applyFont="1" applyFill="1" applyBorder="1" applyAlignment="1">
      <alignment horizontal="center" vertical="center"/>
    </xf>
    <xf numFmtId="37" fontId="9" fillId="0" borderId="15" xfId="64" applyFont="1" applyFill="1" applyBorder="1" applyAlignment="1">
      <alignment vertical="center"/>
    </xf>
    <xf numFmtId="37" fontId="9" fillId="0" borderId="15" xfId="64" applyFont="1" applyFill="1" applyBorder="1" applyAlignment="1" applyProtection="1">
      <alignment horizontal="center" vertical="center"/>
    </xf>
    <xf numFmtId="37" fontId="9" fillId="0" borderId="14" xfId="64" applyFont="1" applyFill="1" applyBorder="1" applyAlignment="1">
      <alignment vertical="center"/>
    </xf>
    <xf numFmtId="0" fontId="9" fillId="0" borderId="0" xfId="0" applyFont="1" applyFill="1" applyBorder="1" applyAlignment="1">
      <alignment vertical="center"/>
    </xf>
    <xf numFmtId="0" fontId="9" fillId="0" borderId="0" xfId="63" applyFont="1" applyFill="1" applyBorder="1" applyAlignment="1">
      <alignment vertical="center"/>
    </xf>
    <xf numFmtId="37" fontId="9" fillId="0" borderId="16" xfId="64" applyFont="1" applyFill="1" applyBorder="1" applyAlignment="1">
      <alignment horizontal="center" vertical="center"/>
    </xf>
    <xf numFmtId="37" fontId="9" fillId="0" borderId="17" xfId="64" applyFont="1" applyFill="1" applyBorder="1" applyAlignment="1">
      <alignment horizontal="center" vertical="center"/>
    </xf>
    <xf numFmtId="37" fontId="9" fillId="0" borderId="24" xfId="64" applyFont="1" applyFill="1" applyBorder="1" applyAlignment="1" applyProtection="1">
      <alignment horizontal="center" vertical="center"/>
    </xf>
    <xf numFmtId="37" fontId="9" fillId="0" borderId="18" xfId="64" applyFont="1" applyFill="1" applyBorder="1" applyAlignment="1" applyProtection="1">
      <alignment horizontal="center" vertical="center"/>
    </xf>
    <xf numFmtId="37" fontId="9" fillId="0" borderId="16" xfId="64" applyFont="1" applyFill="1" applyBorder="1" applyAlignment="1" applyProtection="1">
      <alignment vertical="center"/>
    </xf>
    <xf numFmtId="37" fontId="9" fillId="0" borderId="21" xfId="64" applyFont="1" applyFill="1" applyBorder="1" applyAlignment="1">
      <alignment horizontal="distributed"/>
    </xf>
    <xf numFmtId="177" fontId="9" fillId="0" borderId="0" xfId="64" applyNumberFormat="1" applyFont="1" applyFill="1" applyBorder="1" applyAlignment="1" applyProtection="1">
      <alignment horizontal="right"/>
    </xf>
    <xf numFmtId="37" fontId="9" fillId="0" borderId="0" xfId="64" applyFont="1" applyFill="1" applyBorder="1" applyAlignment="1" applyProtection="1"/>
    <xf numFmtId="37" fontId="13" fillId="0" borderId="21" xfId="64" applyFont="1" applyFill="1" applyBorder="1" applyAlignment="1">
      <alignment horizontal="distributed"/>
    </xf>
    <xf numFmtId="37" fontId="13" fillId="0" borderId="0" xfId="64" applyFont="1" applyFill="1" applyBorder="1" applyAlignment="1" applyProtection="1"/>
    <xf numFmtId="0" fontId="13" fillId="0" borderId="0" xfId="0" applyFont="1" applyFill="1"/>
    <xf numFmtId="0" fontId="13" fillId="0" borderId="0" xfId="63" applyFont="1" applyFill="1"/>
    <xf numFmtId="37" fontId="9" fillId="0" borderId="21" xfId="64" applyFont="1" applyFill="1" applyBorder="1" applyAlignment="1" applyProtection="1">
      <alignment horizontal="center"/>
    </xf>
    <xf numFmtId="37" fontId="9" fillId="0" borderId="16" xfId="64" applyFont="1" applyFill="1" applyBorder="1" applyAlignment="1" applyProtection="1">
      <alignment horizontal="center"/>
    </xf>
    <xf numFmtId="37" fontId="9" fillId="0" borderId="17" xfId="64" applyFont="1" applyFill="1" applyBorder="1" applyAlignment="1" applyProtection="1">
      <alignment horizontal="center"/>
    </xf>
    <xf numFmtId="37" fontId="9" fillId="0" borderId="16" xfId="64" applyFont="1" applyFill="1" applyBorder="1" applyAlignment="1" applyProtection="1">
      <alignment horizontal="right"/>
    </xf>
    <xf numFmtId="37" fontId="9" fillId="0" borderId="16" xfId="64" applyFont="1" applyFill="1" applyBorder="1" applyAlignment="1" applyProtection="1"/>
    <xf numFmtId="37" fontId="9" fillId="0" borderId="0" xfId="64" applyFont="1" applyFill="1" applyBorder="1" applyAlignment="1" applyProtection="1">
      <alignment horizontal="right"/>
    </xf>
    <xf numFmtId="0" fontId="9" fillId="0" borderId="0" xfId="63" applyFont="1" applyFill="1" applyAlignment="1">
      <alignment horizontal="center"/>
    </xf>
    <xf numFmtId="0" fontId="9" fillId="0" borderId="0" xfId="63" applyFont="1" applyFill="1" applyBorder="1" applyAlignment="1">
      <alignment horizontal="center"/>
    </xf>
    <xf numFmtId="0" fontId="9" fillId="0" borderId="0" xfId="0" applyFont="1" applyFill="1" applyAlignment="1">
      <alignment horizontal="center"/>
    </xf>
    <xf numFmtId="0" fontId="9" fillId="0" borderId="0" xfId="0" applyFont="1" applyFill="1" applyAlignment="1"/>
    <xf numFmtId="37" fontId="9" fillId="0" borderId="0" xfId="66" applyFont="1" applyFill="1" applyAlignment="1" applyProtection="1">
      <alignment horizontal="center"/>
    </xf>
    <xf numFmtId="37" fontId="9" fillId="0" borderId="0" xfId="66" applyFont="1" applyFill="1" applyBorder="1" applyAlignment="1" applyProtection="1">
      <alignment horizontal="center"/>
    </xf>
    <xf numFmtId="37" fontId="9" fillId="0" borderId="0" xfId="67" applyFont="1" applyFill="1"/>
    <xf numFmtId="37" fontId="9" fillId="0" borderId="0" xfId="67" applyFont="1" applyFill="1" applyAlignment="1"/>
    <xf numFmtId="37" fontId="11" fillId="0" borderId="0" xfId="65" quotePrefix="1" applyFont="1" applyFill="1" applyAlignment="1">
      <alignment horizontal="left"/>
    </xf>
    <xf numFmtId="37" fontId="32" fillId="0" borderId="0" xfId="65" quotePrefix="1" applyFont="1" applyFill="1" applyAlignment="1">
      <alignment horizontal="right"/>
    </xf>
    <xf numFmtId="37" fontId="32" fillId="0" borderId="0" xfId="65" applyFont="1" applyFill="1"/>
    <xf numFmtId="37" fontId="9" fillId="0" borderId="0" xfId="65" quotePrefix="1" applyFont="1" applyFill="1" applyAlignment="1">
      <alignment horizontal="left"/>
    </xf>
    <xf numFmtId="37" fontId="40" fillId="0" borderId="0" xfId="65" applyFont="1" applyFill="1" applyBorder="1" applyAlignment="1">
      <alignment horizontal="left"/>
    </xf>
    <xf numFmtId="37" fontId="9" fillId="0" borderId="12" xfId="62" applyFont="1" applyFill="1" applyBorder="1"/>
    <xf numFmtId="37" fontId="9" fillId="0" borderId="12" xfId="65" quotePrefix="1" applyFont="1" applyFill="1" applyBorder="1" applyAlignment="1">
      <alignment horizontal="left"/>
    </xf>
    <xf numFmtId="37" fontId="9" fillId="0" borderId="12" xfId="65" applyFont="1" applyFill="1" applyBorder="1"/>
    <xf numFmtId="37" fontId="9" fillId="0" borderId="13" xfId="65" applyFont="1" applyFill="1" applyBorder="1"/>
    <xf numFmtId="37" fontId="9" fillId="0" borderId="30" xfId="65" applyFont="1" applyFill="1" applyBorder="1"/>
    <xf numFmtId="37" fontId="9" fillId="0" borderId="0" xfId="62" applyFont="1" applyFill="1" applyBorder="1" applyAlignment="1">
      <alignment vertical="distributed"/>
    </xf>
    <xf numFmtId="37" fontId="9" fillId="0" borderId="0" xfId="65" applyFont="1" applyFill="1" applyBorder="1" applyAlignment="1">
      <alignment horizontal="center" vertical="distributed" textRotation="255"/>
    </xf>
    <xf numFmtId="37" fontId="9" fillId="0" borderId="21" xfId="65" applyFont="1" applyFill="1" applyBorder="1" applyAlignment="1">
      <alignment horizontal="center" vertical="distributed" textRotation="255"/>
    </xf>
    <xf numFmtId="37" fontId="9" fillId="0" borderId="21" xfId="65" applyFont="1" applyFill="1" applyBorder="1" applyAlignment="1" applyProtection="1">
      <alignment horizontal="center" vertical="distributed" textRotation="255"/>
    </xf>
    <xf numFmtId="37" fontId="9" fillId="0" borderId="31" xfId="65" applyFont="1" applyFill="1" applyBorder="1" applyAlignment="1" applyProtection="1">
      <alignment horizontal="center" vertical="distributed" textRotation="255"/>
    </xf>
    <xf numFmtId="37" fontId="9" fillId="0" borderId="0" xfId="65" applyFont="1" applyFill="1" applyBorder="1" applyAlignment="1" applyProtection="1">
      <alignment horizontal="center" vertical="distributed" textRotation="255"/>
    </xf>
    <xf numFmtId="37" fontId="9" fillId="0" borderId="0" xfId="62" applyFont="1" applyFill="1" applyAlignment="1">
      <alignment vertical="distributed"/>
    </xf>
    <xf numFmtId="37" fontId="9" fillId="0" borderId="16" xfId="62" applyFont="1" applyFill="1" applyBorder="1" applyAlignment="1">
      <alignment vertical="distributed"/>
    </xf>
    <xf numFmtId="37" fontId="9" fillId="0" borderId="16" xfId="65" applyFont="1" applyFill="1" applyBorder="1" applyAlignment="1">
      <alignment horizontal="center" vertical="distributed" textRotation="255"/>
    </xf>
    <xf numFmtId="37" fontId="9" fillId="0" borderId="17" xfId="65" applyFont="1" applyFill="1" applyBorder="1" applyAlignment="1">
      <alignment horizontal="center" vertical="distributed" textRotation="255"/>
    </xf>
    <xf numFmtId="37" fontId="9" fillId="0" borderId="17" xfId="65" applyFont="1" applyFill="1" applyBorder="1" applyAlignment="1" applyProtection="1">
      <alignment horizontal="center" vertical="distributed" textRotation="255"/>
    </xf>
    <xf numFmtId="37" fontId="9" fillId="0" borderId="25" xfId="65" applyFont="1" applyFill="1" applyBorder="1" applyAlignment="1" applyProtection="1">
      <alignment horizontal="center" vertical="distributed" textRotation="255"/>
    </xf>
    <xf numFmtId="37" fontId="9" fillId="0" borderId="16" xfId="65" applyFont="1" applyFill="1" applyBorder="1" applyAlignment="1" applyProtection="1">
      <alignment horizontal="center" vertical="distributed" textRotation="255"/>
    </xf>
    <xf numFmtId="37" fontId="9" fillId="0" borderId="0" xfId="62" applyFont="1" applyFill="1" applyAlignment="1"/>
    <xf numFmtId="37" fontId="9" fillId="0" borderId="21" xfId="65" applyFont="1" applyFill="1" applyBorder="1" applyAlignment="1" applyProtection="1">
      <alignment horizontal="distributed"/>
    </xf>
    <xf numFmtId="177" fontId="9" fillId="0" borderId="0" xfId="65" applyNumberFormat="1" applyFont="1" applyFill="1" applyBorder="1" applyAlignment="1" applyProtection="1">
      <alignment horizontal="right"/>
    </xf>
    <xf numFmtId="0" fontId="13" fillId="0" borderId="21" xfId="47" applyFont="1" applyFill="1" applyBorder="1" applyAlignment="1">
      <alignment horizontal="distributed"/>
    </xf>
    <xf numFmtId="0" fontId="9" fillId="0" borderId="21" xfId="47" applyFont="1" applyFill="1" applyBorder="1" applyAlignment="1">
      <alignment horizontal="distributed"/>
    </xf>
    <xf numFmtId="37" fontId="9" fillId="0" borderId="21" xfId="62" applyFont="1" applyFill="1" applyBorder="1" applyAlignment="1"/>
    <xf numFmtId="37" fontId="9" fillId="0" borderId="0" xfId="65" applyFont="1" applyFill="1" applyBorder="1" applyAlignment="1" applyProtection="1">
      <alignment horizontal="centerContinuous" wrapText="1"/>
    </xf>
    <xf numFmtId="37" fontId="9" fillId="0" borderId="0" xfId="65" applyFont="1" applyFill="1" applyBorder="1" applyAlignment="1" applyProtection="1">
      <alignment horizontal="right"/>
    </xf>
    <xf numFmtId="0" fontId="9" fillId="0" borderId="21" xfId="47" applyFont="1" applyFill="1" applyBorder="1" applyAlignment="1">
      <alignment horizontal="left"/>
    </xf>
    <xf numFmtId="37" fontId="9" fillId="0" borderId="16" xfId="62" applyFont="1" applyFill="1" applyBorder="1"/>
    <xf numFmtId="37" fontId="9" fillId="0" borderId="16" xfId="65" applyFont="1" applyFill="1" applyBorder="1" applyAlignment="1" applyProtection="1">
      <alignment horizontal="distributed"/>
    </xf>
    <xf numFmtId="37" fontId="9" fillId="0" borderId="17" xfId="65" applyFont="1" applyFill="1" applyBorder="1" applyAlignment="1" applyProtection="1">
      <alignment horizontal="distributed"/>
    </xf>
    <xf numFmtId="37" fontId="9" fillId="0" borderId="16" xfId="65" applyFont="1" applyFill="1" applyBorder="1" applyAlignment="1" applyProtection="1">
      <alignment horizontal="right"/>
    </xf>
    <xf numFmtId="37" fontId="9" fillId="0" borderId="29" xfId="62" applyFont="1" applyFill="1" applyBorder="1"/>
    <xf numFmtId="37" fontId="9" fillId="0" borderId="21" xfId="62" applyFont="1" applyFill="1" applyBorder="1"/>
    <xf numFmtId="37" fontId="9" fillId="0" borderId="30" xfId="62" applyFont="1" applyFill="1" applyBorder="1"/>
    <xf numFmtId="37" fontId="9" fillId="0" borderId="22" xfId="62" applyFont="1" applyFill="1" applyBorder="1"/>
    <xf numFmtId="37" fontId="9" fillId="0" borderId="0" xfId="65" quotePrefix="1" applyFont="1" applyFill="1" applyBorder="1" applyAlignment="1">
      <alignment horizontal="left"/>
    </xf>
    <xf numFmtId="37" fontId="9" fillId="0" borderId="21" xfId="65" applyFont="1" applyFill="1" applyBorder="1"/>
    <xf numFmtId="37" fontId="9" fillId="0" borderId="20" xfId="65" applyFont="1" applyFill="1" applyBorder="1" applyAlignment="1" applyProtection="1">
      <alignment horizontal="center" vertical="distributed" textRotation="255"/>
    </xf>
    <xf numFmtId="37" fontId="10" fillId="0" borderId="25" xfId="65" applyFont="1" applyFill="1" applyBorder="1" applyAlignment="1" applyProtection="1">
      <alignment horizontal="center" vertical="distributed" textRotation="255"/>
    </xf>
    <xf numFmtId="37" fontId="9" fillId="0" borderId="19" xfId="65" applyFont="1" applyFill="1" applyBorder="1" applyAlignment="1" applyProtection="1">
      <alignment horizontal="center" vertical="distributed" textRotation="255"/>
    </xf>
    <xf numFmtId="37" fontId="41" fillId="0" borderId="21" xfId="65" applyFont="1" applyFill="1" applyBorder="1" applyAlignment="1" applyProtection="1"/>
    <xf numFmtId="177" fontId="9" fillId="0" borderId="0" xfId="62" applyNumberFormat="1" applyFont="1" applyFill="1" applyAlignment="1">
      <alignment horizontal="right"/>
    </xf>
    <xf numFmtId="37" fontId="41" fillId="0" borderId="21" xfId="65" applyFont="1" applyFill="1" applyBorder="1" applyAlignment="1" applyProtection="1">
      <alignment horizontal="distributed"/>
    </xf>
    <xf numFmtId="37" fontId="10" fillId="0" borderId="0" xfId="62" applyFont="1" applyFill="1" applyBorder="1" applyAlignment="1"/>
    <xf numFmtId="37" fontId="10" fillId="0" borderId="0" xfId="65" applyFont="1" applyFill="1" applyBorder="1" applyAlignment="1" applyProtection="1">
      <alignment horizontal="distributed"/>
    </xf>
    <xf numFmtId="0" fontId="9" fillId="0" borderId="0" xfId="47" applyFont="1" applyFill="1" applyBorder="1" applyAlignment="1">
      <alignment horizontal="distributed"/>
    </xf>
    <xf numFmtId="37" fontId="9" fillId="0" borderId="0" xfId="65" applyFont="1" applyFill="1" applyBorder="1" applyAlignment="1" applyProtection="1">
      <alignment horizontal="centerContinuous"/>
    </xf>
    <xf numFmtId="0" fontId="9" fillId="0" borderId="0" xfId="47" applyFont="1" applyFill="1" applyBorder="1" applyAlignment="1">
      <alignment horizontal="left"/>
    </xf>
    <xf numFmtId="37" fontId="9" fillId="0" borderId="0" xfId="65" applyFont="1" applyFill="1" applyBorder="1" applyAlignment="1" applyProtection="1">
      <alignment horizontal="left"/>
    </xf>
    <xf numFmtId="37" fontId="9" fillId="0" borderId="21" xfId="65" applyFont="1" applyFill="1" applyBorder="1" applyAlignment="1" applyProtection="1">
      <alignment horizontal="left"/>
    </xf>
    <xf numFmtId="37" fontId="9" fillId="0" borderId="16" xfId="65" applyFont="1" applyFill="1" applyBorder="1" applyAlignment="1" applyProtection="1">
      <alignment horizontal="left"/>
    </xf>
    <xf numFmtId="37" fontId="9" fillId="0" borderId="17" xfId="65" applyFont="1" applyFill="1" applyBorder="1" applyAlignment="1" applyProtection="1">
      <alignment horizontal="left"/>
    </xf>
    <xf numFmtId="37" fontId="9" fillId="0" borderId="19" xfId="62" applyFont="1" applyFill="1" applyBorder="1"/>
    <xf numFmtId="37" fontId="40" fillId="0" borderId="0" xfId="65" applyFont="1" applyFill="1" applyBorder="1"/>
    <xf numFmtId="37" fontId="9" fillId="0" borderId="16" xfId="65" applyFont="1" applyFill="1" applyBorder="1"/>
    <xf numFmtId="37" fontId="9" fillId="0" borderId="17" xfId="65" applyFont="1" applyFill="1" applyBorder="1"/>
    <xf numFmtId="37" fontId="9" fillId="0" borderId="21" xfId="65" applyFont="1" applyFill="1" applyBorder="1" applyAlignment="1">
      <alignment horizontal="distributed"/>
    </xf>
    <xf numFmtId="37" fontId="9" fillId="0" borderId="0" xfId="65" applyFont="1" applyFill="1" applyBorder="1" applyAlignment="1">
      <alignment horizontal="distributed" vertical="center" wrapText="1"/>
    </xf>
    <xf numFmtId="0" fontId="9" fillId="0" borderId="0" xfId="47" applyFont="1" applyFill="1"/>
    <xf numFmtId="37" fontId="9" fillId="0" borderId="21" xfId="65" quotePrefix="1" applyFont="1" applyFill="1" applyBorder="1" applyAlignment="1">
      <alignment horizontal="distributed"/>
    </xf>
    <xf numFmtId="37" fontId="9" fillId="0" borderId="17" xfId="62" applyFont="1" applyFill="1" applyBorder="1"/>
    <xf numFmtId="0" fontId="9" fillId="0" borderId="16" xfId="47" applyFont="1" applyFill="1" applyBorder="1"/>
    <xf numFmtId="37" fontId="13" fillId="0" borderId="0" xfId="62" applyFont="1" applyFill="1"/>
    <xf numFmtId="37" fontId="13" fillId="0" borderId="0" xfId="65" applyFont="1" applyFill="1" applyBorder="1"/>
    <xf numFmtId="37" fontId="13" fillId="0" borderId="0" xfId="65" applyFont="1" applyFill="1"/>
    <xf numFmtId="37" fontId="13" fillId="0" borderId="0" xfId="62" applyFont="1" applyFill="1" applyBorder="1"/>
    <xf numFmtId="37" fontId="9" fillId="0" borderId="17" xfId="65" applyFont="1" applyFill="1" applyBorder="1" applyAlignment="1">
      <alignment horizontal="distributed"/>
    </xf>
    <xf numFmtId="37" fontId="9" fillId="0" borderId="16" xfId="65" applyFont="1" applyFill="1" applyBorder="1" applyAlignment="1">
      <alignment horizontal="right"/>
    </xf>
    <xf numFmtId="37" fontId="11" fillId="0" borderId="0" xfId="66" quotePrefix="1" applyFont="1" applyFill="1" applyAlignment="1">
      <alignment horizontal="right"/>
    </xf>
    <xf numFmtId="37" fontId="11" fillId="0" borderId="0" xfId="66" applyFont="1" applyFill="1"/>
    <xf numFmtId="37" fontId="9" fillId="0" borderId="0" xfId="66" quotePrefix="1" applyFont="1" applyFill="1" applyAlignment="1">
      <alignment horizontal="left"/>
    </xf>
    <xf numFmtId="37" fontId="9" fillId="0" borderId="12" xfId="66" applyFont="1" applyFill="1" applyBorder="1" applyAlignment="1">
      <alignment vertical="center"/>
    </xf>
    <xf numFmtId="37" fontId="9" fillId="0" borderId="13" xfId="66" applyFont="1" applyFill="1" applyBorder="1" applyAlignment="1">
      <alignment vertical="center"/>
    </xf>
    <xf numFmtId="0" fontId="9" fillId="0" borderId="15" xfId="0" quotePrefix="1" applyFont="1" applyFill="1" applyBorder="1" applyAlignment="1">
      <alignment horizontal="centerContinuous" vertical="center"/>
    </xf>
    <xf numFmtId="37" fontId="9" fillId="0" borderId="15" xfId="66" quotePrefix="1" applyFont="1" applyFill="1" applyBorder="1" applyAlignment="1">
      <alignment horizontal="centerContinuous" vertical="center"/>
    </xf>
    <xf numFmtId="37" fontId="9" fillId="0" borderId="26" xfId="66" applyFont="1" applyFill="1" applyBorder="1" applyAlignment="1">
      <alignment horizontal="centerContinuous" vertical="center"/>
    </xf>
    <xf numFmtId="0" fontId="13" fillId="0" borderId="15" xfId="0" quotePrefix="1" applyFont="1" applyFill="1" applyBorder="1" applyAlignment="1">
      <alignment horizontal="centerContinuous" vertical="center"/>
    </xf>
    <xf numFmtId="37" fontId="13" fillId="0" borderId="15" xfId="66" quotePrefix="1" applyFont="1" applyFill="1" applyBorder="1" applyAlignment="1">
      <alignment horizontal="centerContinuous" vertical="center"/>
    </xf>
    <xf numFmtId="37" fontId="13" fillId="0" borderId="26" xfId="66" applyFont="1" applyFill="1" applyBorder="1" applyAlignment="1">
      <alignment horizontal="centerContinuous" vertical="center"/>
    </xf>
    <xf numFmtId="37" fontId="9" fillId="0" borderId="15" xfId="66" applyFont="1" applyFill="1" applyBorder="1" applyAlignment="1">
      <alignment vertical="center"/>
    </xf>
    <xf numFmtId="37" fontId="9" fillId="0" borderId="14" xfId="66" applyFont="1" applyFill="1" applyBorder="1" applyAlignment="1">
      <alignment vertical="center"/>
    </xf>
    <xf numFmtId="37" fontId="9" fillId="0" borderId="0" xfId="64" applyFont="1" applyFill="1" applyAlignment="1">
      <alignment vertical="center"/>
    </xf>
    <xf numFmtId="37" fontId="9" fillId="0" borderId="16" xfId="66" applyFont="1" applyFill="1" applyBorder="1" applyAlignment="1">
      <alignment vertical="center"/>
    </xf>
    <xf numFmtId="37" fontId="9" fillId="0" borderId="17" xfId="66" applyFont="1" applyFill="1" applyBorder="1" applyAlignment="1">
      <alignment vertical="center"/>
    </xf>
    <xf numFmtId="37" fontId="9" fillId="0" borderId="18" xfId="66" applyFont="1" applyFill="1" applyBorder="1" applyAlignment="1" applyProtection="1">
      <alignment horizontal="center" vertical="center"/>
    </xf>
    <xf numFmtId="37" fontId="13" fillId="0" borderId="18" xfId="66" applyFont="1" applyFill="1" applyBorder="1" applyAlignment="1" applyProtection="1">
      <alignment horizontal="center" vertical="center"/>
    </xf>
    <xf numFmtId="37" fontId="9" fillId="0" borderId="23" xfId="66" applyFont="1" applyFill="1" applyBorder="1" applyAlignment="1" applyProtection="1">
      <alignment horizontal="center" vertical="center"/>
    </xf>
    <xf numFmtId="37" fontId="9" fillId="0" borderId="2" xfId="66" applyFont="1" applyFill="1" applyBorder="1" applyAlignment="1" applyProtection="1">
      <alignment horizontal="center" vertical="center"/>
    </xf>
    <xf numFmtId="37" fontId="13" fillId="0" borderId="32" xfId="66" applyFont="1" applyFill="1" applyBorder="1" applyAlignment="1" applyProtection="1">
      <alignment horizontal="distributed"/>
    </xf>
    <xf numFmtId="37" fontId="13" fillId="0" borderId="28" xfId="66" applyFont="1" applyFill="1" applyBorder="1" applyAlignment="1" applyProtection="1">
      <alignment horizontal="distributed"/>
    </xf>
    <xf numFmtId="37" fontId="13" fillId="0" borderId="32" xfId="66" applyFont="1" applyFill="1" applyBorder="1" applyAlignment="1" applyProtection="1">
      <alignment horizontal="right"/>
    </xf>
    <xf numFmtId="37" fontId="13" fillId="0" borderId="0" xfId="64" applyFont="1" applyFill="1"/>
    <xf numFmtId="37" fontId="9" fillId="0" borderId="0" xfId="66" applyFont="1" applyFill="1" applyBorder="1" applyAlignment="1" applyProtection="1">
      <alignment horizontal="distributed"/>
    </xf>
    <xf numFmtId="37" fontId="9" fillId="0" borderId="21" xfId="66" applyFont="1" applyFill="1" applyBorder="1" applyAlignment="1" applyProtection="1">
      <alignment horizontal="distributed"/>
    </xf>
    <xf numFmtId="37" fontId="9" fillId="0" borderId="0" xfId="66" applyFont="1" applyFill="1" applyBorder="1" applyAlignment="1" applyProtection="1">
      <alignment horizontal="right"/>
    </xf>
    <xf numFmtId="37" fontId="9" fillId="0" borderId="16" xfId="66" applyFont="1" applyFill="1" applyBorder="1" applyAlignment="1" applyProtection="1">
      <alignment horizontal="left"/>
    </xf>
    <xf numFmtId="37" fontId="9" fillId="0" borderId="17" xfId="66" applyFont="1" applyFill="1" applyBorder="1" applyAlignment="1" applyProtection="1">
      <alignment horizontal="left"/>
    </xf>
    <xf numFmtId="37" fontId="9" fillId="0" borderId="16" xfId="66" applyFont="1" applyFill="1" applyBorder="1" applyAlignment="1" applyProtection="1">
      <alignment horizontal="right"/>
    </xf>
    <xf numFmtId="37" fontId="9" fillId="0" borderId="0" xfId="66" applyFont="1" applyFill="1" applyBorder="1" applyAlignment="1" applyProtection="1">
      <alignment horizontal="left"/>
    </xf>
    <xf numFmtId="37" fontId="9" fillId="0" borderId="0" xfId="66" applyFont="1" applyFill="1" applyBorder="1" applyAlignment="1">
      <alignment horizontal="right"/>
    </xf>
    <xf numFmtId="37" fontId="9" fillId="0" borderId="15" xfId="66" applyFont="1" applyFill="1" applyBorder="1" applyAlignment="1">
      <alignment horizontal="right" vertical="center"/>
    </xf>
    <xf numFmtId="37" fontId="9" fillId="0" borderId="16" xfId="66" applyFont="1" applyFill="1" applyBorder="1" applyAlignment="1" applyProtection="1">
      <alignment horizontal="distributed"/>
    </xf>
    <xf numFmtId="37" fontId="9" fillId="0" borderId="0" xfId="64" applyFont="1" applyFill="1" applyBorder="1" applyAlignment="1">
      <alignment vertical="center"/>
    </xf>
    <xf numFmtId="37" fontId="9" fillId="0" borderId="16" xfId="66" applyFont="1" applyFill="1" applyBorder="1"/>
    <xf numFmtId="37" fontId="32" fillId="0" borderId="0" xfId="65" applyFont="1" applyFill="1" applyBorder="1"/>
    <xf numFmtId="37" fontId="32" fillId="0" borderId="0" xfId="67" applyFont="1" applyFill="1" applyBorder="1"/>
    <xf numFmtId="37" fontId="11" fillId="0" borderId="0" xfId="67" quotePrefix="1" applyFont="1" applyFill="1" applyAlignment="1">
      <alignment horizontal="right"/>
    </xf>
    <xf numFmtId="37" fontId="11" fillId="0" borderId="0" xfId="66" applyFont="1" applyFill="1" applyBorder="1" applyAlignment="1">
      <alignment horizontal="left"/>
    </xf>
    <xf numFmtId="37" fontId="32" fillId="0" borderId="0" xfId="67" applyFont="1" applyFill="1"/>
    <xf numFmtId="0" fontId="32" fillId="0" borderId="0" xfId="63" applyFont="1" applyFill="1" applyAlignment="1">
      <alignment horizontal="right"/>
    </xf>
    <xf numFmtId="37" fontId="32" fillId="0" borderId="0" xfId="66" quotePrefix="1" applyFont="1" applyFill="1" applyBorder="1" applyAlignment="1">
      <alignment horizontal="right"/>
    </xf>
    <xf numFmtId="37" fontId="32" fillId="0" borderId="0" xfId="66" quotePrefix="1" applyFont="1" applyFill="1" applyBorder="1" applyAlignment="1"/>
    <xf numFmtId="0" fontId="10" fillId="0" borderId="0" xfId="0" applyFont="1" applyFill="1" applyBorder="1"/>
    <xf numFmtId="37" fontId="10" fillId="0" borderId="0" xfId="67" applyFont="1" applyFill="1" applyBorder="1"/>
    <xf numFmtId="37" fontId="10" fillId="0" borderId="0" xfId="67" applyFont="1" applyFill="1"/>
    <xf numFmtId="0" fontId="10" fillId="0" borderId="0" xfId="63" applyFont="1" applyFill="1" applyBorder="1"/>
    <xf numFmtId="0" fontId="10" fillId="0" borderId="0" xfId="63" applyFont="1" applyFill="1"/>
    <xf numFmtId="0" fontId="10" fillId="0" borderId="0" xfId="63" applyFont="1" applyFill="1" applyBorder="1" applyAlignment="1"/>
    <xf numFmtId="37" fontId="10" fillId="0" borderId="0" xfId="65" applyFont="1" applyFill="1"/>
    <xf numFmtId="37" fontId="10" fillId="0" borderId="12" xfId="66" applyFont="1" applyFill="1" applyBorder="1" applyAlignment="1">
      <alignment vertical="center"/>
    </xf>
    <xf numFmtId="37" fontId="10" fillId="0" borderId="12" xfId="67" applyFont="1" applyFill="1" applyBorder="1" applyAlignment="1">
      <alignment horizontal="center" vertical="center"/>
    </xf>
    <xf numFmtId="37" fontId="10" fillId="0" borderId="13" xfId="67" applyFont="1" applyFill="1" applyBorder="1" applyAlignment="1">
      <alignment horizontal="center" vertical="center"/>
    </xf>
    <xf numFmtId="37" fontId="10" fillId="0" borderId="15" xfId="67" applyFont="1" applyFill="1" applyBorder="1" applyAlignment="1">
      <alignment vertical="center"/>
    </xf>
    <xf numFmtId="37" fontId="10" fillId="0" borderId="0" xfId="65" applyFont="1" applyFill="1" applyAlignment="1">
      <alignment vertical="center"/>
    </xf>
    <xf numFmtId="37" fontId="10" fillId="0" borderId="0" xfId="66" applyFont="1" applyFill="1" applyBorder="1" applyAlignment="1">
      <alignment vertical="center"/>
    </xf>
    <xf numFmtId="37" fontId="10" fillId="0" borderId="0" xfId="67" applyFont="1" applyFill="1" applyBorder="1" applyAlignment="1">
      <alignment horizontal="center" vertical="center"/>
    </xf>
    <xf numFmtId="37" fontId="10" fillId="0" borderId="21" xfId="67" applyFont="1" applyFill="1" applyBorder="1" applyAlignment="1">
      <alignment horizontal="center" vertical="center"/>
    </xf>
    <xf numFmtId="37" fontId="10" fillId="0" borderId="2" xfId="67" applyFont="1" applyFill="1" applyBorder="1" applyAlignment="1">
      <alignment vertical="center"/>
    </xf>
    <xf numFmtId="37" fontId="10" fillId="0" borderId="0" xfId="65" applyFont="1" applyFill="1" applyAlignment="1">
      <alignment horizontal="center" vertical="center" textRotation="255"/>
    </xf>
    <xf numFmtId="37" fontId="10" fillId="0" borderId="16" xfId="67" applyFont="1" applyFill="1" applyBorder="1" applyAlignment="1">
      <alignment vertical="center"/>
    </xf>
    <xf numFmtId="37" fontId="10" fillId="0" borderId="16" xfId="67" applyFont="1" applyFill="1" applyBorder="1" applyAlignment="1" applyProtection="1">
      <alignment horizontal="center" vertical="center"/>
    </xf>
    <xf numFmtId="37" fontId="10" fillId="0" borderId="17" xfId="67" applyFont="1" applyFill="1" applyBorder="1" applyAlignment="1" applyProtection="1">
      <alignment horizontal="center" vertical="center"/>
    </xf>
    <xf numFmtId="37" fontId="10" fillId="0" borderId="16" xfId="67" applyFont="1" applyFill="1" applyBorder="1" applyAlignment="1" applyProtection="1">
      <alignment vertical="center"/>
    </xf>
    <xf numFmtId="0" fontId="10" fillId="0" borderId="0" xfId="0" applyFont="1" applyFill="1" applyAlignment="1">
      <alignment vertical="center"/>
    </xf>
    <xf numFmtId="37" fontId="10" fillId="0" borderId="21" xfId="67" applyFont="1" applyFill="1" applyBorder="1" applyAlignment="1" applyProtection="1">
      <alignment horizontal="distributed"/>
    </xf>
    <xf numFmtId="37" fontId="12" fillId="0" borderId="21" xfId="67" applyFont="1" applyFill="1" applyBorder="1" applyAlignment="1" applyProtection="1">
      <alignment horizontal="distributed"/>
    </xf>
    <xf numFmtId="37" fontId="12" fillId="0" borderId="0" xfId="67" applyFont="1" applyFill="1" applyBorder="1" applyAlignment="1" applyProtection="1"/>
    <xf numFmtId="0" fontId="12" fillId="0" borderId="0" xfId="0" applyFont="1" applyFill="1"/>
    <xf numFmtId="37" fontId="12" fillId="0" borderId="0" xfId="65" applyFont="1" applyFill="1"/>
    <xf numFmtId="37" fontId="10" fillId="0" borderId="21" xfId="67" applyFont="1" applyFill="1" applyBorder="1" applyAlignment="1">
      <alignment horizontal="center"/>
    </xf>
    <xf numFmtId="0" fontId="10" fillId="0" borderId="0" xfId="0" applyFont="1" applyFill="1"/>
    <xf numFmtId="37" fontId="10" fillId="0" borderId="0" xfId="65" applyFont="1" applyFill="1" applyBorder="1"/>
    <xf numFmtId="37" fontId="10" fillId="0" borderId="0" xfId="67" applyFont="1" applyFill="1" applyBorder="1" applyAlignment="1">
      <alignment horizontal="distributed"/>
    </xf>
    <xf numFmtId="37" fontId="10" fillId="0" borderId="16" xfId="67" applyFont="1" applyFill="1" applyBorder="1"/>
    <xf numFmtId="37" fontId="10" fillId="0" borderId="16" xfId="67" applyFont="1" applyFill="1" applyBorder="1" applyAlignment="1">
      <alignment horizontal="right"/>
    </xf>
    <xf numFmtId="37" fontId="10" fillId="0" borderId="17" xfId="67" applyFont="1" applyFill="1" applyBorder="1" applyAlignment="1">
      <alignment horizontal="right"/>
    </xf>
    <xf numFmtId="37" fontId="10" fillId="0" borderId="16" xfId="67" applyFont="1" applyFill="1" applyBorder="1" applyAlignment="1" applyProtection="1">
      <alignment horizontal="right"/>
    </xf>
    <xf numFmtId="0" fontId="12" fillId="0" borderId="16" xfId="37" applyNumberFormat="1" applyFont="1" applyFill="1" applyBorder="1" applyAlignment="1">
      <alignment horizontal="right"/>
    </xf>
    <xf numFmtId="37" fontId="10" fillId="0" borderId="16" xfId="67" applyFont="1" applyFill="1" applyBorder="1" applyAlignment="1"/>
    <xf numFmtId="37" fontId="10" fillId="0" borderId="0" xfId="62" applyFont="1" applyFill="1"/>
    <xf numFmtId="37" fontId="10" fillId="0" borderId="0" xfId="65" applyFont="1" applyFill="1" applyBorder="1" applyAlignment="1"/>
    <xf numFmtId="37" fontId="9" fillId="0" borderId="0" xfId="65" applyFont="1" applyFill="1" applyBorder="1" applyAlignment="1"/>
    <xf numFmtId="37" fontId="9" fillId="0" borderId="0" xfId="65" applyFont="1" applyFill="1" applyAlignment="1" applyProtection="1">
      <alignment horizontal="right"/>
    </xf>
    <xf numFmtId="37" fontId="9" fillId="0" borderId="0" xfId="65" applyFont="1" applyFill="1" applyBorder="1" applyAlignment="1" applyProtection="1"/>
    <xf numFmtId="37" fontId="32" fillId="0" borderId="0" xfId="68" applyFont="1" applyFill="1" applyBorder="1"/>
    <xf numFmtId="37" fontId="32" fillId="0" borderId="0" xfId="68" applyFont="1" applyFill="1"/>
    <xf numFmtId="37" fontId="11" fillId="0" borderId="0" xfId="68" quotePrefix="1" applyFont="1" applyFill="1" applyAlignment="1">
      <alignment horizontal="right"/>
    </xf>
    <xf numFmtId="37" fontId="11" fillId="0" borderId="0" xfId="68" quotePrefix="1" applyFont="1" applyFill="1" applyAlignment="1">
      <alignment horizontal="left"/>
    </xf>
    <xf numFmtId="37" fontId="32" fillId="0" borderId="0" xfId="68" quotePrefix="1" applyFont="1" applyFill="1" applyAlignment="1">
      <alignment horizontal="left"/>
    </xf>
    <xf numFmtId="37" fontId="32" fillId="0" borderId="0" xfId="68" quotePrefix="1" applyFont="1" applyFill="1" applyAlignment="1">
      <alignment horizontal="distributed"/>
    </xf>
    <xf numFmtId="37" fontId="32" fillId="0" borderId="0" xfId="68" quotePrefix="1" applyFont="1" applyFill="1" applyAlignment="1">
      <alignment horizontal="right"/>
    </xf>
    <xf numFmtId="37" fontId="32" fillId="0" borderId="0" xfId="68" quotePrefix="1" applyFont="1" applyFill="1" applyBorder="1" applyAlignment="1"/>
    <xf numFmtId="37" fontId="9" fillId="0" borderId="0" xfId="68" applyFont="1" applyFill="1" applyBorder="1"/>
    <xf numFmtId="37" fontId="9" fillId="0" borderId="0" xfId="68" applyFont="1" applyFill="1"/>
    <xf numFmtId="37" fontId="9" fillId="0" borderId="0" xfId="68" quotePrefix="1" applyFont="1" applyFill="1" applyAlignment="1">
      <alignment horizontal="right"/>
    </xf>
    <xf numFmtId="37" fontId="9" fillId="0" borderId="0" xfId="68" quotePrefix="1" applyFont="1" applyFill="1" applyAlignment="1">
      <alignment horizontal="left"/>
    </xf>
    <xf numFmtId="37" fontId="9" fillId="0" borderId="0" xfId="68" quotePrefix="1" applyFont="1" applyFill="1" applyAlignment="1">
      <alignment horizontal="distributed"/>
    </xf>
    <xf numFmtId="37" fontId="9" fillId="0" borderId="0" xfId="68" quotePrefix="1" applyFont="1" applyFill="1" applyBorder="1" applyAlignment="1"/>
    <xf numFmtId="37" fontId="9" fillId="0" borderId="0" xfId="68" applyFont="1" applyFill="1" applyBorder="1" applyAlignment="1"/>
    <xf numFmtId="37" fontId="9" fillId="0" borderId="12" xfId="68" applyFont="1" applyFill="1" applyBorder="1" applyAlignment="1">
      <alignment vertical="center"/>
    </xf>
    <xf numFmtId="37" fontId="9" fillId="0" borderId="13" xfId="68" applyFont="1" applyFill="1" applyBorder="1" applyAlignment="1">
      <alignment vertical="center"/>
    </xf>
    <xf numFmtId="37" fontId="9" fillId="0" borderId="15" xfId="68" applyFont="1" applyFill="1" applyBorder="1" applyAlignment="1">
      <alignment vertical="center"/>
    </xf>
    <xf numFmtId="37" fontId="9" fillId="0" borderId="15" xfId="68" applyFont="1" applyFill="1" applyBorder="1" applyAlignment="1" applyProtection="1">
      <alignment horizontal="center" vertical="center"/>
    </xf>
    <xf numFmtId="37" fontId="9" fillId="0" borderId="26" xfId="68" applyFont="1" applyFill="1" applyBorder="1" applyAlignment="1">
      <alignment vertical="center"/>
    </xf>
    <xf numFmtId="37" fontId="9" fillId="0" borderId="14" xfId="68" applyFont="1" applyFill="1" applyBorder="1" applyAlignment="1" applyProtection="1">
      <alignment horizontal="center" vertical="center"/>
    </xf>
    <xf numFmtId="37" fontId="9" fillId="0" borderId="0" xfId="68" applyFont="1" applyFill="1" applyAlignment="1">
      <alignment vertical="center"/>
    </xf>
    <xf numFmtId="37" fontId="9" fillId="0" borderId="16" xfId="68" applyFont="1" applyFill="1" applyBorder="1" applyAlignment="1">
      <alignment vertical="center"/>
    </xf>
    <xf numFmtId="37" fontId="9" fillId="0" borderId="17" xfId="68" applyFont="1" applyFill="1" applyBorder="1" applyAlignment="1">
      <alignment vertical="center"/>
    </xf>
    <xf numFmtId="37" fontId="9" fillId="0" borderId="18" xfId="68" quotePrefix="1" applyFont="1" applyFill="1" applyBorder="1" applyAlignment="1" applyProtection="1">
      <alignment horizontal="distributed" vertical="center" wrapText="1" justifyLastLine="1"/>
    </xf>
    <xf numFmtId="37" fontId="9" fillId="0" borderId="2" xfId="68" quotePrefix="1" applyFont="1" applyFill="1" applyBorder="1" applyAlignment="1" applyProtection="1">
      <alignment vertical="center"/>
    </xf>
    <xf numFmtId="37" fontId="13" fillId="0" borderId="0" xfId="68" applyFont="1" applyFill="1" applyBorder="1" applyAlignment="1">
      <alignment horizontal="distributed"/>
    </xf>
    <xf numFmtId="37" fontId="13" fillId="0" borderId="21" xfId="68" applyFont="1" applyFill="1" applyBorder="1" applyAlignment="1">
      <alignment horizontal="distributed"/>
    </xf>
    <xf numFmtId="41" fontId="13" fillId="0" borderId="0" xfId="68" applyNumberFormat="1" applyFont="1" applyFill="1" applyBorder="1" applyAlignment="1" applyProtection="1">
      <alignment horizontal="right"/>
    </xf>
    <xf numFmtId="37" fontId="13" fillId="0" borderId="0" xfId="68" applyFont="1" applyFill="1" applyBorder="1" applyAlignment="1" applyProtection="1"/>
    <xf numFmtId="37" fontId="13" fillId="0" borderId="0" xfId="68" applyFont="1" applyFill="1"/>
    <xf numFmtId="37" fontId="13" fillId="0" borderId="0" xfId="68" quotePrefix="1" applyFont="1" applyFill="1" applyBorder="1" applyAlignment="1" applyProtection="1">
      <alignment horizontal="distributed"/>
    </xf>
    <xf numFmtId="37" fontId="13" fillId="0" borderId="21" xfId="68" quotePrefix="1" applyFont="1" applyFill="1" applyBorder="1" applyAlignment="1" applyProtection="1">
      <alignment horizontal="distributed"/>
    </xf>
    <xf numFmtId="37" fontId="9" fillId="0" borderId="0" xfId="68" applyFont="1" applyFill="1" applyBorder="1" applyAlignment="1" applyProtection="1">
      <alignment horizontal="distributed"/>
    </xf>
    <xf numFmtId="37" fontId="9" fillId="0" borderId="21" xfId="68" applyFont="1" applyFill="1" applyBorder="1" applyAlignment="1" applyProtection="1">
      <alignment horizontal="distributed"/>
    </xf>
    <xf numFmtId="37" fontId="13" fillId="0" borderId="0" xfId="68" applyFont="1" applyFill="1" applyBorder="1" applyAlignment="1" applyProtection="1">
      <alignment horizontal="distributed"/>
    </xf>
    <xf numFmtId="37" fontId="13" fillId="0" borderId="21" xfId="68" applyFont="1" applyFill="1" applyBorder="1" applyAlignment="1" applyProtection="1">
      <alignment horizontal="distributed"/>
    </xf>
    <xf numFmtId="38" fontId="13" fillId="0" borderId="0" xfId="37" applyFont="1" applyFill="1" applyBorder="1" applyAlignment="1"/>
    <xf numFmtId="37" fontId="9" fillId="0" borderId="16" xfId="68" applyFont="1" applyFill="1" applyBorder="1"/>
    <xf numFmtId="37" fontId="9" fillId="0" borderId="17" xfId="68" applyFont="1" applyFill="1" applyBorder="1"/>
    <xf numFmtId="37" fontId="9" fillId="0" borderId="16" xfId="68" applyFont="1" applyFill="1" applyBorder="1" applyAlignment="1"/>
    <xf numFmtId="0" fontId="12" fillId="0" borderId="32" xfId="51" applyFont="1" applyFill="1" applyBorder="1" applyAlignment="1"/>
    <xf numFmtId="0" fontId="12" fillId="0" borderId="0" xfId="51" applyFont="1" applyFill="1" applyBorder="1" applyAlignment="1"/>
    <xf numFmtId="0" fontId="12" fillId="0" borderId="0" xfId="51" applyFont="1" applyFill="1" applyAlignment="1"/>
    <xf numFmtId="0" fontId="9" fillId="0" borderId="0" xfId="51" applyFont="1" applyFill="1" applyAlignment="1"/>
    <xf numFmtId="0" fontId="9" fillId="0" borderId="21" xfId="51" applyFont="1" applyFill="1" applyBorder="1" applyAlignment="1">
      <alignment horizontal="left" wrapText="1"/>
    </xf>
    <xf numFmtId="0" fontId="9" fillId="0" borderId="16" xfId="51" applyFont="1" applyFill="1" applyBorder="1" applyAlignment="1"/>
    <xf numFmtId="37" fontId="9" fillId="0" borderId="0" xfId="59" applyFont="1" applyFill="1" applyAlignment="1">
      <alignment horizontal="left"/>
    </xf>
    <xf numFmtId="37" fontId="9" fillId="0" borderId="0" xfId="59" quotePrefix="1" applyFont="1" applyFill="1" applyAlignment="1">
      <alignment horizontal="left"/>
    </xf>
    <xf numFmtId="41" fontId="9" fillId="0" borderId="0" xfId="59" applyNumberFormat="1" applyFont="1" applyFill="1" applyAlignment="1" applyProtection="1">
      <alignment horizontal="right"/>
    </xf>
    <xf numFmtId="181" fontId="9" fillId="0" borderId="0" xfId="59" applyNumberFormat="1" applyFont="1" applyFill="1" applyAlignment="1" applyProtection="1">
      <alignment horizontal="right"/>
    </xf>
    <xf numFmtId="0" fontId="13" fillId="0" borderId="0" xfId="56" applyFont="1" applyFill="1" applyBorder="1" applyAlignment="1">
      <alignment horizontal="distributed"/>
    </xf>
    <xf numFmtId="37" fontId="10" fillId="0" borderId="14" xfId="67" applyFont="1" applyFill="1" applyBorder="1" applyAlignment="1">
      <alignment horizontal="centerContinuous" vertical="center" shrinkToFit="1"/>
    </xf>
    <xf numFmtId="37" fontId="10" fillId="0" borderId="15" xfId="67" applyFont="1" applyFill="1" applyBorder="1" applyAlignment="1">
      <alignment horizontal="centerContinuous" vertical="center" shrinkToFit="1"/>
    </xf>
    <xf numFmtId="37" fontId="10" fillId="0" borderId="23" xfId="67" applyFont="1" applyFill="1" applyBorder="1" applyAlignment="1">
      <alignment horizontal="centerContinuous" vertical="center" shrinkToFit="1"/>
    </xf>
    <xf numFmtId="37" fontId="10" fillId="0" borderId="2" xfId="67" applyFont="1" applyFill="1" applyBorder="1" applyAlignment="1">
      <alignment horizontal="centerContinuous" vertical="center" shrinkToFit="1"/>
    </xf>
    <xf numFmtId="37" fontId="10" fillId="0" borderId="19" xfId="67" applyFont="1" applyFill="1" applyBorder="1" applyAlignment="1" applyProtection="1">
      <alignment horizontal="center" vertical="center" shrinkToFit="1"/>
    </xf>
    <xf numFmtId="37" fontId="9" fillId="0" borderId="0" xfId="60" applyFont="1" applyFill="1" applyAlignment="1">
      <alignment horizontal="right" vertical="center"/>
    </xf>
    <xf numFmtId="0" fontId="9" fillId="0" borderId="25" xfId="50" applyFont="1" applyFill="1" applyBorder="1" applyAlignment="1">
      <alignment horizontal="center" vertical="center"/>
    </xf>
    <xf numFmtId="0" fontId="9" fillId="0" borderId="19" xfId="50" applyFont="1" applyFill="1" applyBorder="1" applyAlignment="1">
      <alignment horizontal="center" vertical="center" wrapText="1"/>
    </xf>
    <xf numFmtId="0" fontId="9" fillId="0" borderId="16" xfId="50" applyFont="1" applyFill="1" applyBorder="1" applyAlignment="1">
      <alignment horizontal="center" vertical="center"/>
    </xf>
    <xf numFmtId="37" fontId="9" fillId="0" borderId="23" xfId="64" applyFont="1" applyFill="1" applyBorder="1" applyAlignment="1" applyProtection="1">
      <alignment horizontal="center" vertical="center"/>
    </xf>
    <xf numFmtId="37" fontId="11" fillId="0" borderId="0" xfId="59" quotePrefix="1" applyFont="1" applyFill="1" applyBorder="1" applyAlignment="1">
      <alignment horizontal="left"/>
    </xf>
    <xf numFmtId="0" fontId="9" fillId="0" borderId="0" xfId="54" applyFont="1" applyFill="1" applyBorder="1" applyAlignment="1" applyProtection="1">
      <alignment horizontal="center" vertical="center"/>
    </xf>
    <xf numFmtId="0" fontId="9" fillId="0" borderId="0" xfId="54" applyFont="1" applyFill="1" applyBorder="1" applyAlignment="1" applyProtection="1">
      <alignment vertical="center"/>
    </xf>
    <xf numFmtId="0" fontId="9" fillId="0" borderId="0" xfId="54" applyFont="1" applyFill="1" applyBorder="1" applyAlignment="1" applyProtection="1">
      <alignment horizontal="centerContinuous" vertical="center"/>
    </xf>
    <xf numFmtId="0" fontId="9" fillId="0" borderId="21" xfId="54" applyFont="1" applyFill="1" applyBorder="1" applyAlignment="1" applyProtection="1">
      <alignment horizontal="centerContinuous" vertical="center"/>
    </xf>
    <xf numFmtId="41" fontId="9" fillId="0" borderId="0" xfId="53" applyNumberFormat="1" applyFont="1" applyFill="1" applyBorder="1" applyAlignment="1">
      <alignment horizontal="right" vertical="center"/>
    </xf>
    <xf numFmtId="0" fontId="9" fillId="0" borderId="0" xfId="54" applyFont="1" applyFill="1" applyBorder="1" applyAlignment="1">
      <alignment vertical="center"/>
    </xf>
    <xf numFmtId="0" fontId="9" fillId="0" borderId="0" xfId="54" applyFont="1" applyFill="1" applyAlignment="1">
      <alignment vertical="center"/>
    </xf>
    <xf numFmtId="0" fontId="9" fillId="0" borderId="0" xfId="53" applyFont="1" applyFill="1" applyBorder="1" applyAlignment="1">
      <alignment vertical="center"/>
    </xf>
    <xf numFmtId="0" fontId="9" fillId="0" borderId="21" xfId="54" applyFont="1" applyFill="1" applyBorder="1" applyAlignment="1" applyProtection="1">
      <alignment horizontal="center" vertical="center"/>
    </xf>
    <xf numFmtId="38" fontId="9" fillId="0" borderId="0" xfId="37" applyFont="1" applyFill="1" applyBorder="1" applyAlignment="1">
      <alignment vertical="center"/>
    </xf>
    <xf numFmtId="38" fontId="9" fillId="0" borderId="0" xfId="37" applyFont="1" applyFill="1" applyBorder="1" applyAlignment="1" applyProtection="1">
      <alignment vertical="center"/>
    </xf>
    <xf numFmtId="0" fontId="9" fillId="0" borderId="0" xfId="51" applyFont="1" applyFill="1" applyBorder="1" applyAlignment="1">
      <alignment horizontal="right"/>
    </xf>
    <xf numFmtId="0" fontId="9" fillId="0" borderId="16" xfId="51" applyFont="1" applyFill="1" applyBorder="1" applyAlignment="1">
      <alignment horizontal="right"/>
    </xf>
    <xf numFmtId="37" fontId="9" fillId="0" borderId="0" xfId="65" applyFont="1" applyFill="1" applyBorder="1" applyAlignment="1" applyProtection="1">
      <alignment horizontal="left" wrapText="1"/>
    </xf>
    <xf numFmtId="37" fontId="9" fillId="0" borderId="0" xfId="65" applyFont="1" applyFill="1" applyBorder="1" applyAlignment="1">
      <alignment horizontal="left"/>
    </xf>
    <xf numFmtId="177" fontId="9" fillId="0" borderId="0" xfId="65" applyNumberFormat="1" applyFont="1" applyFill="1" applyBorder="1"/>
    <xf numFmtId="177" fontId="9" fillId="0" borderId="0" xfId="62" applyNumberFormat="1" applyFont="1" applyFill="1"/>
    <xf numFmtId="177" fontId="9" fillId="0" borderId="0" xfId="65" applyNumberFormat="1" applyFont="1" applyFill="1" applyBorder="1" applyAlignment="1">
      <alignment horizontal="right"/>
    </xf>
    <xf numFmtId="177" fontId="12" fillId="0" borderId="0" xfId="0" applyNumberFormat="1" applyFont="1" applyFill="1"/>
    <xf numFmtId="37" fontId="35" fillId="0" borderId="0" xfId="55" applyFont="1" applyFill="1"/>
    <xf numFmtId="37" fontId="35" fillId="0" borderId="0" xfId="55" applyFont="1" applyFill="1" applyBorder="1" applyAlignment="1" applyProtection="1">
      <alignment horizontal="left"/>
    </xf>
    <xf numFmtId="37" fontId="35" fillId="0" borderId="0" xfId="55" applyFont="1" applyFill="1" applyBorder="1"/>
    <xf numFmtId="37" fontId="35" fillId="0" borderId="0" xfId="55" applyFont="1" applyFill="1" applyBorder="1" applyAlignment="1"/>
    <xf numFmtId="37" fontId="35" fillId="0" borderId="12" xfId="55" applyFont="1" applyFill="1" applyBorder="1" applyAlignment="1" applyProtection="1">
      <alignment horizontal="left" vertical="center"/>
    </xf>
    <xf numFmtId="37" fontId="35" fillId="0" borderId="13" xfId="55" applyFont="1" applyFill="1" applyBorder="1" applyAlignment="1" applyProtection="1">
      <alignment horizontal="left" vertical="center"/>
    </xf>
    <xf numFmtId="37" fontId="35" fillId="0" borderId="15" xfId="55" applyFont="1" applyFill="1" applyBorder="1" applyAlignment="1">
      <alignment vertical="center"/>
    </xf>
    <xf numFmtId="37" fontId="35" fillId="0" borderId="0" xfId="55" applyFont="1" applyFill="1" applyBorder="1" applyAlignment="1">
      <alignment vertical="center"/>
    </xf>
    <xf numFmtId="37" fontId="35" fillId="0" borderId="0" xfId="55" applyFont="1" applyFill="1" applyBorder="1" applyAlignment="1" applyProtection="1">
      <alignment horizontal="left" vertical="center"/>
    </xf>
    <xf numFmtId="37" fontId="35" fillId="0" borderId="21" xfId="55" applyFont="1" applyFill="1" applyBorder="1" applyAlignment="1" applyProtection="1">
      <alignment horizontal="left" vertical="center"/>
    </xf>
    <xf numFmtId="37" fontId="35" fillId="0" borderId="16" xfId="55" applyFont="1" applyFill="1" applyBorder="1"/>
    <xf numFmtId="37" fontId="35" fillId="0" borderId="17" xfId="55" applyFont="1" applyFill="1" applyBorder="1"/>
    <xf numFmtId="37" fontId="44" fillId="0" borderId="0" xfId="55" applyFont="1" applyFill="1"/>
    <xf numFmtId="37" fontId="35" fillId="0" borderId="0" xfId="55" applyFont="1" applyFill="1" applyBorder="1" applyAlignment="1">
      <alignment horizontal="distributed"/>
    </xf>
    <xf numFmtId="37" fontId="35" fillId="0" borderId="21" xfId="55" applyFont="1" applyFill="1" applyBorder="1" applyAlignment="1">
      <alignment horizontal="distributed"/>
    </xf>
    <xf numFmtId="41" fontId="35" fillId="0" borderId="0" xfId="55" applyNumberFormat="1" applyFont="1" applyFill="1" applyBorder="1" applyAlignment="1" applyProtection="1">
      <alignment horizontal="right"/>
    </xf>
    <xf numFmtId="177" fontId="35" fillId="0" borderId="0" xfId="55" applyNumberFormat="1" applyFont="1" applyFill="1" applyBorder="1" applyAlignment="1" applyProtection="1"/>
    <xf numFmtId="37" fontId="35" fillId="0" borderId="0" xfId="55" applyFont="1" applyFill="1" applyAlignment="1"/>
    <xf numFmtId="37" fontId="35" fillId="0" borderId="0" xfId="55" applyFont="1" applyFill="1" applyBorder="1" applyAlignment="1" applyProtection="1">
      <alignment horizontal="right"/>
    </xf>
    <xf numFmtId="37" fontId="40" fillId="0" borderId="0" xfId="55" quotePrefix="1" applyFont="1" applyFill="1" applyBorder="1" applyAlignment="1" applyProtection="1">
      <alignment horizontal="distributed"/>
    </xf>
    <xf numFmtId="37" fontId="40" fillId="0" borderId="21" xfId="55" applyFont="1" applyFill="1" applyBorder="1" applyAlignment="1" applyProtection="1">
      <alignment horizontal="distributed"/>
    </xf>
    <xf numFmtId="41" fontId="40" fillId="0" borderId="0" xfId="55" applyNumberFormat="1" applyFont="1" applyFill="1" applyBorder="1" applyAlignment="1" applyProtection="1">
      <alignment horizontal="right"/>
    </xf>
    <xf numFmtId="37" fontId="40" fillId="0" borderId="0" xfId="55" applyFont="1" applyFill="1" applyBorder="1" applyAlignment="1" applyProtection="1"/>
    <xf numFmtId="37" fontId="40" fillId="0" borderId="0" xfId="55" applyFont="1" applyFill="1" applyAlignment="1"/>
    <xf numFmtId="37" fontId="40" fillId="0" borderId="0" xfId="55" applyFont="1" applyFill="1" applyBorder="1" applyAlignment="1" applyProtection="1">
      <alignment horizontal="right"/>
    </xf>
    <xf numFmtId="37" fontId="40" fillId="0" borderId="21" xfId="55" applyFont="1" applyFill="1" applyBorder="1" applyAlignment="1">
      <alignment horizontal="distributed"/>
    </xf>
    <xf numFmtId="37" fontId="35" fillId="0" borderId="21" xfId="55" applyFont="1" applyFill="1" applyBorder="1" applyAlignment="1" applyProtection="1">
      <alignment horizontal="distributed"/>
    </xf>
    <xf numFmtId="37" fontId="35" fillId="0" borderId="0" xfId="55" applyFont="1" applyFill="1" applyBorder="1" applyAlignment="1" applyProtection="1"/>
    <xf numFmtId="37" fontId="35" fillId="0" borderId="16" xfId="55" applyFont="1" applyFill="1" applyBorder="1" applyAlignment="1">
      <alignment vertical="top"/>
    </xf>
    <xf numFmtId="37" fontId="35" fillId="0" borderId="17" xfId="55" applyFont="1" applyFill="1" applyBorder="1" applyAlignment="1">
      <alignment vertical="top"/>
    </xf>
    <xf numFmtId="41" fontId="35" fillId="0" borderId="16" xfId="55" applyNumberFormat="1" applyFont="1" applyFill="1" applyBorder="1" applyAlignment="1" applyProtection="1">
      <alignment horizontal="right" vertical="top"/>
    </xf>
    <xf numFmtId="41" fontId="35" fillId="0" borderId="16" xfId="55" applyNumberFormat="1" applyFont="1" applyFill="1" applyBorder="1" applyAlignment="1">
      <alignment horizontal="right" vertical="top"/>
    </xf>
    <xf numFmtId="37" fontId="35" fillId="0" borderId="0" xfId="55" applyFont="1" applyFill="1" applyAlignment="1">
      <alignment vertical="top"/>
    </xf>
    <xf numFmtId="37" fontId="13" fillId="0" borderId="0" xfId="55" applyFont="1" applyFill="1" applyBorder="1" applyAlignment="1">
      <alignment horizontal="distributed"/>
    </xf>
    <xf numFmtId="0" fontId="9" fillId="0" borderId="0" xfId="50" applyFont="1" applyFill="1" applyBorder="1" applyAlignment="1">
      <alignment horizontal="distributed"/>
    </xf>
    <xf numFmtId="38" fontId="9" fillId="0" borderId="0" xfId="70" applyFont="1" applyFill="1" applyBorder="1"/>
    <xf numFmtId="41" fontId="9" fillId="0" borderId="0" xfId="51" applyNumberFormat="1" applyFont="1" applyFill="1" applyBorder="1" applyAlignment="1"/>
    <xf numFmtId="177" fontId="13" fillId="0" borderId="0" xfId="64" applyNumberFormat="1" applyFont="1" applyFill="1" applyBorder="1" applyAlignment="1" applyProtection="1">
      <alignment horizontal="right"/>
    </xf>
    <xf numFmtId="37" fontId="9" fillId="0" borderId="23" xfId="68" quotePrefix="1" applyFont="1" applyFill="1" applyBorder="1" applyAlignment="1" applyProtection="1">
      <alignment horizontal="distributed" vertical="center" wrapText="1" justifyLastLine="1"/>
    </xf>
    <xf numFmtId="0" fontId="9" fillId="0" borderId="0" xfId="50" applyFont="1" applyFill="1" applyBorder="1" applyAlignment="1">
      <alignment horizontal="left"/>
    </xf>
    <xf numFmtId="178" fontId="12" fillId="0" borderId="14" xfId="59" applyNumberFormat="1" applyFont="1" applyFill="1" applyBorder="1" applyAlignment="1" applyProtection="1">
      <alignment horizontal="centerContinuous" vertical="center"/>
    </xf>
    <xf numFmtId="37" fontId="34" fillId="0" borderId="14" xfId="57" applyFont="1" applyFill="1" applyBorder="1" applyAlignment="1" applyProtection="1">
      <alignment horizontal="center" vertical="center" wrapText="1"/>
    </xf>
    <xf numFmtId="38" fontId="9" fillId="0" borderId="0" xfId="70" applyFont="1" applyFill="1" applyBorder="1" applyAlignment="1">
      <alignment horizontal="right"/>
    </xf>
    <xf numFmtId="38" fontId="9" fillId="0" borderId="16" xfId="70" applyFont="1" applyFill="1" applyBorder="1"/>
    <xf numFmtId="0" fontId="13" fillId="0" borderId="16" xfId="51" applyFont="1" applyFill="1" applyBorder="1" applyAlignment="1"/>
    <xf numFmtId="38" fontId="9" fillId="0" borderId="0" xfId="56" applyNumberFormat="1" applyFont="1" applyFill="1"/>
    <xf numFmtId="37" fontId="9" fillId="0" borderId="0" xfId="61" applyFont="1" applyFill="1" applyBorder="1" applyAlignment="1" applyProtection="1"/>
    <xf numFmtId="0" fontId="9" fillId="0" borderId="0" xfId="54" applyFont="1" applyFill="1" applyBorder="1" applyAlignment="1" applyProtection="1">
      <alignment horizontal="distributed" vertical="center"/>
    </xf>
    <xf numFmtId="0" fontId="9" fillId="0" borderId="0" xfId="54" applyFont="1" applyFill="1" applyBorder="1" applyAlignment="1" applyProtection="1">
      <alignment horizontal="center" vertical="center" textRotation="255"/>
    </xf>
    <xf numFmtId="0" fontId="9" fillId="0" borderId="0" xfId="54" applyFont="1" applyFill="1" applyBorder="1" applyAlignment="1" applyProtection="1">
      <alignment horizontal="left" vertical="center"/>
    </xf>
    <xf numFmtId="0" fontId="9" fillId="0" borderId="21" xfId="54" applyFont="1" applyFill="1" applyBorder="1" applyAlignment="1" applyProtection="1">
      <alignment horizontal="left" vertical="center"/>
    </xf>
    <xf numFmtId="0" fontId="9" fillId="0" borderId="0" xfId="54" applyFont="1" applyFill="1" applyBorder="1" applyAlignment="1" applyProtection="1">
      <alignment horizontal="left" vertical="center" wrapText="1"/>
    </xf>
    <xf numFmtId="37" fontId="9" fillId="0" borderId="14" xfId="57" applyFont="1" applyFill="1" applyBorder="1" applyAlignment="1" applyProtection="1">
      <alignment vertical="center" wrapText="1"/>
    </xf>
    <xf numFmtId="180" fontId="13" fillId="0" borderId="20" xfId="57" applyNumberFormat="1" applyFont="1" applyFill="1" applyBorder="1" applyAlignment="1" applyProtection="1"/>
    <xf numFmtId="180" fontId="9" fillId="0" borderId="20" xfId="57" applyNumberFormat="1" applyFont="1" applyFill="1" applyBorder="1" applyAlignment="1" applyProtection="1"/>
    <xf numFmtId="37" fontId="9" fillId="0" borderId="20" xfId="57" applyFont="1" applyFill="1" applyBorder="1" applyAlignment="1" applyProtection="1"/>
    <xf numFmtId="37" fontId="9" fillId="0" borderId="19" xfId="57" applyFont="1" applyFill="1" applyBorder="1" applyAlignment="1" applyProtection="1"/>
    <xf numFmtId="37" fontId="10" fillId="0" borderId="0" xfId="59" applyFont="1" applyFill="1" applyBorder="1" applyAlignment="1">
      <alignment horizontal="distributed"/>
    </xf>
    <xf numFmtId="38" fontId="9" fillId="0" borderId="0" xfId="70" applyFont="1" applyFill="1" applyBorder="1" applyAlignment="1"/>
    <xf numFmtId="0" fontId="9" fillId="0" borderId="0" xfId="71" applyFont="1" applyFill="1" applyBorder="1" applyAlignment="1"/>
    <xf numFmtId="0" fontId="9" fillId="0" borderId="0" xfId="71" applyFont="1" applyFill="1"/>
    <xf numFmtId="38" fontId="9" fillId="0" borderId="0" xfId="37" applyFont="1" applyFill="1"/>
    <xf numFmtId="0" fontId="9" fillId="0" borderId="0" xfId="72" applyFont="1" applyFill="1"/>
    <xf numFmtId="0" fontId="10" fillId="0" borderId="0" xfId="52" applyFont="1" applyFill="1" applyAlignment="1"/>
    <xf numFmtId="0" fontId="9" fillId="0" borderId="0" xfId="71" applyFont="1" applyFill="1" applyAlignment="1"/>
    <xf numFmtId="0" fontId="10" fillId="0" borderId="0" xfId="52" applyFont="1" applyFill="1"/>
    <xf numFmtId="38" fontId="10" fillId="0" borderId="0" xfId="37" applyFont="1" applyFill="1"/>
    <xf numFmtId="38" fontId="10" fillId="0" borderId="16" xfId="37" applyFont="1" applyFill="1" applyBorder="1" applyAlignment="1" applyProtection="1"/>
    <xf numFmtId="38" fontId="10" fillId="0" borderId="16" xfId="37" applyFont="1" applyFill="1" applyBorder="1" applyAlignment="1" applyProtection="1">
      <alignment horizontal="right"/>
    </xf>
    <xf numFmtId="0" fontId="10" fillId="0" borderId="17" xfId="71" applyFont="1" applyFill="1" applyBorder="1" applyAlignment="1" applyProtection="1"/>
    <xf numFmtId="0" fontId="10" fillId="0" borderId="16" xfId="71" applyFont="1" applyFill="1" applyBorder="1" applyAlignment="1" applyProtection="1"/>
    <xf numFmtId="0" fontId="10" fillId="0" borderId="16" xfId="52" applyFont="1" applyFill="1" applyBorder="1"/>
    <xf numFmtId="38" fontId="10" fillId="0" borderId="0" xfId="37" applyFont="1" applyFill="1" applyAlignment="1"/>
    <xf numFmtId="38" fontId="10" fillId="0" borderId="0" xfId="37" applyFont="1" applyFill="1" applyBorder="1" applyAlignment="1" applyProtection="1"/>
    <xf numFmtId="41" fontId="10" fillId="0" borderId="0" xfId="37" applyNumberFormat="1" applyFont="1" applyFill="1" applyBorder="1" applyAlignment="1" applyProtection="1"/>
    <xf numFmtId="41" fontId="10" fillId="0" borderId="0" xfId="37" applyNumberFormat="1" applyFont="1" applyFill="1" applyBorder="1" applyAlignment="1" applyProtection="1">
      <alignment horizontal="right"/>
    </xf>
    <xf numFmtId="0" fontId="10" fillId="0" borderId="0" xfId="52" applyFont="1" applyFill="1" applyBorder="1" applyAlignment="1"/>
    <xf numFmtId="41" fontId="10" fillId="0" borderId="20" xfId="37" applyNumberFormat="1" applyFont="1" applyFill="1" applyBorder="1" applyAlignment="1">
      <alignment horizontal="right"/>
    </xf>
    <xf numFmtId="38" fontId="10" fillId="0" borderId="0" xfId="37" quotePrefix="1" applyFont="1" applyFill="1" applyBorder="1" applyAlignment="1"/>
    <xf numFmtId="41" fontId="10" fillId="0" borderId="0" xfId="37" applyNumberFormat="1" applyFont="1" applyFill="1" applyBorder="1" applyAlignment="1">
      <alignment horizontal="right"/>
    </xf>
    <xf numFmtId="41" fontId="10" fillId="0" borderId="20" xfId="37" applyNumberFormat="1" applyFont="1" applyFill="1" applyBorder="1" applyAlignment="1" applyProtection="1">
      <alignment horizontal="right"/>
    </xf>
    <xf numFmtId="0" fontId="46" fillId="0" borderId="0" xfId="52" applyFont="1" applyFill="1" applyAlignment="1"/>
    <xf numFmtId="38" fontId="46" fillId="0" borderId="0" xfId="37" applyFont="1" applyFill="1" applyAlignment="1"/>
    <xf numFmtId="38" fontId="46" fillId="0" borderId="0" xfId="37" applyFont="1" applyFill="1" applyBorder="1" applyAlignment="1" applyProtection="1"/>
    <xf numFmtId="0" fontId="46" fillId="0" borderId="0" xfId="52" applyFont="1" applyFill="1" applyBorder="1" applyAlignment="1"/>
    <xf numFmtId="0" fontId="10" fillId="0" borderId="16" xfId="71" applyFont="1" applyFill="1" applyBorder="1" applyAlignment="1" applyProtection="1">
      <alignment vertical="center"/>
    </xf>
    <xf numFmtId="0" fontId="10" fillId="0" borderId="19" xfId="71" applyFont="1" applyFill="1" applyBorder="1" applyAlignment="1" applyProtection="1">
      <alignment horizontal="center" vertical="center"/>
    </xf>
    <xf numFmtId="0" fontId="10" fillId="0" borderId="18" xfId="71" applyFont="1" applyFill="1" applyBorder="1" applyAlignment="1" applyProtection="1">
      <alignment horizontal="center" vertical="center" wrapText="1"/>
    </xf>
    <xf numFmtId="0" fontId="31" fillId="0" borderId="18" xfId="71" applyFont="1" applyFill="1" applyBorder="1" applyAlignment="1" applyProtection="1">
      <alignment horizontal="center" vertical="center" wrapText="1"/>
    </xf>
    <xf numFmtId="0" fontId="31" fillId="0" borderId="19" xfId="71" applyFont="1" applyFill="1" applyBorder="1" applyAlignment="1" applyProtection="1">
      <alignment horizontal="center" vertical="center" wrapText="1"/>
    </xf>
    <xf numFmtId="0" fontId="10" fillId="0" borderId="17" xfId="71" applyFont="1" applyFill="1" applyBorder="1"/>
    <xf numFmtId="0" fontId="10" fillId="0" borderId="16" xfId="71" applyFont="1" applyFill="1" applyBorder="1"/>
    <xf numFmtId="0" fontId="10" fillId="0" borderId="15" xfId="71" applyFont="1" applyFill="1" applyBorder="1" applyAlignment="1"/>
    <xf numFmtId="0" fontId="10" fillId="0" borderId="15" xfId="71" applyFont="1" applyFill="1" applyBorder="1" applyAlignment="1">
      <alignment horizontal="centerContinuous"/>
    </xf>
    <xf numFmtId="0" fontId="10" fillId="0" borderId="14" xfId="71" applyFont="1" applyFill="1" applyBorder="1" applyAlignment="1" applyProtection="1">
      <alignment horizontal="centerContinuous" vertical="center"/>
    </xf>
    <xf numFmtId="0" fontId="10" fillId="0" borderId="15" xfId="71" applyFont="1" applyFill="1" applyBorder="1" applyAlignment="1">
      <alignment horizontal="centerContinuous" vertical="center"/>
    </xf>
    <xf numFmtId="0" fontId="10" fillId="0" borderId="13" xfId="71" applyFont="1" applyFill="1" applyBorder="1"/>
    <xf numFmtId="0" fontId="10" fillId="0" borderId="12" xfId="71" applyFont="1" applyFill="1" applyBorder="1"/>
    <xf numFmtId="0" fontId="10" fillId="0" borderId="12" xfId="52" applyFont="1" applyFill="1" applyBorder="1"/>
    <xf numFmtId="0" fontId="10" fillId="0" borderId="0" xfId="73" applyFont="1" applyFill="1"/>
    <xf numFmtId="0" fontId="10" fillId="0" borderId="0" xfId="71" applyFont="1" applyFill="1" applyBorder="1" applyAlignment="1"/>
    <xf numFmtId="0" fontId="10" fillId="0" borderId="0" xfId="71" applyFont="1" applyFill="1" applyBorder="1"/>
    <xf numFmtId="0" fontId="10" fillId="0" borderId="0" xfId="52" applyFont="1" applyFill="1" applyBorder="1"/>
    <xf numFmtId="0" fontId="9" fillId="0" borderId="0" xfId="74" applyFont="1" applyFill="1"/>
    <xf numFmtId="0" fontId="9" fillId="0" borderId="0" xfId="71" quotePrefix="1" applyFont="1" applyFill="1" applyBorder="1" applyAlignment="1" applyProtection="1">
      <alignment horizontal="right"/>
    </xf>
    <xf numFmtId="0" fontId="13" fillId="0" borderId="0" xfId="52" applyFont="1" applyFill="1"/>
    <xf numFmtId="0" fontId="13" fillId="0" borderId="0" xfId="74" applyFont="1" applyFill="1"/>
    <xf numFmtId="0" fontId="13" fillId="0" borderId="0" xfId="71" applyFont="1" applyFill="1" applyBorder="1" applyAlignment="1"/>
    <xf numFmtId="0" fontId="11" fillId="0" borderId="0" xfId="71" applyFont="1" applyFill="1" applyAlignment="1">
      <alignment wrapText="1"/>
    </xf>
    <xf numFmtId="0" fontId="11" fillId="0" borderId="0" xfId="52" applyFont="1" applyFill="1"/>
    <xf numFmtId="0" fontId="11" fillId="0" borderId="0" xfId="74" applyFont="1" applyFill="1"/>
    <xf numFmtId="0" fontId="11" fillId="0" borderId="0" xfId="71" applyFont="1" applyFill="1" applyBorder="1" applyAlignment="1"/>
    <xf numFmtId="0" fontId="9" fillId="0" borderId="0" xfId="78" applyFont="1" applyFill="1"/>
    <xf numFmtId="0" fontId="9" fillId="0" borderId="0" xfId="78" applyFont="1" applyFill="1" applyBorder="1" applyAlignment="1">
      <alignment horizontal="center"/>
    </xf>
    <xf numFmtId="0" fontId="9" fillId="0" borderId="0" xfId="78" applyFont="1" applyFill="1" applyBorder="1" applyAlignment="1"/>
    <xf numFmtId="0" fontId="9" fillId="0" borderId="0" xfId="78" applyFont="1" applyFill="1" applyBorder="1"/>
    <xf numFmtId="0" fontId="9" fillId="0" borderId="0" xfId="78" applyFont="1" applyFill="1" applyAlignment="1">
      <alignment horizontal="center"/>
    </xf>
    <xf numFmtId="0" fontId="10" fillId="0" borderId="0" xfId="78" applyFont="1" applyFill="1"/>
    <xf numFmtId="0" fontId="10" fillId="0" borderId="0" xfId="78" applyFont="1" applyFill="1" applyBorder="1" applyAlignment="1">
      <alignment horizontal="center"/>
    </xf>
    <xf numFmtId="0" fontId="10" fillId="0" borderId="0" xfId="78" applyFont="1" applyFill="1" applyBorder="1" applyAlignment="1"/>
    <xf numFmtId="0" fontId="10" fillId="0" borderId="0" xfId="78" applyFont="1" applyFill="1" applyBorder="1"/>
    <xf numFmtId="0" fontId="10" fillId="0" borderId="0" xfId="78" applyFont="1" applyFill="1" applyAlignment="1">
      <alignment horizontal="center"/>
    </xf>
    <xf numFmtId="0" fontId="10" fillId="0" borderId="0" xfId="78" applyFont="1" applyFill="1" applyAlignment="1">
      <alignment horizontal="left"/>
    </xf>
    <xf numFmtId="38" fontId="10" fillId="0" borderId="0" xfId="37" applyFont="1" applyFill="1" applyBorder="1" applyAlignment="1"/>
    <xf numFmtId="0" fontId="10" fillId="0" borderId="0" xfId="76" applyFont="1" applyFill="1" applyBorder="1" applyAlignment="1">
      <alignment horizontal="center"/>
    </xf>
    <xf numFmtId="38" fontId="10" fillId="0" borderId="0" xfId="37" applyFont="1" applyFill="1" applyBorder="1" applyAlignment="1">
      <alignment horizontal="centerContinuous"/>
    </xf>
    <xf numFmtId="38" fontId="10" fillId="0" borderId="0" xfId="37" applyFont="1" applyFill="1" applyBorder="1"/>
    <xf numFmtId="0" fontId="10" fillId="0" borderId="0" xfId="78" applyFont="1" applyFill="1" applyAlignment="1"/>
    <xf numFmtId="38" fontId="10" fillId="0" borderId="0" xfId="37" applyFont="1" applyFill="1" applyBorder="1" applyAlignment="1">
      <alignment horizontal="center"/>
    </xf>
    <xf numFmtId="0" fontId="9" fillId="0" borderId="0" xfId="52" applyFont="1" applyFill="1" applyAlignment="1"/>
    <xf numFmtId="0" fontId="9" fillId="0" borderId="0" xfId="52" applyFont="1" applyFill="1" applyAlignment="1">
      <alignment horizontal="left"/>
    </xf>
    <xf numFmtId="0" fontId="10" fillId="0" borderId="19" xfId="76" applyFont="1" applyFill="1" applyBorder="1" applyAlignment="1">
      <alignment horizontal="center"/>
    </xf>
    <xf numFmtId="38" fontId="10" fillId="0" borderId="16" xfId="37" applyFont="1" applyFill="1" applyBorder="1" applyAlignment="1"/>
    <xf numFmtId="38" fontId="10" fillId="0" borderId="16" xfId="37" applyFont="1" applyFill="1" applyBorder="1" applyAlignment="1">
      <alignment horizontal="centerContinuous"/>
    </xf>
    <xf numFmtId="38" fontId="10" fillId="0" borderId="16" xfId="37" applyFont="1" applyFill="1" applyBorder="1"/>
    <xf numFmtId="0" fontId="10" fillId="0" borderId="16" xfId="78" applyFont="1" applyFill="1" applyBorder="1"/>
    <xf numFmtId="0" fontId="10" fillId="0" borderId="17" xfId="76" applyFont="1" applyFill="1" applyBorder="1" applyAlignment="1">
      <alignment horizontal="center"/>
    </xf>
    <xf numFmtId="0" fontId="12" fillId="0" borderId="0" xfId="78" applyFont="1" applyFill="1"/>
    <xf numFmtId="38" fontId="12" fillId="0" borderId="0" xfId="37" applyFont="1" applyFill="1"/>
    <xf numFmtId="38" fontId="12" fillId="0" borderId="0" xfId="37" applyFont="1" applyFill="1" applyBorder="1" applyAlignment="1" applyProtection="1"/>
    <xf numFmtId="41" fontId="12" fillId="0" borderId="0" xfId="37" applyNumberFormat="1" applyFont="1" applyFill="1" applyBorder="1" applyAlignment="1" applyProtection="1">
      <alignment horizontal="right"/>
    </xf>
    <xf numFmtId="0" fontId="12" fillId="0" borderId="21" xfId="78" applyFont="1" applyFill="1" applyBorder="1" applyAlignment="1">
      <alignment horizontal="distributed"/>
    </xf>
    <xf numFmtId="0" fontId="10" fillId="0" borderId="20" xfId="78" applyFont="1" applyFill="1" applyBorder="1" applyAlignment="1">
      <alignment horizontal="distributed"/>
    </xf>
    <xf numFmtId="0" fontId="10" fillId="0" borderId="21" xfId="78" applyFont="1" applyFill="1" applyBorder="1" applyAlignment="1">
      <alignment horizontal="distributed"/>
    </xf>
    <xf numFmtId="0" fontId="10" fillId="0" borderId="19" xfId="78" applyFont="1" applyFill="1" applyBorder="1" applyAlignment="1">
      <alignment horizontal="center"/>
    </xf>
    <xf numFmtId="0" fontId="10" fillId="0" borderId="19" xfId="78" applyFont="1" applyFill="1" applyBorder="1" applyAlignment="1" applyProtection="1">
      <alignment horizontal="center" vertical="center"/>
    </xf>
    <xf numFmtId="0" fontId="10" fillId="0" borderId="19" xfId="78" applyFont="1" applyFill="1" applyBorder="1" applyAlignment="1" applyProtection="1">
      <alignment horizontal="center" vertical="center" wrapText="1"/>
    </xf>
    <xf numFmtId="0" fontId="10" fillId="0" borderId="19" xfId="78" applyFont="1" applyFill="1" applyBorder="1" applyAlignment="1">
      <alignment horizontal="center" vertical="center"/>
    </xf>
    <xf numFmtId="0" fontId="10" fillId="0" borderId="18" xfId="78" applyFont="1" applyFill="1" applyBorder="1" applyAlignment="1" applyProtection="1">
      <alignment horizontal="center" vertical="center"/>
    </xf>
    <xf numFmtId="0" fontId="10" fillId="0" borderId="2" xfId="78" applyFont="1" applyFill="1" applyBorder="1" applyAlignment="1" applyProtection="1">
      <alignment horizontal="center" vertical="center"/>
    </xf>
    <xf numFmtId="0" fontId="10" fillId="0" borderId="17" xfId="78" applyFont="1" applyFill="1" applyBorder="1" applyAlignment="1">
      <alignment horizontal="center"/>
    </xf>
    <xf numFmtId="0" fontId="10" fillId="0" borderId="20" xfId="78" applyFont="1" applyFill="1" applyBorder="1" applyAlignment="1">
      <alignment horizontal="center"/>
    </xf>
    <xf numFmtId="0" fontId="10" fillId="0" borderId="24" xfId="80" applyFont="1" applyFill="1" applyBorder="1" applyAlignment="1">
      <alignment horizontal="centerContinuous" vertical="center"/>
    </xf>
    <xf numFmtId="0" fontId="10" fillId="0" borderId="23" xfId="78" applyFont="1" applyFill="1" applyBorder="1" applyAlignment="1" applyProtection="1">
      <alignment horizontal="centerContinuous" vertical="center"/>
    </xf>
    <xf numFmtId="0" fontId="10" fillId="0" borderId="22" xfId="78" applyFont="1" applyFill="1" applyBorder="1" applyAlignment="1">
      <alignment horizontal="center"/>
    </xf>
    <xf numFmtId="0" fontId="10" fillId="0" borderId="15" xfId="80" applyFont="1" applyFill="1" applyBorder="1" applyAlignment="1">
      <alignment vertical="center"/>
    </xf>
    <xf numFmtId="0" fontId="10" fillId="0" borderId="15" xfId="80" applyFont="1" applyFill="1" applyBorder="1" applyAlignment="1">
      <alignment horizontal="centerContinuous" vertical="center"/>
    </xf>
    <xf numFmtId="0" fontId="10" fillId="0" borderId="14" xfId="78" applyFont="1" applyFill="1" applyBorder="1" applyAlignment="1" applyProtection="1">
      <alignment horizontal="centerContinuous" vertical="center"/>
    </xf>
    <xf numFmtId="0" fontId="10" fillId="0" borderId="12" xfId="78" applyFont="1" applyFill="1" applyBorder="1" applyAlignment="1">
      <alignment horizontal="center"/>
    </xf>
    <xf numFmtId="0" fontId="10" fillId="0" borderId="0" xfId="78" applyFont="1" applyFill="1" applyBorder="1" applyAlignment="1" applyProtection="1">
      <alignment horizontal="center"/>
    </xf>
    <xf numFmtId="0" fontId="10" fillId="0" borderId="0" xfId="76" applyFont="1" applyFill="1" applyBorder="1" applyAlignment="1"/>
    <xf numFmtId="0" fontId="10" fillId="0" borderId="0" xfId="76" applyFont="1" applyFill="1"/>
    <xf numFmtId="0" fontId="9" fillId="0" borderId="0" xfId="78" quotePrefix="1" applyFont="1" applyFill="1" applyAlignment="1">
      <alignment horizontal="left"/>
    </xf>
    <xf numFmtId="0" fontId="32" fillId="0" borderId="0" xfId="78" applyFont="1" applyFill="1"/>
    <xf numFmtId="0" fontId="32" fillId="0" borderId="0" xfId="78" applyFont="1" applyFill="1" applyBorder="1" applyAlignment="1">
      <alignment horizontal="center"/>
    </xf>
    <xf numFmtId="0" fontId="32" fillId="0" borderId="0" xfId="78" applyFont="1" applyFill="1" applyBorder="1" applyAlignment="1"/>
    <xf numFmtId="0" fontId="32" fillId="0" borderId="0" xfId="78" applyFont="1" applyFill="1" applyBorder="1"/>
    <xf numFmtId="0" fontId="11" fillId="0" borderId="0" xfId="78" applyFont="1" applyFill="1"/>
    <xf numFmtId="0" fontId="11" fillId="0" borderId="0" xfId="78" quotePrefix="1" applyFont="1" applyFill="1" applyAlignment="1">
      <alignment horizontal="right"/>
    </xf>
    <xf numFmtId="0" fontId="32" fillId="0" borderId="0" xfId="78" quotePrefix="1" applyFont="1" applyFill="1" applyAlignment="1">
      <alignment horizontal="left"/>
    </xf>
    <xf numFmtId="0" fontId="32" fillId="0" borderId="0" xfId="78" applyFont="1" applyFill="1" applyAlignment="1">
      <alignment horizontal="center"/>
    </xf>
    <xf numFmtId="0" fontId="9" fillId="0" borderId="0" xfId="72" applyFont="1" applyFill="1" applyBorder="1"/>
    <xf numFmtId="0" fontId="9" fillId="0" borderId="0" xfId="72" applyFont="1" applyFill="1" applyBorder="1" applyAlignment="1"/>
    <xf numFmtId="0" fontId="10" fillId="0" borderId="0" xfId="72" applyFont="1" applyFill="1"/>
    <xf numFmtId="0" fontId="10" fillId="0" borderId="0" xfId="72" applyFont="1" applyFill="1" applyBorder="1"/>
    <xf numFmtId="0" fontId="10" fillId="0" borderId="0" xfId="72" applyFont="1" applyFill="1" applyBorder="1" applyAlignment="1"/>
    <xf numFmtId="0" fontId="10" fillId="0" borderId="0" xfId="72" applyFont="1" applyFill="1" applyBorder="1" applyAlignment="1" applyProtection="1">
      <alignment horizontal="distributed"/>
    </xf>
    <xf numFmtId="38" fontId="10" fillId="0" borderId="0" xfId="37" applyFont="1" applyFill="1" applyBorder="1" applyAlignment="1" applyProtection="1">
      <alignment horizontal="right"/>
    </xf>
    <xf numFmtId="0" fontId="10" fillId="0" borderId="16" xfId="72" applyFont="1" applyFill="1" applyBorder="1" applyAlignment="1" applyProtection="1">
      <alignment horizontal="distributed"/>
    </xf>
    <xf numFmtId="0" fontId="10" fillId="0" borderId="19" xfId="72" applyFont="1" applyFill="1" applyBorder="1" applyAlignment="1" applyProtection="1">
      <alignment horizontal="distributed"/>
    </xf>
    <xf numFmtId="0" fontId="10" fillId="0" borderId="17" xfId="72" applyFont="1" applyFill="1" applyBorder="1" applyAlignment="1" applyProtection="1">
      <alignment horizontal="distributed"/>
    </xf>
    <xf numFmtId="38" fontId="10" fillId="0" borderId="0" xfId="37" quotePrefix="1" applyFont="1" applyFill="1" applyBorder="1" applyAlignment="1" applyProtection="1"/>
    <xf numFmtId="0" fontId="10" fillId="0" borderId="20" xfId="72" applyFont="1" applyFill="1" applyBorder="1" applyAlignment="1" applyProtection="1">
      <alignment horizontal="distributed"/>
    </xf>
    <xf numFmtId="0" fontId="10" fillId="0" borderId="0" xfId="72" applyFont="1" applyFill="1" applyBorder="1" applyAlignment="1" applyProtection="1"/>
    <xf numFmtId="38" fontId="10" fillId="0" borderId="0" xfId="37" quotePrefix="1" applyFont="1" applyFill="1" applyBorder="1" applyAlignment="1" applyProtection="1">
      <alignment horizontal="distributed"/>
    </xf>
    <xf numFmtId="38" fontId="10" fillId="0" borderId="20" xfId="37" quotePrefix="1" applyFont="1" applyFill="1" applyBorder="1" applyAlignment="1" applyProtection="1">
      <alignment horizontal="distributed"/>
    </xf>
    <xf numFmtId="38" fontId="10" fillId="0" borderId="0" xfId="37" applyFont="1" applyFill="1" applyBorder="1" applyAlignment="1" applyProtection="1">
      <alignment horizontal="distributed"/>
    </xf>
    <xf numFmtId="38" fontId="10" fillId="0" borderId="20" xfId="37" applyFont="1" applyFill="1" applyBorder="1" applyAlignment="1" applyProtection="1">
      <alignment horizontal="distributed"/>
    </xf>
    <xf numFmtId="41" fontId="10" fillId="0" borderId="0" xfId="72" applyNumberFormat="1" applyFont="1" applyFill="1" applyBorder="1" applyAlignment="1">
      <alignment horizontal="right"/>
    </xf>
    <xf numFmtId="41" fontId="10" fillId="0" borderId="20" xfId="72" applyNumberFormat="1" applyFont="1" applyFill="1" applyBorder="1" applyAlignment="1">
      <alignment horizontal="right"/>
    </xf>
    <xf numFmtId="0" fontId="12" fillId="0" borderId="0" xfId="72" applyFont="1" applyFill="1"/>
    <xf numFmtId="0" fontId="12" fillId="0" borderId="0" xfId="72" applyFont="1" applyFill="1" applyBorder="1" applyAlignment="1" applyProtection="1">
      <alignment horizontal="distributed"/>
    </xf>
    <xf numFmtId="0" fontId="12" fillId="0" borderId="20" xfId="72" applyFont="1" applyFill="1" applyBorder="1" applyAlignment="1" applyProtection="1">
      <alignment horizontal="distributed"/>
    </xf>
    <xf numFmtId="0" fontId="12" fillId="0" borderId="21" xfId="72" applyFont="1" applyFill="1" applyBorder="1" applyAlignment="1" applyProtection="1">
      <alignment horizontal="distributed"/>
    </xf>
    <xf numFmtId="0" fontId="10" fillId="0" borderId="21" xfId="72" applyFont="1" applyFill="1" applyBorder="1" applyAlignment="1" applyProtection="1">
      <alignment horizontal="distributed"/>
    </xf>
    <xf numFmtId="0" fontId="10" fillId="0" borderId="16" xfId="72" applyFont="1" applyFill="1" applyBorder="1"/>
    <xf numFmtId="0" fontId="10" fillId="0" borderId="19" xfId="72" applyFont="1" applyFill="1" applyBorder="1"/>
    <xf numFmtId="0" fontId="10" fillId="0" borderId="2" xfId="72" applyFont="1" applyFill="1" applyBorder="1" applyAlignment="1" applyProtection="1">
      <alignment vertical="center"/>
    </xf>
    <xf numFmtId="0" fontId="10" fillId="0" borderId="23" xfId="72" applyFont="1" applyFill="1" applyBorder="1" applyAlignment="1" applyProtection="1">
      <alignment horizontal="center" vertical="center"/>
    </xf>
    <xf numFmtId="0" fontId="10" fillId="0" borderId="2" xfId="72" applyFont="1" applyFill="1" applyBorder="1" applyAlignment="1" applyProtection="1">
      <alignment horizontal="center" vertical="center"/>
    </xf>
    <xf numFmtId="0" fontId="10" fillId="0" borderId="24" xfId="72" applyFont="1" applyFill="1" applyBorder="1" applyAlignment="1" applyProtection="1">
      <alignment horizontal="center" vertical="center"/>
    </xf>
    <xf numFmtId="0" fontId="10" fillId="0" borderId="18" xfId="72" applyFont="1" applyFill="1" applyBorder="1" applyAlignment="1" applyProtection="1">
      <alignment horizontal="center" vertical="center"/>
    </xf>
    <xf numFmtId="0" fontId="10" fillId="0" borderId="17" xfId="72" applyFont="1" applyFill="1" applyBorder="1"/>
    <xf numFmtId="0" fontId="10" fillId="0" borderId="12" xfId="72" applyFont="1" applyFill="1" applyBorder="1"/>
    <xf numFmtId="0" fontId="10" fillId="0" borderId="22" xfId="72" applyFont="1" applyFill="1" applyBorder="1"/>
    <xf numFmtId="0" fontId="10" fillId="0" borderId="15" xfId="72" applyFont="1" applyFill="1" applyBorder="1" applyAlignment="1"/>
    <xf numFmtId="0" fontId="10" fillId="0" borderId="15" xfId="72" applyFont="1" applyFill="1" applyBorder="1" applyAlignment="1">
      <alignment horizontal="centerContinuous"/>
    </xf>
    <xf numFmtId="0" fontId="10" fillId="0" borderId="15" xfId="72" applyFont="1" applyFill="1" applyBorder="1" applyAlignment="1" applyProtection="1">
      <alignment horizontal="centerContinuous" vertical="center"/>
    </xf>
    <xf numFmtId="0" fontId="10" fillId="0" borderId="26" xfId="77" applyFont="1" applyFill="1" applyBorder="1" applyAlignment="1">
      <alignment horizontal="centerContinuous" vertical="distributed"/>
    </xf>
    <xf numFmtId="0" fontId="10" fillId="0" borderId="15" xfId="72" applyFont="1" applyFill="1" applyBorder="1" applyAlignment="1" applyProtection="1">
      <alignment horizontal="centerContinuous" vertical="distributed"/>
    </xf>
    <xf numFmtId="0" fontId="10" fillId="0" borderId="14" xfId="72" applyFont="1" applyFill="1" applyBorder="1" applyAlignment="1" applyProtection="1">
      <alignment horizontal="centerContinuous" vertical="distributed"/>
    </xf>
    <xf numFmtId="0" fontId="10" fillId="0" borderId="13" xfId="72" applyFont="1" applyFill="1" applyBorder="1"/>
    <xf numFmtId="0" fontId="10" fillId="0" borderId="0" xfId="72" quotePrefix="1" applyFont="1" applyFill="1" applyBorder="1" applyAlignment="1">
      <alignment horizontal="left"/>
    </xf>
    <xf numFmtId="0" fontId="10" fillId="0" borderId="0" xfId="72" quotePrefix="1" applyFont="1" applyFill="1" applyAlignment="1">
      <alignment horizontal="left"/>
    </xf>
    <xf numFmtId="0" fontId="9" fillId="0" borderId="0" xfId="78" applyFont="1" applyFill="1" applyBorder="1" applyAlignment="1">
      <alignment horizontal="right"/>
    </xf>
    <xf numFmtId="0" fontId="9" fillId="0" borderId="0" xfId="72" quotePrefix="1" applyFont="1" applyFill="1" applyAlignment="1">
      <alignment horizontal="left"/>
    </xf>
    <xf numFmtId="0" fontId="32" fillId="0" borderId="0" xfId="72" applyFont="1" applyFill="1"/>
    <xf numFmtId="0" fontId="32" fillId="0" borderId="0" xfId="72" applyFont="1" applyFill="1" applyBorder="1"/>
    <xf numFmtId="0" fontId="32" fillId="0" borderId="0" xfId="78" applyFont="1" applyFill="1" applyBorder="1" applyAlignment="1">
      <alignment horizontal="right"/>
    </xf>
    <xf numFmtId="0" fontId="11" fillId="0" borderId="0" xfId="72" applyFont="1" applyFill="1"/>
    <xf numFmtId="0" fontId="11" fillId="0" borderId="0" xfId="72" quotePrefix="1" applyFont="1" applyFill="1" applyAlignment="1">
      <alignment horizontal="right"/>
    </xf>
    <xf numFmtId="38" fontId="9" fillId="0" borderId="0" xfId="37" applyFont="1" applyFill="1" applyAlignment="1"/>
    <xf numFmtId="38" fontId="9" fillId="0" borderId="0" xfId="37" applyFont="1" applyFill="1" applyBorder="1"/>
    <xf numFmtId="0" fontId="10" fillId="0" borderId="0" xfId="53" applyFont="1" applyFill="1"/>
    <xf numFmtId="38" fontId="10" fillId="0" borderId="0" xfId="37" applyFont="1" applyFill="1" applyBorder="1" applyAlignment="1">
      <alignment horizontal="right"/>
    </xf>
    <xf numFmtId="38" fontId="10" fillId="0" borderId="0" xfId="37" applyFont="1" applyFill="1" applyBorder="1" applyProtection="1"/>
    <xf numFmtId="0" fontId="9" fillId="0" borderId="0" xfId="53" applyFont="1" applyFill="1"/>
    <xf numFmtId="38" fontId="10" fillId="0" borderId="0" xfId="37" applyFont="1" applyFill="1" applyAlignment="1">
      <alignment horizontal="right"/>
    </xf>
    <xf numFmtId="38" fontId="10" fillId="0" borderId="0" xfId="37" applyFont="1" applyFill="1" applyAlignment="1" applyProtection="1">
      <alignment horizontal="right"/>
    </xf>
    <xf numFmtId="38" fontId="10" fillId="0" borderId="0" xfId="37" applyFont="1" applyFill="1" applyProtection="1"/>
    <xf numFmtId="38" fontId="10" fillId="0" borderId="16" xfId="37" applyFont="1" applyFill="1" applyBorder="1" applyAlignment="1" applyProtection="1">
      <alignment horizontal="distributed"/>
    </xf>
    <xf numFmtId="38" fontId="10" fillId="0" borderId="19" xfId="37" applyFont="1" applyFill="1" applyBorder="1" applyAlignment="1" applyProtection="1">
      <alignment horizontal="distributed"/>
    </xf>
    <xf numFmtId="38" fontId="10" fillId="0" borderId="16" xfId="37" applyFont="1" applyFill="1" applyBorder="1" applyProtection="1"/>
    <xf numFmtId="38" fontId="10" fillId="0" borderId="17" xfId="37" applyFont="1" applyFill="1" applyBorder="1" applyAlignment="1" applyProtection="1">
      <alignment horizontal="distributed"/>
    </xf>
    <xf numFmtId="38" fontId="10" fillId="0" borderId="21" xfId="37" applyFont="1" applyFill="1" applyBorder="1" applyAlignment="1" applyProtection="1">
      <alignment horizontal="distributed"/>
    </xf>
    <xf numFmtId="0" fontId="12" fillId="0" borderId="0" xfId="53" applyFont="1" applyFill="1"/>
    <xf numFmtId="38" fontId="12" fillId="0" borderId="0" xfId="37" applyFont="1" applyFill="1" applyBorder="1" applyAlignment="1" applyProtection="1">
      <alignment horizontal="distributed"/>
    </xf>
    <xf numFmtId="38" fontId="12" fillId="0" borderId="20" xfId="37" applyFont="1" applyFill="1" applyBorder="1"/>
    <xf numFmtId="38" fontId="12" fillId="0" borderId="21" xfId="37" applyFont="1" applyFill="1" applyBorder="1" applyAlignment="1" applyProtection="1">
      <alignment horizontal="distributed"/>
    </xf>
    <xf numFmtId="38" fontId="12" fillId="0" borderId="0" xfId="37" applyFont="1" applyFill="1" applyBorder="1"/>
    <xf numFmtId="38" fontId="10" fillId="0" borderId="20" xfId="37" applyFont="1" applyFill="1" applyBorder="1"/>
    <xf numFmtId="0" fontId="10" fillId="0" borderId="0" xfId="53" applyFont="1" applyFill="1" applyAlignment="1">
      <alignment vertical="center"/>
    </xf>
    <xf numFmtId="38" fontId="10" fillId="0" borderId="16" xfId="37" applyFont="1" applyFill="1" applyBorder="1" applyAlignment="1">
      <alignment vertical="center"/>
    </xf>
    <xf numFmtId="38" fontId="10" fillId="0" borderId="19" xfId="37" applyFont="1" applyFill="1" applyBorder="1" applyAlignment="1">
      <alignment vertical="center"/>
    </xf>
    <xf numFmtId="0" fontId="10" fillId="0" borderId="2" xfId="53" applyFont="1" applyFill="1" applyBorder="1" applyAlignment="1" applyProtection="1">
      <alignment vertical="center"/>
    </xf>
    <xf numFmtId="0" fontId="10" fillId="0" borderId="23" xfId="53" applyFont="1" applyFill="1" applyBorder="1" applyAlignment="1" applyProtection="1">
      <alignment horizontal="center" vertical="center"/>
    </xf>
    <xf numFmtId="38" fontId="10" fillId="0" borderId="18" xfId="37" applyFont="1" applyFill="1" applyBorder="1" applyAlignment="1" applyProtection="1">
      <alignment horizontal="center" vertical="center"/>
    </xf>
    <xf numFmtId="38" fontId="10" fillId="0" borderId="24" xfId="37" applyFont="1" applyFill="1" applyBorder="1" applyAlignment="1" applyProtection="1">
      <alignment horizontal="center" vertical="center"/>
    </xf>
    <xf numFmtId="0" fontId="10" fillId="0" borderId="18" xfId="53" applyFont="1" applyFill="1" applyBorder="1" applyAlignment="1" applyProtection="1">
      <alignment horizontal="center" vertical="center"/>
    </xf>
    <xf numFmtId="0" fontId="10" fillId="0" borderId="24" xfId="53" applyFont="1" applyFill="1" applyBorder="1" applyAlignment="1" applyProtection="1">
      <alignment horizontal="center" vertical="center"/>
    </xf>
    <xf numFmtId="38" fontId="10" fillId="0" borderId="17" xfId="37" applyFont="1" applyFill="1" applyBorder="1" applyAlignment="1">
      <alignment vertical="center"/>
    </xf>
    <xf numFmtId="38" fontId="10" fillId="0" borderId="12" xfId="37" applyFont="1" applyFill="1" applyBorder="1" applyAlignment="1">
      <alignment vertical="center"/>
    </xf>
    <xf numFmtId="38" fontId="10" fillId="0" borderId="22" xfId="37" applyFont="1" applyFill="1" applyBorder="1" applyAlignment="1">
      <alignment vertical="center"/>
    </xf>
    <xf numFmtId="0" fontId="10" fillId="0" borderId="15" xfId="53" applyFont="1" applyFill="1" applyBorder="1" applyAlignment="1" applyProtection="1">
      <alignment vertical="center"/>
    </xf>
    <xf numFmtId="38" fontId="10" fillId="0" borderId="13" xfId="37" applyFont="1" applyFill="1" applyBorder="1" applyAlignment="1">
      <alignment vertical="center"/>
    </xf>
    <xf numFmtId="0" fontId="10" fillId="0" borderId="0" xfId="53" applyFont="1" applyFill="1" applyBorder="1" applyAlignment="1" applyProtection="1">
      <alignment horizontal="left"/>
    </xf>
    <xf numFmtId="0" fontId="10" fillId="0" borderId="0" xfId="53" applyFont="1" applyFill="1" applyAlignment="1" applyProtection="1">
      <alignment horizontal="left"/>
    </xf>
    <xf numFmtId="0" fontId="10" fillId="0" borderId="0" xfId="53" applyFont="1" applyFill="1" applyBorder="1" applyAlignment="1"/>
    <xf numFmtId="0" fontId="10" fillId="0" borderId="0" xfId="53" applyFont="1" applyFill="1" applyAlignment="1">
      <alignment horizontal="right"/>
    </xf>
    <xf numFmtId="0" fontId="10" fillId="0" borderId="0" xfId="79" applyFont="1" applyFill="1"/>
    <xf numFmtId="0" fontId="10" fillId="0" borderId="0" xfId="53" applyFont="1" applyFill="1" applyAlignment="1">
      <alignment horizontal="center"/>
    </xf>
    <xf numFmtId="0" fontId="10" fillId="0" borderId="0" xfId="53" quotePrefix="1" applyFont="1" applyFill="1" applyAlignment="1">
      <alignment horizontal="left"/>
    </xf>
    <xf numFmtId="0" fontId="32" fillId="0" borderId="0" xfId="53" applyFont="1" applyFill="1"/>
    <xf numFmtId="0" fontId="32" fillId="0" borderId="0" xfId="53" applyFont="1" applyFill="1" applyBorder="1"/>
    <xf numFmtId="0" fontId="32" fillId="0" borderId="0" xfId="53" applyFont="1" applyFill="1" applyBorder="1" applyAlignment="1"/>
    <xf numFmtId="0" fontId="32" fillId="0" borderId="0" xfId="53" applyFont="1" applyFill="1" applyAlignment="1">
      <alignment horizontal="right"/>
    </xf>
    <xf numFmtId="0" fontId="32" fillId="0" borderId="0" xfId="79" applyFont="1" applyFill="1"/>
    <xf numFmtId="0" fontId="32" fillId="0" borderId="0" xfId="53" applyFont="1" applyFill="1" applyAlignment="1">
      <alignment horizontal="center"/>
    </xf>
    <xf numFmtId="0" fontId="11" fillId="0" borderId="0" xfId="53" applyFont="1" applyFill="1"/>
    <xf numFmtId="0" fontId="11" fillId="0" borderId="0" xfId="53" quotePrefix="1" applyFont="1" applyFill="1" applyAlignment="1">
      <alignment horizontal="right"/>
    </xf>
    <xf numFmtId="0" fontId="32" fillId="0" borderId="0" xfId="53" applyFont="1" applyFill="1" applyAlignment="1"/>
    <xf numFmtId="38" fontId="9" fillId="0" borderId="0" xfId="37" applyFont="1" applyFill="1" applyAlignment="1">
      <alignment horizontal="right"/>
    </xf>
    <xf numFmtId="38" fontId="9" fillId="0" borderId="0" xfId="37" applyFont="1" applyFill="1" applyBorder="1" applyAlignment="1" applyProtection="1">
      <alignment horizontal="distributed"/>
    </xf>
    <xf numFmtId="38" fontId="9" fillId="0" borderId="0" xfId="37" applyFont="1" applyFill="1" applyBorder="1" applyProtection="1"/>
    <xf numFmtId="38" fontId="48" fillId="0" borderId="0" xfId="37" applyFont="1" applyFill="1"/>
    <xf numFmtId="38" fontId="48" fillId="0" borderId="0" xfId="37" applyFont="1" applyFill="1" applyBorder="1" applyAlignment="1" applyProtection="1">
      <alignment horizontal="distributed"/>
    </xf>
    <xf numFmtId="38" fontId="48" fillId="0" borderId="20" xfId="37" applyFont="1" applyFill="1" applyBorder="1"/>
    <xf numFmtId="38" fontId="48" fillId="0" borderId="0" xfId="37" applyFont="1" applyFill="1" applyBorder="1" applyAlignment="1" applyProtection="1"/>
    <xf numFmtId="38" fontId="48" fillId="0" borderId="21" xfId="37" applyFont="1" applyFill="1" applyBorder="1" applyAlignment="1" applyProtection="1">
      <alignment horizontal="distributed"/>
    </xf>
    <xf numFmtId="38" fontId="48" fillId="0" borderId="0" xfId="37" applyFont="1" applyFill="1" applyBorder="1"/>
    <xf numFmtId="38" fontId="10" fillId="0" borderId="0" xfId="37" applyFont="1" applyFill="1" applyAlignment="1">
      <alignment vertical="center"/>
    </xf>
    <xf numFmtId="38" fontId="10" fillId="0" borderId="2" xfId="37" applyFont="1" applyFill="1" applyBorder="1" applyAlignment="1" applyProtection="1">
      <alignment vertical="center"/>
    </xf>
    <xf numFmtId="38" fontId="10" fillId="0" borderId="2" xfId="37" applyFont="1" applyFill="1" applyBorder="1" applyAlignment="1" applyProtection="1">
      <alignment horizontal="center" vertical="center"/>
    </xf>
    <xf numFmtId="38" fontId="10" fillId="0" borderId="23" xfId="37" applyFont="1" applyFill="1" applyBorder="1" applyAlignment="1" applyProtection="1">
      <alignment horizontal="center" vertical="center"/>
    </xf>
    <xf numFmtId="38" fontId="10" fillId="0" borderId="15" xfId="37" applyFont="1" applyFill="1" applyBorder="1" applyAlignment="1">
      <alignment vertical="center"/>
    </xf>
    <xf numFmtId="38" fontId="9" fillId="0" borderId="0" xfId="37" applyFont="1" applyFill="1" applyAlignment="1">
      <alignment horizontal="center"/>
    </xf>
    <xf numFmtId="38" fontId="9" fillId="0" borderId="0" xfId="37" quotePrefix="1" applyFont="1" applyFill="1" applyAlignment="1">
      <alignment horizontal="left"/>
    </xf>
    <xf numFmtId="38" fontId="32" fillId="0" borderId="0" xfId="37" applyFont="1" applyFill="1"/>
    <xf numFmtId="38" fontId="32" fillId="0" borderId="0" xfId="37" applyFont="1" applyFill="1" applyBorder="1" applyAlignment="1"/>
    <xf numFmtId="38" fontId="32" fillId="0" borderId="0" xfId="37" applyFont="1" applyFill="1" applyAlignment="1"/>
    <xf numFmtId="38" fontId="32" fillId="0" borderId="0" xfId="37" applyFont="1" applyFill="1" applyAlignment="1">
      <alignment horizontal="right"/>
    </xf>
    <xf numFmtId="38" fontId="32" fillId="0" borderId="0" xfId="37" applyFont="1" applyFill="1" applyAlignment="1">
      <alignment horizontal="center"/>
    </xf>
    <xf numFmtId="38" fontId="11" fillId="0" borderId="0" xfId="37" applyFont="1" applyFill="1"/>
    <xf numFmtId="38" fontId="32" fillId="0" borderId="0" xfId="37" applyFont="1" applyFill="1" applyBorder="1"/>
    <xf numFmtId="38" fontId="11" fillId="0" borderId="0" xfId="37" quotePrefix="1" applyFont="1" applyFill="1" applyAlignment="1">
      <alignment horizontal="right"/>
    </xf>
    <xf numFmtId="38" fontId="10" fillId="0" borderId="26" xfId="37" applyFont="1" applyFill="1" applyBorder="1" applyAlignment="1">
      <alignment horizontal="centerContinuous" vertical="center"/>
    </xf>
    <xf numFmtId="38" fontId="10" fillId="0" borderId="13" xfId="37" applyFont="1" applyFill="1" applyBorder="1" applyAlignment="1">
      <alignment horizontal="centerContinuous" vertical="center"/>
    </xf>
    <xf numFmtId="38" fontId="10" fillId="0" borderId="27" xfId="37" applyFont="1" applyFill="1" applyBorder="1" applyAlignment="1">
      <alignment horizontal="centerContinuous" vertical="center"/>
    </xf>
    <xf numFmtId="38" fontId="10" fillId="0" borderId="15" xfId="37" applyFont="1" applyFill="1" applyBorder="1" applyAlignment="1">
      <alignment horizontal="centerContinuous" vertical="center"/>
    </xf>
    <xf numFmtId="37" fontId="9" fillId="0" borderId="32" xfId="60" applyFont="1" applyFill="1" applyBorder="1" applyAlignment="1">
      <alignment wrapText="1"/>
    </xf>
    <xf numFmtId="37" fontId="9" fillId="0" borderId="32" xfId="60" applyFont="1" applyFill="1" applyBorder="1" applyAlignment="1"/>
    <xf numFmtId="37" fontId="9" fillId="0" borderId="25" xfId="68" quotePrefix="1" applyFont="1" applyFill="1" applyBorder="1" applyAlignment="1" applyProtection="1">
      <alignment horizontal="distributed" vertical="center" wrapText="1" justifyLastLine="1"/>
    </xf>
    <xf numFmtId="0" fontId="9" fillId="0" borderId="29" xfId="51" applyFont="1" applyFill="1" applyBorder="1"/>
    <xf numFmtId="0" fontId="9" fillId="0" borderId="29" xfId="51" applyFont="1" applyFill="1" applyBorder="1" applyAlignment="1">
      <alignment horizontal="right"/>
    </xf>
    <xf numFmtId="37" fontId="9" fillId="0" borderId="0" xfId="81" applyFont="1" applyFill="1" applyBorder="1" applyAlignment="1" applyProtection="1">
      <alignment horizontal="right"/>
    </xf>
    <xf numFmtId="0" fontId="9" fillId="0" borderId="21" xfId="71" applyFont="1" applyFill="1" applyBorder="1" applyAlignment="1">
      <alignment horizontal="distributed"/>
    </xf>
    <xf numFmtId="0" fontId="13" fillId="0" borderId="21" xfId="71" applyFont="1" applyFill="1" applyBorder="1" applyAlignment="1">
      <alignment horizontal="distributed"/>
    </xf>
    <xf numFmtId="0" fontId="9" fillId="0" borderId="0" xfId="52" applyFont="1" applyFill="1" applyBorder="1" applyAlignment="1"/>
    <xf numFmtId="0" fontId="9" fillId="0" borderId="0" xfId="71" applyFont="1" applyFill="1" applyBorder="1" applyAlignment="1" applyProtection="1"/>
    <xf numFmtId="0" fontId="9" fillId="0" borderId="21" xfId="71" applyFont="1" applyFill="1" applyBorder="1" applyAlignment="1" applyProtection="1"/>
    <xf numFmtId="37" fontId="13" fillId="0" borderId="0" xfId="81" applyFont="1" applyFill="1" applyBorder="1" applyAlignment="1" applyProtection="1">
      <alignment horizontal="right"/>
    </xf>
    <xf numFmtId="38" fontId="9" fillId="0" borderId="0" xfId="38" applyFont="1" applyFill="1" applyAlignment="1">
      <alignment horizontal="right"/>
    </xf>
    <xf numFmtId="38" fontId="13" fillId="0" borderId="0" xfId="38" applyFont="1" applyFill="1" applyAlignment="1">
      <alignment horizontal="right"/>
    </xf>
    <xf numFmtId="0" fontId="9" fillId="0" borderId="28" xfId="51" applyFont="1" applyFill="1" applyBorder="1" applyAlignment="1"/>
    <xf numFmtId="177" fontId="9" fillId="0" borderId="16" xfId="64" applyNumberFormat="1" applyFont="1" applyFill="1" applyBorder="1" applyAlignment="1" applyProtection="1">
      <alignment horizontal="right"/>
    </xf>
    <xf numFmtId="177" fontId="9" fillId="0" borderId="32" xfId="65" applyNumberFormat="1" applyFont="1" applyFill="1" applyBorder="1" applyAlignment="1" applyProtection="1">
      <alignment horizontal="right" textRotation="255"/>
    </xf>
    <xf numFmtId="177" fontId="9" fillId="0" borderId="0" xfId="65" applyNumberFormat="1" applyFont="1" applyFill="1" applyBorder="1" applyAlignment="1" applyProtection="1">
      <alignment horizontal="right" textRotation="255"/>
    </xf>
    <xf numFmtId="177" fontId="9" fillId="0" borderId="0" xfId="0" applyNumberFormat="1" applyFont="1" applyFill="1"/>
    <xf numFmtId="0" fontId="9" fillId="0" borderId="0" xfId="80" applyFont="1" applyFill="1" applyBorder="1" applyAlignment="1"/>
    <xf numFmtId="38" fontId="13" fillId="0" borderId="16" xfId="82" applyFont="1" applyFill="1" applyBorder="1"/>
    <xf numFmtId="0" fontId="9" fillId="0" borderId="0" xfId="56" applyFont="1" applyFill="1" applyBorder="1" applyAlignment="1">
      <alignment vertical="center"/>
    </xf>
    <xf numFmtId="0" fontId="51" fillId="0" borderId="19" xfId="56" applyFont="1" applyFill="1" applyBorder="1" applyAlignment="1">
      <alignment horizontal="center" vertical="center" wrapText="1"/>
    </xf>
    <xf numFmtId="38" fontId="50" fillId="0" borderId="0" xfId="83" applyFont="1" applyFill="1" applyAlignment="1">
      <alignment horizontal="right"/>
    </xf>
    <xf numFmtId="38" fontId="13" fillId="0" borderId="0" xfId="37" applyFont="1" applyFill="1" applyBorder="1" applyAlignment="1" applyProtection="1">
      <alignment horizontal="right"/>
    </xf>
    <xf numFmtId="38" fontId="52" fillId="0" borderId="0" xfId="83" applyFont="1" applyFill="1" applyAlignment="1">
      <alignment horizontal="right"/>
    </xf>
    <xf numFmtId="0" fontId="9" fillId="0" borderId="0" xfId="81" applyNumberFormat="1" applyFont="1" applyFill="1" applyBorder="1" applyAlignment="1" applyProtection="1">
      <alignment horizontal="right"/>
    </xf>
    <xf numFmtId="0" fontId="10" fillId="0" borderId="16" xfId="37" applyNumberFormat="1" applyFont="1" applyFill="1" applyBorder="1" applyAlignment="1" applyProtection="1">
      <alignment horizontal="right"/>
    </xf>
    <xf numFmtId="38" fontId="12" fillId="0" borderId="0" xfId="37" applyFont="1" applyFill="1" applyProtection="1"/>
    <xf numFmtId="38" fontId="48" fillId="0" borderId="0" xfId="37" applyFont="1" applyFill="1" applyProtection="1"/>
    <xf numFmtId="38" fontId="12" fillId="0" borderId="0" xfId="37" applyFont="1" applyFill="1" applyBorder="1" applyAlignment="1" applyProtection="1">
      <alignment horizontal="right"/>
    </xf>
    <xf numFmtId="38" fontId="12" fillId="0" borderId="0" xfId="37" applyFont="1" applyFill="1" applyAlignment="1" applyProtection="1">
      <alignment horizontal="right"/>
    </xf>
    <xf numFmtId="37" fontId="9" fillId="0" borderId="0" xfId="61" applyFont="1" applyFill="1" applyBorder="1" applyAlignment="1" applyProtection="1">
      <alignment horizontal="distributed"/>
    </xf>
    <xf numFmtId="37" fontId="9" fillId="0" borderId="0" xfId="61" applyFont="1" applyFill="1" applyBorder="1" applyAlignment="1">
      <alignment horizontal="distributed"/>
    </xf>
    <xf numFmtId="37" fontId="9" fillId="0" borderId="0" xfId="59" applyFont="1" applyFill="1" applyBorder="1" applyAlignment="1">
      <alignment horizontal="distributed"/>
    </xf>
    <xf numFmtId="37" fontId="10" fillId="0" borderId="0" xfId="59" applyFont="1" applyFill="1" applyBorder="1" applyAlignment="1" applyProtection="1">
      <alignment horizontal="distributed"/>
    </xf>
    <xf numFmtId="41" fontId="9" fillId="0" borderId="0" xfId="68" applyNumberFormat="1" applyFont="1" applyFill="1" applyAlignment="1">
      <alignment horizontal="right"/>
    </xf>
    <xf numFmtId="41" fontId="13" fillId="0" borderId="0" xfId="68" applyNumberFormat="1" applyFont="1" applyFill="1" applyAlignment="1">
      <alignment horizontal="right"/>
    </xf>
    <xf numFmtId="38" fontId="13" fillId="0" borderId="0" xfId="37" applyFont="1" applyFill="1" applyAlignment="1" applyProtection="1">
      <alignment horizontal="right"/>
    </xf>
    <xf numFmtId="38" fontId="9" fillId="0" borderId="0" xfId="37" applyFont="1" applyFill="1" applyAlignment="1" applyProtection="1">
      <alignment horizontal="right"/>
    </xf>
    <xf numFmtId="38" fontId="52" fillId="0" borderId="0" xfId="82" applyFont="1" applyFill="1" applyAlignment="1">
      <alignment horizontal="right"/>
    </xf>
    <xf numFmtId="0" fontId="10" fillId="0" borderId="19" xfId="78" applyFont="1" applyFill="1" applyBorder="1" applyAlignment="1" applyProtection="1">
      <alignment horizontal="center" vertical="center"/>
    </xf>
    <xf numFmtId="38" fontId="12" fillId="0" borderId="21" xfId="37" applyFont="1" applyFill="1" applyBorder="1" applyAlignment="1" applyProtection="1"/>
    <xf numFmtId="0" fontId="10" fillId="0" borderId="20" xfId="78" applyFont="1" applyFill="1" applyBorder="1" applyAlignment="1">
      <alignment horizontal="center" vertical="center"/>
    </xf>
    <xf numFmtId="0" fontId="10" fillId="0" borderId="0" xfId="78" applyFont="1" applyFill="1" applyBorder="1" applyAlignment="1">
      <alignment horizontal="center" vertical="center"/>
    </xf>
    <xf numFmtId="0" fontId="10" fillId="0" borderId="20" xfId="78" applyFont="1" applyFill="1" applyBorder="1" applyAlignment="1" applyProtection="1">
      <alignment horizontal="center" vertical="center"/>
    </xf>
    <xf numFmtId="0" fontId="10" fillId="0" borderId="0" xfId="78" applyFont="1" applyFill="1" applyBorder="1" applyAlignment="1" applyProtection="1">
      <alignment horizontal="center" vertical="center"/>
    </xf>
    <xf numFmtId="0" fontId="12" fillId="0" borderId="0" xfId="78" applyFont="1" applyFill="1" applyBorder="1" applyAlignment="1">
      <alignment horizontal="distributed"/>
    </xf>
    <xf numFmtId="38" fontId="48" fillId="0" borderId="0" xfId="37" applyFont="1" applyFill="1" applyBorder="1" applyProtection="1"/>
    <xf numFmtId="37" fontId="9" fillId="0" borderId="0" xfId="62" applyFont="1" applyFill="1" applyAlignment="1">
      <alignment horizontal="right"/>
    </xf>
    <xf numFmtId="37" fontId="46" fillId="0" borderId="0" xfId="67" applyFont="1" applyFill="1" applyBorder="1" applyAlignment="1" applyProtection="1">
      <alignment horizontal="distributed"/>
    </xf>
    <xf numFmtId="0" fontId="9" fillId="0" borderId="14" xfId="0" applyFont="1" applyFill="1" applyBorder="1" applyAlignment="1">
      <alignment horizontal="center" vertical="center"/>
    </xf>
    <xf numFmtId="37" fontId="9" fillId="0" borderId="0" xfId="55" applyFont="1" applyFill="1" applyBorder="1" applyAlignment="1" applyProtection="1">
      <alignment horizontal="center" wrapText="1"/>
    </xf>
    <xf numFmtId="37" fontId="13" fillId="0" borderId="19" xfId="68" quotePrefix="1" applyFont="1" applyFill="1" applyBorder="1" applyAlignment="1" applyProtection="1">
      <alignment horizontal="distributed" vertical="center" wrapText="1" justifyLastLine="1"/>
    </xf>
    <xf numFmtId="0" fontId="9" fillId="0" borderId="0" xfId="51" applyFont="1" applyFill="1" applyBorder="1" applyAlignment="1">
      <alignment vertical="center"/>
    </xf>
    <xf numFmtId="37" fontId="13" fillId="0" borderId="0" xfId="55" quotePrefix="1" applyFont="1" applyFill="1" applyBorder="1" applyAlignment="1" applyProtection="1">
      <alignment horizontal="distributed"/>
    </xf>
    <xf numFmtId="37" fontId="9" fillId="0" borderId="0" xfId="64" applyFont="1" applyFill="1" applyBorder="1" applyAlignment="1" applyProtection="1">
      <alignment horizontal="center"/>
    </xf>
    <xf numFmtId="0" fontId="10" fillId="0" borderId="21" xfId="78" applyFont="1" applyFill="1" applyBorder="1" applyAlignment="1" applyProtection="1">
      <alignment horizontal="center"/>
    </xf>
    <xf numFmtId="0" fontId="10" fillId="0" borderId="20" xfId="78" applyFont="1" applyFill="1" applyBorder="1" applyAlignment="1" applyProtection="1">
      <alignment horizontal="center"/>
    </xf>
    <xf numFmtId="38" fontId="10" fillId="0" borderId="15" xfId="37" applyFont="1" applyFill="1" applyBorder="1" applyAlignment="1" applyProtection="1">
      <alignment horizontal="centerContinuous" vertical="center"/>
    </xf>
    <xf numFmtId="38" fontId="10" fillId="0" borderId="14" xfId="37" applyFont="1" applyFill="1" applyBorder="1" applyAlignment="1" applyProtection="1">
      <alignment horizontal="centerContinuous" vertical="center"/>
    </xf>
    <xf numFmtId="38" fontId="10" fillId="0" borderId="27" xfId="37" applyFont="1" applyFill="1" applyBorder="1" applyAlignment="1" applyProtection="1">
      <alignment horizontal="centerContinuous" vertical="center"/>
    </xf>
    <xf numFmtId="38" fontId="10" fillId="0" borderId="26" xfId="37" applyFont="1" applyFill="1" applyBorder="1" applyAlignment="1" applyProtection="1">
      <alignment horizontal="centerContinuous" vertical="center"/>
    </xf>
    <xf numFmtId="37" fontId="9" fillId="0" borderId="20" xfId="57" applyFont="1" applyFill="1" applyBorder="1" applyAlignment="1" applyProtection="1">
      <alignment vertical="center" wrapText="1"/>
    </xf>
    <xf numFmtId="37" fontId="9" fillId="0" borderId="0" xfId="61" applyFont="1" applyFill="1" applyBorder="1" applyAlignment="1" applyProtection="1">
      <alignment horizontal="distributed"/>
    </xf>
    <xf numFmtId="41" fontId="12" fillId="0" borderId="0" xfId="72" applyNumberFormat="1" applyFont="1" applyFill="1"/>
    <xf numFmtId="41" fontId="9" fillId="0" borderId="0" xfId="72" applyNumberFormat="1" applyFont="1" applyFill="1"/>
    <xf numFmtId="37" fontId="9" fillId="0" borderId="0" xfId="61" applyFont="1" applyFill="1" applyBorder="1" applyAlignment="1" applyProtection="1">
      <alignment horizontal="distributed"/>
    </xf>
    <xf numFmtId="180" fontId="9" fillId="18" borderId="0" xfId="60" applyNumberFormat="1" applyFont="1" applyFill="1"/>
    <xf numFmtId="37" fontId="9" fillId="0" borderId="0" xfId="61" applyFont="1" applyFill="1" applyBorder="1" applyAlignment="1" applyProtection="1">
      <alignment horizontal="distributed"/>
    </xf>
    <xf numFmtId="182" fontId="13" fillId="0" borderId="0" xfId="37" applyNumberFormat="1" applyFont="1" applyFill="1" applyAlignment="1" applyProtection="1">
      <alignment horizontal="right"/>
    </xf>
    <xf numFmtId="183" fontId="13" fillId="0" borderId="0" xfId="37" applyNumberFormat="1" applyFont="1" applyFill="1" applyAlignment="1" applyProtection="1">
      <alignment horizontal="right"/>
    </xf>
    <xf numFmtId="37" fontId="9" fillId="0" borderId="0" xfId="59" applyFont="1" applyFill="1" applyBorder="1" applyAlignment="1">
      <alignment horizontal="center"/>
    </xf>
    <xf numFmtId="37" fontId="9" fillId="0" borderId="0" xfId="59" applyFont="1" applyFill="1" applyAlignment="1">
      <alignment horizontal="center"/>
    </xf>
    <xf numFmtId="37" fontId="31" fillId="0" borderId="0" xfId="59" applyFont="1" applyFill="1" applyAlignment="1">
      <alignment horizontal="center"/>
    </xf>
    <xf numFmtId="37" fontId="31" fillId="0" borderId="0" xfId="59" applyFont="1" applyFill="1" applyBorder="1" applyAlignment="1">
      <alignment horizontal="center"/>
    </xf>
    <xf numFmtId="183" fontId="9" fillId="0" borderId="0" xfId="37" applyNumberFormat="1" applyFont="1" applyFill="1" applyAlignment="1" applyProtection="1">
      <alignment horizontal="right"/>
    </xf>
    <xf numFmtId="38" fontId="9" fillId="0" borderId="20" xfId="37" applyFont="1" applyFill="1" applyBorder="1" applyAlignment="1" applyProtection="1">
      <alignment horizontal="right"/>
    </xf>
    <xf numFmtId="176" fontId="9" fillId="0" borderId="0" xfId="59" applyNumberFormat="1" applyFont="1" applyFill="1" applyAlignment="1" applyProtection="1">
      <alignment horizontal="right"/>
    </xf>
    <xf numFmtId="178" fontId="13" fillId="0" borderId="0" xfId="59" applyNumberFormat="1" applyFont="1" applyFill="1" applyAlignment="1" applyProtection="1">
      <alignment horizontal="right"/>
    </xf>
    <xf numFmtId="176" fontId="13" fillId="0" borderId="0" xfId="59" applyNumberFormat="1" applyFont="1" applyFill="1" applyAlignment="1" applyProtection="1">
      <alignment horizontal="right"/>
    </xf>
    <xf numFmtId="37" fontId="9" fillId="0" borderId="0" xfId="61" applyFont="1" applyFill="1" applyBorder="1" applyAlignment="1" applyProtection="1">
      <alignment horizontal="distributed"/>
    </xf>
    <xf numFmtId="177" fontId="13" fillId="0" borderId="0" xfId="0" applyNumberFormat="1" applyFont="1" applyFill="1"/>
    <xf numFmtId="37" fontId="9" fillId="0" borderId="0" xfId="62" applyFont="1" applyFill="1" applyAlignment="1">
      <alignment horizontal="center" vertical="center"/>
    </xf>
    <xf numFmtId="0" fontId="9" fillId="0" borderId="0" xfId="68" applyNumberFormat="1" applyFont="1" applyFill="1" applyAlignment="1">
      <alignment horizontal="right"/>
    </xf>
    <xf numFmtId="0" fontId="13" fillId="0" borderId="0" xfId="68" applyNumberFormat="1" applyFont="1" applyFill="1" applyAlignment="1">
      <alignment horizontal="right"/>
    </xf>
    <xf numFmtId="184" fontId="9" fillId="0" borderId="0" xfId="70" applyNumberFormat="1" applyFont="1" applyFill="1" applyBorder="1"/>
    <xf numFmtId="184" fontId="9" fillId="0" borderId="0" xfId="50" applyNumberFormat="1" applyFont="1" applyFill="1" applyBorder="1"/>
    <xf numFmtId="184" fontId="9" fillId="0" borderId="0" xfId="70" applyNumberFormat="1" applyFont="1" applyFill="1" applyBorder="1" applyAlignment="1"/>
    <xf numFmtId="0" fontId="10" fillId="0" borderId="0" xfId="72" applyFont="1" applyFill="1" applyBorder="1" applyAlignment="1" applyProtection="1">
      <alignment horizontal="distributed"/>
    </xf>
    <xf numFmtId="38" fontId="10" fillId="0" borderId="0" xfId="37" applyFont="1" applyFill="1" applyBorder="1" applyAlignment="1" applyProtection="1">
      <alignment horizontal="distributed"/>
    </xf>
    <xf numFmtId="37" fontId="9" fillId="0" borderId="0" xfId="81" applyFont="1" applyAlignment="1">
      <alignment horizontal="right"/>
    </xf>
    <xf numFmtId="37" fontId="9" fillId="0" borderId="0" xfId="81" applyFont="1" applyFill="1" applyBorder="1" applyAlignment="1" applyProtection="1"/>
    <xf numFmtId="0" fontId="9" fillId="0" borderId="0" xfId="72" applyFont="1"/>
    <xf numFmtId="0" fontId="9" fillId="0" borderId="0" xfId="72" quotePrefix="1" applyFont="1" applyAlignment="1">
      <alignment horizontal="left"/>
    </xf>
    <xf numFmtId="0" fontId="9" fillId="0" borderId="0" xfId="78" applyFont="1" applyAlignment="1">
      <alignment horizontal="right"/>
    </xf>
    <xf numFmtId="0" fontId="9" fillId="0" borderId="0" xfId="78" applyFont="1"/>
    <xf numFmtId="0" fontId="10" fillId="0" borderId="0" xfId="72" quotePrefix="1" applyFont="1" applyAlignment="1">
      <alignment horizontal="left"/>
    </xf>
    <xf numFmtId="0" fontId="10" fillId="0" borderId="0" xfId="72" applyFont="1"/>
    <xf numFmtId="0" fontId="10" fillId="0" borderId="0" xfId="72" applyFont="1" applyAlignment="1">
      <alignment horizontal="left"/>
    </xf>
    <xf numFmtId="0" fontId="10" fillId="0" borderId="0" xfId="37" applyNumberFormat="1" applyFont="1" applyFill="1" applyBorder="1" applyAlignment="1" applyProtection="1">
      <alignment horizontal="right"/>
    </xf>
    <xf numFmtId="38" fontId="53" fillId="0" borderId="32" xfId="37" applyFont="1" applyFill="1" applyBorder="1" applyAlignment="1" applyProtection="1">
      <alignment horizontal="left"/>
    </xf>
    <xf numFmtId="38" fontId="10" fillId="0" borderId="32" xfId="37" applyFont="1" applyFill="1" applyBorder="1" applyAlignment="1" applyProtection="1">
      <alignment horizontal="left"/>
    </xf>
    <xf numFmtId="0" fontId="13" fillId="0" borderId="0" xfId="63" applyFont="1" applyFill="1" applyAlignment="1">
      <alignment horizontal="right"/>
    </xf>
    <xf numFmtId="38" fontId="13" fillId="0" borderId="0" xfId="37" applyFont="1" applyFill="1" applyAlignment="1">
      <alignment horizontal="right"/>
    </xf>
    <xf numFmtId="177" fontId="9" fillId="0" borderId="0" xfId="63" applyNumberFormat="1" applyFont="1" applyFill="1" applyAlignment="1">
      <alignment horizontal="right"/>
    </xf>
    <xf numFmtId="37" fontId="9" fillId="0" borderId="0" xfId="65" applyFont="1" applyFill="1" applyBorder="1" applyAlignment="1" applyProtection="1">
      <alignment horizontal="distributed"/>
    </xf>
    <xf numFmtId="37" fontId="13" fillId="0" borderId="0" xfId="65" applyFont="1" applyFill="1" applyBorder="1" applyAlignment="1" applyProtection="1">
      <alignment horizontal="distributed"/>
    </xf>
    <xf numFmtId="37" fontId="9" fillId="0" borderId="0" xfId="65" applyFont="1" applyFill="1" applyBorder="1" applyAlignment="1">
      <alignment horizontal="distributed"/>
    </xf>
    <xf numFmtId="37" fontId="9" fillId="0" borderId="0" xfId="65" applyFont="1" applyFill="1" applyBorder="1" applyAlignment="1" applyProtection="1">
      <alignment horizontal="distributed" wrapText="1"/>
    </xf>
    <xf numFmtId="37" fontId="9" fillId="0" borderId="14" xfId="66" applyFont="1" applyFill="1" applyBorder="1" applyAlignment="1">
      <alignment horizontal="center" vertical="center"/>
    </xf>
    <xf numFmtId="37" fontId="9" fillId="0" borderId="15" xfId="66" applyFont="1" applyFill="1" applyBorder="1" applyAlignment="1">
      <alignment horizontal="center" vertical="center"/>
    </xf>
    <xf numFmtId="37" fontId="9" fillId="0" borderId="26" xfId="66" applyFont="1" applyFill="1" applyBorder="1" applyAlignment="1">
      <alignment horizontal="center" vertical="center"/>
    </xf>
    <xf numFmtId="37" fontId="9" fillId="0" borderId="15" xfId="66" applyFont="1" applyFill="1" applyBorder="1" applyAlignment="1" applyProtection="1">
      <alignment horizontal="center" vertical="center"/>
    </xf>
    <xf numFmtId="0" fontId="12" fillId="0" borderId="0" xfId="37" applyNumberFormat="1" applyFont="1" applyFill="1" applyBorder="1" applyAlignment="1">
      <alignment vertical="center"/>
    </xf>
    <xf numFmtId="37" fontId="10" fillId="0" borderId="0" xfId="67" applyFont="1" applyFill="1" applyBorder="1" applyAlignment="1">
      <alignment horizontal="center"/>
    </xf>
    <xf numFmtId="37" fontId="10" fillId="0" borderId="0" xfId="67" applyFont="1" applyFill="1" applyBorder="1" applyAlignment="1" applyProtection="1">
      <alignment vertical="center"/>
    </xf>
    <xf numFmtId="37" fontId="10" fillId="0" borderId="0" xfId="67" applyFont="1" applyFill="1" applyBorder="1" applyAlignment="1" applyProtection="1">
      <alignment horizontal="distributed"/>
    </xf>
    <xf numFmtId="37" fontId="12" fillId="0" borderId="0" xfId="67" applyFont="1" applyFill="1" applyBorder="1" applyAlignment="1" applyProtection="1">
      <alignment horizontal="distributed"/>
    </xf>
    <xf numFmtId="38" fontId="13" fillId="0" borderId="32" xfId="37" applyFont="1" applyFill="1" applyBorder="1" applyAlignment="1" applyProtection="1">
      <alignment horizontal="right"/>
    </xf>
    <xf numFmtId="38" fontId="13" fillId="0" borderId="32" xfId="37" applyFont="1" applyFill="1" applyBorder="1" applyAlignment="1">
      <alignment horizontal="right"/>
    </xf>
    <xf numFmtId="38" fontId="9" fillId="0" borderId="32" xfId="37" applyFont="1" applyFill="1" applyBorder="1" applyAlignment="1" applyProtection="1">
      <alignment horizontal="right"/>
    </xf>
    <xf numFmtId="38" fontId="12" fillId="0" borderId="0" xfId="37" applyFont="1" applyFill="1" applyAlignment="1">
      <alignment horizontal="right"/>
    </xf>
    <xf numFmtId="38" fontId="10" fillId="0" borderId="0" xfId="37" applyFont="1" applyFill="1" applyAlignment="1">
      <alignment horizontal="right" vertical="center"/>
    </xf>
    <xf numFmtId="38" fontId="12" fillId="0" borderId="0" xfId="37" applyFont="1" applyFill="1" applyBorder="1" applyAlignment="1">
      <alignment horizontal="right"/>
    </xf>
    <xf numFmtId="38" fontId="10" fillId="0" borderId="0" xfId="37" applyFont="1" applyFill="1" applyBorder="1" applyAlignment="1" applyProtection="1">
      <alignment horizontal="right" vertical="center"/>
    </xf>
    <xf numFmtId="177" fontId="13" fillId="0" borderId="0" xfId="63" applyNumberFormat="1" applyFont="1" applyFill="1" applyAlignment="1">
      <alignment horizontal="right"/>
    </xf>
    <xf numFmtId="0" fontId="9" fillId="0" borderId="0" xfId="37" applyNumberFormat="1" applyFont="1" applyFill="1" applyBorder="1" applyAlignment="1" applyProtection="1">
      <alignment horizontal="right"/>
    </xf>
    <xf numFmtId="0" fontId="9" fillId="0" borderId="0" xfId="65" applyNumberFormat="1" applyFont="1" applyFill="1" applyBorder="1" applyAlignment="1" applyProtection="1">
      <alignment horizontal="right"/>
    </xf>
    <xf numFmtId="0" fontId="9" fillId="0" borderId="0" xfId="62" applyNumberFormat="1" applyFont="1" applyFill="1" applyAlignment="1">
      <alignment horizontal="right"/>
    </xf>
    <xf numFmtId="0" fontId="13" fillId="0" borderId="0" xfId="37" applyNumberFormat="1" applyFont="1" applyFill="1" applyBorder="1" applyAlignment="1" applyProtection="1">
      <alignment horizontal="right"/>
    </xf>
    <xf numFmtId="38" fontId="13" fillId="0" borderId="0" xfId="37" applyFont="1" applyFill="1" applyBorder="1" applyAlignment="1" applyProtection="1"/>
    <xf numFmtId="38" fontId="9" fillId="0" borderId="0" xfId="37" applyFont="1" applyFill="1" applyBorder="1" applyAlignment="1" applyProtection="1">
      <alignment horizontal="right" vertical="center" wrapText="1"/>
    </xf>
    <xf numFmtId="38" fontId="13" fillId="0" borderId="0" xfId="37" applyFont="1" applyFill="1" applyBorder="1" applyAlignment="1" applyProtection="1">
      <alignment horizontal="right" vertical="center" wrapText="1"/>
    </xf>
    <xf numFmtId="185" fontId="9" fillId="0" borderId="0" xfId="53" applyNumberFormat="1" applyFont="1" applyAlignment="1">
      <alignment horizontal="right" vertical="center"/>
    </xf>
    <xf numFmtId="185" fontId="13" fillId="0" borderId="0" xfId="53" applyNumberFormat="1" applyFont="1" applyAlignment="1">
      <alignment horizontal="right" vertical="center"/>
    </xf>
    <xf numFmtId="185" fontId="13" fillId="0" borderId="0" xfId="54" applyNumberFormat="1" applyFont="1" applyAlignment="1">
      <alignment horizontal="right" vertical="center"/>
    </xf>
    <xf numFmtId="0" fontId="9" fillId="0" borderId="0" xfId="71" applyFont="1" applyFill="1" applyBorder="1" applyAlignment="1">
      <alignment horizontal="distributed"/>
    </xf>
    <xf numFmtId="0" fontId="13" fillId="0" borderId="0" xfId="71" applyFont="1" applyFill="1" applyBorder="1" applyAlignment="1">
      <alignment horizontal="distributed"/>
    </xf>
    <xf numFmtId="0" fontId="10" fillId="0" borderId="29" xfId="52" applyFont="1" applyFill="1" applyBorder="1" applyAlignment="1">
      <alignment horizontal="right"/>
    </xf>
    <xf numFmtId="0" fontId="10" fillId="0" borderId="13" xfId="71" applyFont="1" applyFill="1" applyBorder="1" applyAlignment="1" applyProtection="1">
      <alignment horizontal="center" vertical="center" wrapText="1"/>
    </xf>
    <xf numFmtId="0" fontId="10" fillId="0" borderId="17" xfId="71" applyFont="1" applyFill="1" applyBorder="1" applyAlignment="1" applyProtection="1">
      <alignment horizontal="center" vertical="center" wrapText="1"/>
    </xf>
    <xf numFmtId="0" fontId="10" fillId="0" borderId="30" xfId="71" applyFont="1" applyFill="1" applyBorder="1" applyAlignment="1" applyProtection="1">
      <alignment horizontal="center" vertical="center" wrapText="1"/>
    </xf>
    <xf numFmtId="0" fontId="10" fillId="0" borderId="25" xfId="71" applyFont="1" applyFill="1" applyBorder="1" applyAlignment="1" applyProtection="1">
      <alignment horizontal="center" vertical="center" wrapText="1"/>
    </xf>
    <xf numFmtId="0" fontId="10" fillId="0" borderId="34" xfId="78" applyFont="1" applyFill="1" applyBorder="1" applyAlignment="1" applyProtection="1">
      <alignment horizontal="center" vertical="center"/>
    </xf>
    <xf numFmtId="0" fontId="10" fillId="0" borderId="25" xfId="78" applyFont="1" applyFill="1" applyBorder="1" applyAlignment="1" applyProtection="1">
      <alignment horizontal="center" vertical="center"/>
    </xf>
    <xf numFmtId="0" fontId="10" fillId="0" borderId="33" xfId="78" applyFont="1" applyFill="1" applyBorder="1" applyAlignment="1" applyProtection="1">
      <alignment horizontal="center" vertical="center"/>
    </xf>
    <xf numFmtId="0" fontId="10" fillId="0" borderId="19" xfId="78" applyFont="1" applyFill="1" applyBorder="1" applyAlignment="1" applyProtection="1">
      <alignment horizontal="center" vertical="center"/>
    </xf>
    <xf numFmtId="0" fontId="10" fillId="0" borderId="32" xfId="78" applyFont="1" applyFill="1" applyBorder="1" applyAlignment="1" applyProtection="1">
      <alignment vertical="center"/>
    </xf>
    <xf numFmtId="0" fontId="10" fillId="0" borderId="16" xfId="78" applyFont="1" applyFill="1" applyBorder="1" applyAlignment="1" applyProtection="1">
      <alignment vertical="center"/>
    </xf>
    <xf numFmtId="0" fontId="10" fillId="0" borderId="22" xfId="78" applyFont="1" applyFill="1" applyBorder="1" applyAlignment="1" applyProtection="1">
      <alignment horizontal="center" vertical="center"/>
    </xf>
    <xf numFmtId="0" fontId="10" fillId="0" borderId="12" xfId="78" applyFont="1" applyFill="1" applyBorder="1" applyAlignment="1" applyProtection="1">
      <alignment horizontal="center" vertical="center"/>
    </xf>
    <xf numFmtId="0" fontId="10" fillId="0" borderId="13" xfId="78" applyFont="1" applyFill="1" applyBorder="1" applyAlignment="1" applyProtection="1">
      <alignment horizontal="center" vertical="center"/>
    </xf>
    <xf numFmtId="0" fontId="10" fillId="0" borderId="16" xfId="78" applyFont="1" applyFill="1" applyBorder="1" applyAlignment="1" applyProtection="1">
      <alignment horizontal="center" vertical="center"/>
    </xf>
    <xf numFmtId="0" fontId="10" fillId="0" borderId="17" xfId="78" applyFont="1" applyFill="1" applyBorder="1" applyAlignment="1" applyProtection="1">
      <alignment horizontal="center" vertical="center"/>
    </xf>
    <xf numFmtId="0" fontId="10" fillId="0" borderId="22" xfId="78" applyFont="1" applyFill="1" applyBorder="1" applyAlignment="1">
      <alignment horizontal="center" vertical="center"/>
    </xf>
    <xf numFmtId="0" fontId="10" fillId="0" borderId="12" xfId="78" applyFont="1" applyFill="1" applyBorder="1" applyAlignment="1">
      <alignment horizontal="center" vertical="center"/>
    </xf>
    <xf numFmtId="0" fontId="10" fillId="0" borderId="19" xfId="78" applyFont="1" applyFill="1" applyBorder="1" applyAlignment="1">
      <alignment horizontal="center" vertical="center"/>
    </xf>
    <xf numFmtId="0" fontId="10" fillId="0" borderId="16" xfId="78" applyFont="1" applyFill="1" applyBorder="1" applyAlignment="1">
      <alignment horizontal="center" vertical="center"/>
    </xf>
    <xf numFmtId="0" fontId="10" fillId="0" borderId="13" xfId="80" applyFont="1" applyFill="1" applyBorder="1" applyAlignment="1">
      <alignment horizontal="center" vertical="center" wrapText="1"/>
    </xf>
    <xf numFmtId="0" fontId="10" fillId="0" borderId="21" xfId="80" applyFont="1" applyFill="1" applyBorder="1" applyAlignment="1">
      <alignment horizontal="center" vertical="center"/>
    </xf>
    <xf numFmtId="0" fontId="10" fillId="0" borderId="17" xfId="80" applyFont="1" applyFill="1" applyBorder="1" applyAlignment="1">
      <alignment horizontal="center" vertical="center"/>
    </xf>
    <xf numFmtId="0" fontId="10" fillId="0" borderId="0" xfId="72" applyFont="1" applyFill="1" applyBorder="1" applyAlignment="1" applyProtection="1">
      <alignment horizontal="distributed"/>
    </xf>
    <xf numFmtId="0" fontId="12" fillId="0" borderId="0" xfId="72" applyFont="1" applyFill="1" applyBorder="1" applyAlignment="1" applyProtection="1">
      <alignment horizontal="distributed"/>
    </xf>
    <xf numFmtId="0" fontId="10" fillId="0" borderId="30" xfId="72" applyFont="1" applyFill="1" applyBorder="1" applyAlignment="1" applyProtection="1">
      <alignment horizontal="center" vertical="center"/>
    </xf>
    <xf numFmtId="0" fontId="10" fillId="0" borderId="25" xfId="72" applyFont="1" applyFill="1" applyBorder="1" applyAlignment="1" applyProtection="1">
      <alignment horizontal="center" vertical="center"/>
    </xf>
    <xf numFmtId="38" fontId="10" fillId="0" borderId="0" xfId="37" applyFont="1" applyFill="1" applyBorder="1" applyAlignment="1" applyProtection="1">
      <alignment horizontal="distributed"/>
    </xf>
    <xf numFmtId="0" fontId="10" fillId="0" borderId="29" xfId="53" applyFont="1" applyFill="1" applyBorder="1" applyAlignment="1" applyProtection="1">
      <alignment horizontal="right"/>
    </xf>
    <xf numFmtId="38" fontId="12" fillId="0" borderId="0" xfId="37" applyFont="1" applyFill="1" applyBorder="1" applyAlignment="1" applyProtection="1">
      <alignment horizontal="distributed"/>
    </xf>
    <xf numFmtId="38" fontId="48" fillId="0" borderId="0" xfId="37" applyFont="1" applyFill="1" applyBorder="1" applyAlignment="1" applyProtection="1">
      <alignment horizontal="distributed"/>
    </xf>
    <xf numFmtId="38" fontId="10" fillId="0" borderId="29" xfId="37" applyFont="1" applyFill="1" applyBorder="1" applyAlignment="1" applyProtection="1">
      <alignment horizontal="right"/>
    </xf>
    <xf numFmtId="0" fontId="9" fillId="0" borderId="0" xfId="54" applyFont="1" applyFill="1" applyBorder="1" applyAlignment="1" applyProtection="1">
      <alignment horizontal="center" vertical="center" textRotation="255"/>
    </xf>
    <xf numFmtId="0" fontId="9" fillId="0" borderId="32" xfId="54" applyFont="1" applyFill="1" applyBorder="1" applyAlignment="1">
      <alignment horizontal="left" vertical="center" wrapText="1"/>
    </xf>
    <xf numFmtId="0" fontId="9" fillId="0" borderId="0" xfId="54" applyFont="1" applyFill="1" applyBorder="1" applyAlignment="1" applyProtection="1">
      <alignment horizontal="left" vertical="center"/>
    </xf>
    <xf numFmtId="0" fontId="9" fillId="0" borderId="21" xfId="54" applyFont="1" applyFill="1" applyBorder="1" applyAlignment="1" applyProtection="1">
      <alignment horizontal="left" vertical="center"/>
    </xf>
    <xf numFmtId="0" fontId="9" fillId="0" borderId="0" xfId="54" applyFont="1" applyFill="1" applyBorder="1" applyAlignment="1" applyProtection="1">
      <alignment horizontal="left" vertical="center" wrapText="1"/>
    </xf>
    <xf numFmtId="37" fontId="9" fillId="0" borderId="34" xfId="55" applyFont="1" applyFill="1" applyBorder="1" applyAlignment="1">
      <alignment horizontal="center" vertical="center" wrapText="1"/>
    </xf>
    <xf numFmtId="37" fontId="9" fillId="0" borderId="25" xfId="55" applyFont="1" applyFill="1" applyBorder="1" applyAlignment="1">
      <alignment horizontal="center" vertical="center" wrapText="1"/>
    </xf>
    <xf numFmtId="37" fontId="9" fillId="0" borderId="33" xfId="55" applyFont="1" applyFill="1" applyBorder="1" applyAlignment="1">
      <alignment horizontal="center" vertical="center" wrapText="1"/>
    </xf>
    <xf numFmtId="37" fontId="9" fillId="0" borderId="19" xfId="55" applyFont="1" applyFill="1" applyBorder="1" applyAlignment="1">
      <alignment horizontal="center" vertical="center" wrapText="1"/>
    </xf>
    <xf numFmtId="37" fontId="35" fillId="0" borderId="32" xfId="55" applyFont="1" applyFill="1" applyBorder="1" applyAlignment="1">
      <alignment vertical="center" wrapText="1"/>
    </xf>
    <xf numFmtId="37" fontId="35" fillId="0" borderId="16" xfId="55" applyFont="1" applyFill="1" applyBorder="1" applyAlignment="1">
      <alignment vertical="center" wrapText="1"/>
    </xf>
    <xf numFmtId="37" fontId="9" fillId="0" borderId="29" xfId="55" applyFont="1" applyFill="1" applyBorder="1" applyAlignment="1">
      <alignment horizontal="right"/>
    </xf>
    <xf numFmtId="37" fontId="9" fillId="0" borderId="0" xfId="61" applyFont="1" applyFill="1" applyBorder="1" applyAlignment="1" applyProtection="1">
      <alignment horizontal="distributed"/>
    </xf>
    <xf numFmtId="37" fontId="9" fillId="0" borderId="0" xfId="61" applyFont="1" applyFill="1" applyBorder="1" applyAlignment="1">
      <alignment horizontal="distributed"/>
    </xf>
    <xf numFmtId="180" fontId="9" fillId="0" borderId="0" xfId="61" applyNumberFormat="1" applyFont="1" applyFill="1" applyBorder="1" applyAlignment="1">
      <alignment horizontal="distributed"/>
    </xf>
    <xf numFmtId="180" fontId="13" fillId="0" borderId="0" xfId="61" applyNumberFormat="1" applyFont="1" applyFill="1" applyBorder="1" applyAlignment="1">
      <alignment horizontal="distributed"/>
    </xf>
    <xf numFmtId="180" fontId="13" fillId="0" borderId="32" xfId="61" applyNumberFormat="1" applyFont="1" applyFill="1" applyBorder="1" applyAlignment="1">
      <alignment horizontal="distributed"/>
    </xf>
    <xf numFmtId="37" fontId="9" fillId="0" borderId="0" xfId="59" applyFont="1" applyFill="1" applyBorder="1" applyAlignment="1">
      <alignment horizontal="distributed"/>
    </xf>
    <xf numFmtId="37" fontId="9" fillId="0" borderId="0" xfId="59" applyFont="1" applyFill="1" applyBorder="1" applyAlignment="1" applyProtection="1">
      <alignment horizontal="distributed"/>
    </xf>
    <xf numFmtId="37" fontId="10" fillId="0" borderId="0" xfId="59" applyFont="1" applyFill="1" applyBorder="1" applyAlignment="1" applyProtection="1">
      <alignment horizontal="distributed"/>
    </xf>
    <xf numFmtId="37" fontId="13" fillId="0" borderId="32" xfId="59" applyFont="1" applyFill="1" applyBorder="1" applyAlignment="1">
      <alignment horizontal="distributed"/>
    </xf>
    <xf numFmtId="0" fontId="9" fillId="0" borderId="12" xfId="50" applyFont="1" applyFill="1" applyBorder="1" applyAlignment="1">
      <alignment vertical="center" wrapText="1"/>
    </xf>
    <xf numFmtId="0" fontId="9" fillId="0" borderId="0" xfId="50" applyFont="1" applyFill="1" applyBorder="1" applyAlignment="1">
      <alignment vertical="center" wrapText="1"/>
    </xf>
    <xf numFmtId="0" fontId="9" fillId="0" borderId="16" xfId="50" applyFont="1" applyFill="1" applyBorder="1" applyAlignment="1">
      <alignment vertical="center" wrapText="1"/>
    </xf>
    <xf numFmtId="0" fontId="9" fillId="0" borderId="32" xfId="50" applyFont="1" applyFill="1" applyBorder="1" applyAlignment="1">
      <alignment horizontal="left"/>
    </xf>
    <xf numFmtId="0" fontId="9" fillId="0" borderId="0" xfId="50" applyFont="1" applyFill="1" applyBorder="1" applyAlignment="1">
      <alignment horizontal="left"/>
    </xf>
    <xf numFmtId="0" fontId="9" fillId="0" borderId="0" xfId="50" applyFont="1" applyFill="1" applyBorder="1" applyAlignment="1">
      <alignment horizontal="left" wrapText="1"/>
    </xf>
    <xf numFmtId="0" fontId="9" fillId="0" borderId="30" xfId="50" applyFont="1" applyFill="1" applyBorder="1" applyAlignment="1">
      <alignment horizontal="center" vertical="center" wrapText="1"/>
    </xf>
    <xf numFmtId="0" fontId="9" fillId="0" borderId="31" xfId="50" applyFont="1" applyFill="1" applyBorder="1" applyAlignment="1">
      <alignment horizontal="center" vertical="center" wrapText="1"/>
    </xf>
    <xf numFmtId="0" fontId="9" fillId="0" borderId="22" xfId="50" applyFont="1" applyFill="1" applyBorder="1" applyAlignment="1">
      <alignment horizontal="center" vertical="center" wrapText="1"/>
    </xf>
    <xf numFmtId="0" fontId="9" fillId="0" borderId="20" xfId="50" applyFont="1" applyFill="1" applyBorder="1" applyAlignment="1">
      <alignment horizontal="center" vertical="center" wrapText="1"/>
    </xf>
    <xf numFmtId="0" fontId="9" fillId="0" borderId="29" xfId="56" applyFont="1" applyFill="1" applyBorder="1" applyAlignment="1">
      <alignment horizontal="center"/>
    </xf>
    <xf numFmtId="0" fontId="50" fillId="0" borderId="14" xfId="56" applyFont="1" applyFill="1" applyBorder="1" applyAlignment="1">
      <alignment horizontal="center" vertical="center"/>
    </xf>
    <xf numFmtId="0" fontId="50" fillId="0" borderId="15" xfId="56" applyFont="1" applyFill="1" applyBorder="1" applyAlignment="1">
      <alignment horizontal="center" vertical="center"/>
    </xf>
    <xf numFmtId="0" fontId="50" fillId="0" borderId="23" xfId="56" applyFont="1" applyFill="1" applyBorder="1" applyAlignment="1">
      <alignment horizontal="center" vertical="center"/>
    </xf>
    <xf numFmtId="0" fontId="50" fillId="0" borderId="24" xfId="56" applyFont="1" applyFill="1" applyBorder="1" applyAlignment="1">
      <alignment horizontal="center" vertical="center"/>
    </xf>
    <xf numFmtId="0" fontId="50" fillId="0" borderId="2" xfId="56" applyFont="1" applyFill="1" applyBorder="1" applyAlignment="1">
      <alignment horizontal="center" vertical="center"/>
    </xf>
    <xf numFmtId="0" fontId="50" fillId="0" borderId="26" xfId="56" applyFont="1" applyFill="1" applyBorder="1" applyAlignment="1">
      <alignment horizontal="center" vertical="center"/>
    </xf>
    <xf numFmtId="37" fontId="9" fillId="0" borderId="29" xfId="65" applyFont="1" applyFill="1" applyBorder="1" applyAlignment="1">
      <alignment horizontal="right"/>
    </xf>
    <xf numFmtId="37" fontId="9" fillId="0" borderId="0" xfId="65" applyFont="1" applyFill="1" applyBorder="1" applyAlignment="1" applyProtection="1">
      <alignment horizontal="distributed"/>
    </xf>
    <xf numFmtId="37" fontId="9" fillId="0" borderId="0" xfId="65" applyFont="1" applyFill="1" applyBorder="1" applyAlignment="1" applyProtection="1">
      <alignment horizontal="distributed" wrapText="1"/>
    </xf>
    <xf numFmtId="37" fontId="9" fillId="0" borderId="16" xfId="65" applyFont="1" applyFill="1" applyBorder="1" applyAlignment="1">
      <alignment horizontal="distributed"/>
    </xf>
    <xf numFmtId="37" fontId="9" fillId="0" borderId="0" xfId="65" quotePrefix="1" applyFont="1" applyFill="1" applyBorder="1" applyAlignment="1">
      <alignment horizontal="distributed"/>
    </xf>
    <xf numFmtId="37" fontId="9" fillId="0" borderId="0" xfId="65" applyFont="1" applyFill="1" applyBorder="1" applyAlignment="1">
      <alignment horizontal="distributed"/>
    </xf>
    <xf numFmtId="37" fontId="9" fillId="0" borderId="0" xfId="65" applyFont="1" applyFill="1" applyBorder="1" applyAlignment="1">
      <alignment horizontal="distributed" wrapText="1"/>
    </xf>
    <xf numFmtId="37" fontId="9" fillId="0" borderId="32" xfId="65" applyFont="1" applyFill="1" applyBorder="1" applyAlignment="1" applyProtection="1">
      <alignment horizontal="distributed"/>
    </xf>
    <xf numFmtId="37" fontId="13" fillId="0" borderId="0" xfId="65" applyFont="1" applyFill="1" applyBorder="1" applyAlignment="1" applyProtection="1">
      <alignment horizontal="distributed"/>
    </xf>
    <xf numFmtId="37" fontId="9" fillId="0" borderId="29" xfId="66" applyFont="1" applyFill="1" applyBorder="1" applyAlignment="1">
      <alignment horizontal="right"/>
    </xf>
    <xf numFmtId="37" fontId="9" fillId="0" borderId="14" xfId="66" applyFont="1" applyFill="1" applyBorder="1" applyAlignment="1">
      <alignment horizontal="center" vertical="center"/>
    </xf>
    <xf numFmtId="37" fontId="9" fillId="0" borderId="15" xfId="66" applyFont="1" applyFill="1" applyBorder="1" applyAlignment="1">
      <alignment horizontal="center" vertical="center"/>
    </xf>
    <xf numFmtId="37" fontId="9" fillId="0" borderId="26" xfId="66" applyFont="1" applyFill="1" applyBorder="1" applyAlignment="1">
      <alignment horizontal="center" vertical="center"/>
    </xf>
    <xf numFmtId="37" fontId="9" fillId="0" borderId="14" xfId="66" applyFont="1" applyFill="1" applyBorder="1" applyAlignment="1" applyProtection="1">
      <alignment horizontal="center" vertical="center"/>
    </xf>
    <xf numFmtId="37" fontId="9" fillId="0" borderId="15" xfId="66" applyFont="1" applyFill="1" applyBorder="1" applyAlignment="1" applyProtection="1">
      <alignment horizontal="center" vertical="center"/>
    </xf>
    <xf numFmtId="37" fontId="9" fillId="0" borderId="26" xfId="66" applyFont="1" applyFill="1" applyBorder="1" applyAlignment="1" applyProtection="1">
      <alignment horizontal="center" vertical="center"/>
    </xf>
    <xf numFmtId="0" fontId="10" fillId="0" borderId="29" xfId="63" applyFont="1" applyFill="1" applyBorder="1" applyAlignment="1">
      <alignment horizontal="right"/>
    </xf>
    <xf numFmtId="37" fontId="10" fillId="0" borderId="34" xfId="67" applyFont="1" applyFill="1" applyBorder="1" applyAlignment="1" applyProtection="1">
      <alignment horizontal="center" vertical="center" shrinkToFit="1"/>
    </xf>
    <xf numFmtId="37" fontId="10" fillId="0" borderId="25" xfId="67" applyFont="1" applyFill="1" applyBorder="1" applyAlignment="1" applyProtection="1">
      <alignment horizontal="center" vertical="center" shrinkToFit="1"/>
    </xf>
    <xf numFmtId="37" fontId="10" fillId="0" borderId="0" xfId="67" applyFont="1" applyFill="1" applyBorder="1" applyAlignment="1" applyProtection="1">
      <alignment horizontal="distributed"/>
    </xf>
    <xf numFmtId="37" fontId="10" fillId="0" borderId="0" xfId="67" applyFont="1" applyFill="1" applyBorder="1" applyAlignment="1" applyProtection="1">
      <alignment vertical="center"/>
    </xf>
    <xf numFmtId="37" fontId="12" fillId="0" borderId="0" xfId="67" applyFont="1" applyFill="1" applyBorder="1" applyAlignment="1" applyProtection="1">
      <alignment horizontal="distributed"/>
    </xf>
    <xf numFmtId="0" fontId="12" fillId="0" borderId="0" xfId="37" applyNumberFormat="1" applyFont="1" applyFill="1" applyBorder="1" applyAlignment="1">
      <alignment vertical="center"/>
    </xf>
    <xf numFmtId="37" fontId="10" fillId="0" borderId="0" xfId="67" applyFont="1" applyFill="1" applyBorder="1" applyAlignment="1">
      <alignment horizontal="center"/>
    </xf>
    <xf numFmtId="37" fontId="13" fillId="0" borderId="32" xfId="68" applyFont="1" applyFill="1" applyBorder="1" applyAlignment="1">
      <alignment horizontal="distributed"/>
    </xf>
    <xf numFmtId="37" fontId="13" fillId="0" borderId="0" xfId="68" quotePrefix="1" applyFont="1" applyFill="1" applyBorder="1" applyAlignment="1" applyProtection="1">
      <alignment horizontal="distributed"/>
    </xf>
    <xf numFmtId="37" fontId="13" fillId="0" borderId="0" xfId="68" applyFont="1" applyFill="1" applyBorder="1" applyAlignment="1" applyProtection="1">
      <alignment horizontal="distributed"/>
    </xf>
    <xf numFmtId="37" fontId="9" fillId="0" borderId="29" xfId="68" applyFont="1" applyFill="1" applyBorder="1" applyAlignment="1">
      <alignment horizontal="right"/>
    </xf>
  </cellXfs>
  <cellStyles count="8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xr:uid="{00000000-0005-0000-0000-000025000000}"/>
    <cellStyle name="桁区切り 2 2" xfId="82" xr:uid="{00000000-0005-0000-0000-000026000000}"/>
    <cellStyle name="桁区切り 2 2 2" xfId="83" xr:uid="{00000000-0005-0000-0000-000027000000}"/>
    <cellStyle name="桁区切り 3" xfId="70" xr:uid="{00000000-0005-0000-0000-000028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32000000}"/>
    <cellStyle name="標準 2 2" xfId="80" xr:uid="{00000000-0005-0000-0000-000033000000}"/>
    <cellStyle name="標準 3" xfId="75" xr:uid="{00000000-0005-0000-0000-000034000000}"/>
    <cellStyle name="標準 4" xfId="84" xr:uid="{00000000-0005-0000-0000-000035000000}"/>
    <cellStyle name="標準_208" xfId="81" xr:uid="{00000000-0005-0000-0000-000036000000}"/>
    <cellStyle name="標準_281" xfId="74" xr:uid="{00000000-0005-0000-0000-000037000000}"/>
    <cellStyle name="標準_282" xfId="73" xr:uid="{00000000-0005-0000-0000-000038000000}"/>
    <cellStyle name="標準_294a" xfId="48" xr:uid="{00000000-0005-0000-0000-000039000000}"/>
    <cellStyle name="標準_295" xfId="49" xr:uid="{00000000-0005-0000-0000-00003A000000}"/>
    <cellStyle name="標準_296_1" xfId="76" xr:uid="{00000000-0005-0000-0000-00003B000000}"/>
    <cellStyle name="標準_297" xfId="77" xr:uid="{00000000-0005-0000-0000-00003C000000}"/>
    <cellStyle name="標準_297a (2)" xfId="50" xr:uid="{00000000-0005-0000-0000-00003D000000}"/>
    <cellStyle name="標準_298a" xfId="51" xr:uid="{00000000-0005-0000-0000-00003E000000}"/>
    <cellStyle name="標準_299" xfId="78" xr:uid="{00000000-0005-0000-0000-00003F000000}"/>
    <cellStyle name="標準_299_1" xfId="79" xr:uid="{00000000-0005-0000-0000-000040000000}"/>
    <cellStyle name="標準_300" xfId="72" xr:uid="{00000000-0005-0000-0000-000041000000}"/>
    <cellStyle name="標準_300_1" xfId="52" xr:uid="{00000000-0005-0000-0000-000042000000}"/>
    <cellStyle name="標準_302" xfId="53" xr:uid="{00000000-0005-0000-0000-000043000000}"/>
    <cellStyle name="標準_303" xfId="71" xr:uid="{00000000-0005-0000-0000-000044000000}"/>
    <cellStyle name="標準_304" xfId="54" xr:uid="{00000000-0005-0000-0000-000045000000}"/>
    <cellStyle name="標準_306" xfId="55" xr:uid="{00000000-0005-0000-0000-000046000000}"/>
    <cellStyle name="標準_３０７" xfId="56" xr:uid="{00000000-0005-0000-0000-000047000000}"/>
    <cellStyle name="標準_307_294a" xfId="57" xr:uid="{00000000-0005-0000-0000-000048000000}"/>
    <cellStyle name="標準_307_295a" xfId="58" xr:uid="{00000000-0005-0000-0000-000049000000}"/>
    <cellStyle name="標準_307_296a" xfId="59" xr:uid="{00000000-0005-0000-0000-00004A000000}"/>
    <cellStyle name="標準_309_294a" xfId="60" xr:uid="{00000000-0005-0000-0000-00004B000000}"/>
    <cellStyle name="標準_310_295a" xfId="61" xr:uid="{00000000-0005-0000-0000-00004C000000}"/>
    <cellStyle name="標準_312" xfId="62" xr:uid="{00000000-0005-0000-0000-00004D000000}"/>
    <cellStyle name="標準_312_1" xfId="63" xr:uid="{00000000-0005-0000-0000-00004E000000}"/>
    <cellStyle name="標準_313" xfId="64" xr:uid="{00000000-0005-0000-0000-00004F000000}"/>
    <cellStyle name="標準_314" xfId="65" xr:uid="{00000000-0005-0000-0000-000050000000}"/>
    <cellStyle name="標準_315" xfId="66" xr:uid="{00000000-0005-0000-0000-000051000000}"/>
    <cellStyle name="標準_316" xfId="67" xr:uid="{00000000-0005-0000-0000-000052000000}"/>
    <cellStyle name="標準_317" xfId="68" xr:uid="{00000000-0005-0000-0000-000053000000}"/>
    <cellStyle name="良い" xfId="6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sharedStrings" Target="sharedStrings.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400050</xdr:colOff>
      <xdr:row>78</xdr:row>
      <xdr:rowOff>66675</xdr:rowOff>
    </xdr:from>
    <xdr:to>
      <xdr:col>3</xdr:col>
      <xdr:colOff>485775</xdr:colOff>
      <xdr:row>79</xdr:row>
      <xdr:rowOff>85725</xdr:rowOff>
    </xdr:to>
    <xdr:sp macro="" textlink="">
      <xdr:nvSpPr>
        <xdr:cNvPr id="12615" name="図形 1">
          <a:extLst>
            <a:ext uri="{FF2B5EF4-FFF2-40B4-BE49-F238E27FC236}">
              <a16:creationId xmlns:a16="http://schemas.microsoft.com/office/drawing/2014/main" id="{00000000-0008-0000-0E00-000047310000}"/>
            </a:ext>
          </a:extLst>
        </xdr:cNvPr>
        <xdr:cNvSpPr>
          <a:spLocks/>
        </xdr:cNvSpPr>
      </xdr:nvSpPr>
      <xdr:spPr bwMode="auto">
        <a:xfrm>
          <a:off x="752475" y="14039850"/>
          <a:ext cx="85725" cy="1714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400050</xdr:colOff>
      <xdr:row>81</xdr:row>
      <xdr:rowOff>85725</xdr:rowOff>
    </xdr:from>
    <xdr:to>
      <xdr:col>3</xdr:col>
      <xdr:colOff>476250</xdr:colOff>
      <xdr:row>82</xdr:row>
      <xdr:rowOff>104775</xdr:rowOff>
    </xdr:to>
    <xdr:sp macro="" textlink="">
      <xdr:nvSpPr>
        <xdr:cNvPr id="12616" name="図形 2">
          <a:extLst>
            <a:ext uri="{FF2B5EF4-FFF2-40B4-BE49-F238E27FC236}">
              <a16:creationId xmlns:a16="http://schemas.microsoft.com/office/drawing/2014/main" id="{00000000-0008-0000-0E00-000048310000}"/>
            </a:ext>
          </a:extLst>
        </xdr:cNvPr>
        <xdr:cNvSpPr>
          <a:spLocks/>
        </xdr:cNvSpPr>
      </xdr:nvSpPr>
      <xdr:spPr bwMode="auto">
        <a:xfrm>
          <a:off x="752475" y="14516100"/>
          <a:ext cx="76200" cy="2095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5"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201-260\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1999\201-260\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1999\201-260\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32113;&#35336;&#26360;1999\201-260\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5218$\&#26989;&#21209;\&#65320;17\&#12381;&#12398;&#20182;\&#32113;&#35336;&#26360;&#36039;&#26009;\&#24193;&#20869;&#65298;\WINDOWS\&#65411;&#65438;&#65405;&#65400;&#65412;&#65391;&#65420;&#65439;\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36039;&#26009;\&#24193;&#20869;&#65298;\WINDOWS\&#65411;&#65438;&#65405;&#65400;&#65412;&#65391;&#65420;&#65439;\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36039;&#26009;\&#24193;&#20869;&#65298;\WINDOWS\&#65411;&#65438;&#65405;&#65400;&#65412;&#65391;&#65420;&#65439;\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99"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36039;&#26009;\&#24193;&#20869;&#65298;\WINDOWS\&#65411;&#65438;&#65405;&#65400;&#65412;&#65391;&#65420;&#65439;\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261-290\2392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1999/261-290/239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989;&#21209;\&#65320;17\&#12381;&#12398;&#20182;\&#32113;&#35336;&#26360;1999\201-260\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6"/>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
    </sheetNames>
    <sheetDataSet>
      <sheetData sheetId="0">
        <row r="3">
          <cell r="E3" t="str">
            <v>政令大型乗用</v>
          </cell>
          <cell r="F3" t="str">
            <v>大型乗用</v>
          </cell>
          <cell r="G3" t="str">
            <v>普通乗用</v>
          </cell>
          <cell r="H3" t="str">
            <v>軽乗用</v>
          </cell>
          <cell r="I3" t="str">
            <v>ミニカー</v>
          </cell>
          <cell r="J3" t="str">
            <v>政令大型貨物</v>
          </cell>
          <cell r="K3" t="str">
            <v>大型貨物</v>
          </cell>
          <cell r="L3" t="str">
            <v>普通貨物</v>
          </cell>
          <cell r="M3" t="str">
            <v>軽貨物</v>
          </cell>
          <cell r="N3" t="str">
            <v>大型特殊</v>
          </cell>
          <cell r="O3" t="str">
            <v>小型特殊</v>
          </cell>
          <cell r="P3" t="str">
            <v>小型二輪</v>
          </cell>
          <cell r="Q3" t="str">
            <v>軽二輪</v>
          </cell>
          <cell r="R3" t="str">
            <v>原付二種</v>
          </cell>
          <cell r="S3" t="str">
            <v>原付一種</v>
          </cell>
          <cell r="T3" t="str">
            <v>自転車</v>
          </cell>
          <cell r="U3"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BI49"/>
  <sheetViews>
    <sheetView view="pageBreakPreview" zoomScale="115" zoomScaleNormal="120" zoomScaleSheetLayoutView="115" workbookViewId="0">
      <selection activeCell="J16" sqref="J16"/>
    </sheetView>
  </sheetViews>
  <sheetFormatPr defaultColWidth="9" defaultRowHeight="12" customHeight="1"/>
  <cols>
    <col min="1" max="1" width="0.875" style="1" customWidth="1"/>
    <col min="2" max="2" width="2.125" style="1" customWidth="1"/>
    <col min="3" max="3" width="20.625" style="666" customWidth="1"/>
    <col min="4" max="4" width="0.375" style="666" customWidth="1"/>
    <col min="5" max="13" width="7.375" style="666" customWidth="1"/>
    <col min="14" max="14" width="0.25" style="665" customWidth="1"/>
    <col min="15" max="16384" width="9" style="1"/>
  </cols>
  <sheetData>
    <row r="1" spans="1:56" s="715" customFormat="1" ht="20.100000000000001" customHeight="1">
      <c r="B1" s="715" t="s">
        <v>793</v>
      </c>
      <c r="C1" s="714"/>
      <c r="D1" s="714"/>
      <c r="E1" s="714"/>
      <c r="F1" s="714"/>
      <c r="G1" s="714"/>
      <c r="H1" s="714"/>
      <c r="I1" s="714"/>
      <c r="J1" s="714"/>
      <c r="K1" s="714"/>
      <c r="L1" s="714"/>
      <c r="M1" s="714"/>
      <c r="N1" s="717"/>
      <c r="O1" s="716"/>
    </row>
    <row r="2" spans="1:56" s="711" customFormat="1" ht="20.100000000000001" customHeight="1">
      <c r="B2" s="711" t="s">
        <v>440</v>
      </c>
      <c r="C2" s="714"/>
      <c r="D2" s="714"/>
      <c r="E2" s="714"/>
      <c r="F2" s="715"/>
      <c r="I2" s="715" t="s">
        <v>559</v>
      </c>
      <c r="K2" s="714"/>
      <c r="L2" s="714"/>
      <c r="M2" s="714"/>
      <c r="N2" s="713"/>
      <c r="O2" s="712"/>
    </row>
    <row r="3" spans="1:56" ht="8.1" customHeight="1">
      <c r="E3" s="710"/>
      <c r="O3" s="709"/>
    </row>
    <row r="4" spans="1:56" s="671" customFormat="1" ht="12" customHeight="1" thickBot="1">
      <c r="B4" s="671" t="s">
        <v>439</v>
      </c>
      <c r="C4" s="708"/>
      <c r="D4" s="708"/>
      <c r="E4" s="707"/>
      <c r="F4" s="707"/>
      <c r="G4" s="707"/>
      <c r="H4" s="707"/>
      <c r="I4" s="1044"/>
      <c r="J4" s="1044"/>
      <c r="K4" s="1044"/>
      <c r="L4" s="1044"/>
      <c r="M4" s="1044"/>
      <c r="N4" s="706"/>
      <c r="O4" s="705"/>
    </row>
    <row r="5" spans="1:56" s="671" customFormat="1" ht="12" customHeight="1">
      <c r="A5" s="704"/>
      <c r="B5" s="704"/>
      <c r="C5" s="703"/>
      <c r="D5" s="702"/>
      <c r="E5" s="1045" t="s">
        <v>539</v>
      </c>
      <c r="F5" s="1047" t="s">
        <v>540</v>
      </c>
      <c r="G5" s="700" t="s">
        <v>541</v>
      </c>
      <c r="H5" s="701"/>
      <c r="I5" s="701"/>
      <c r="J5" s="701"/>
      <c r="K5" s="701"/>
      <c r="L5" s="700" t="s">
        <v>542</v>
      </c>
      <c r="M5" s="699"/>
      <c r="N5" s="698"/>
    </row>
    <row r="6" spans="1:56" s="671" customFormat="1" ht="36" customHeight="1">
      <c r="A6" s="677"/>
      <c r="B6" s="677"/>
      <c r="C6" s="697"/>
      <c r="D6" s="696"/>
      <c r="E6" s="1046"/>
      <c r="F6" s="1048"/>
      <c r="G6" s="695" t="s">
        <v>438</v>
      </c>
      <c r="H6" s="694" t="s">
        <v>437</v>
      </c>
      <c r="I6" s="693" t="s">
        <v>436</v>
      </c>
      <c r="J6" s="693" t="s">
        <v>435</v>
      </c>
      <c r="K6" s="693" t="s">
        <v>434</v>
      </c>
      <c r="L6" s="692" t="s">
        <v>433</v>
      </c>
      <c r="M6" s="692" t="s">
        <v>432</v>
      </c>
      <c r="N6" s="691"/>
    </row>
    <row r="7" spans="1:56" s="669" customFormat="1" ht="15" customHeight="1">
      <c r="A7" s="682"/>
      <c r="B7" s="1042" t="s">
        <v>687</v>
      </c>
      <c r="C7" s="1042"/>
      <c r="D7" s="911"/>
      <c r="E7" s="910">
        <v>1658</v>
      </c>
      <c r="F7" s="910">
        <v>8909</v>
      </c>
      <c r="G7" s="910">
        <v>313</v>
      </c>
      <c r="H7" s="910">
        <v>15</v>
      </c>
      <c r="I7" s="910">
        <v>8</v>
      </c>
      <c r="J7" s="910">
        <v>66</v>
      </c>
      <c r="K7" s="910">
        <v>535</v>
      </c>
      <c r="L7" s="910">
        <v>37355</v>
      </c>
      <c r="M7" s="910">
        <v>6382</v>
      </c>
      <c r="N7" s="679"/>
    </row>
    <row r="8" spans="1:56" s="669" customFormat="1" ht="9.9499999999999993" customHeight="1">
      <c r="A8" s="682"/>
      <c r="B8" s="1042" t="s">
        <v>707</v>
      </c>
      <c r="C8" s="1042"/>
      <c r="D8" s="911"/>
      <c r="E8" s="910">
        <v>1699</v>
      </c>
      <c r="F8" s="910">
        <v>8746</v>
      </c>
      <c r="G8" s="910">
        <v>311</v>
      </c>
      <c r="H8" s="910">
        <v>15</v>
      </c>
      <c r="I8" s="910">
        <v>8</v>
      </c>
      <c r="J8" s="910">
        <v>67</v>
      </c>
      <c r="K8" s="910">
        <v>518</v>
      </c>
      <c r="L8" s="910">
        <v>37486</v>
      </c>
      <c r="M8" s="910">
        <v>6360</v>
      </c>
      <c r="N8" s="679"/>
    </row>
    <row r="9" spans="1:56" s="669" customFormat="1" ht="9.9499999999999993" customHeight="1">
      <c r="A9" s="682"/>
      <c r="B9" s="1042" t="s">
        <v>749</v>
      </c>
      <c r="C9" s="1042"/>
      <c r="D9" s="911"/>
      <c r="E9" s="910">
        <v>1711</v>
      </c>
      <c r="F9" s="910">
        <v>8545</v>
      </c>
      <c r="G9" s="910">
        <v>312</v>
      </c>
      <c r="H9" s="910">
        <v>15</v>
      </c>
      <c r="I9" s="910">
        <v>8</v>
      </c>
      <c r="J9" s="910">
        <v>67</v>
      </c>
      <c r="K9" s="910">
        <v>514</v>
      </c>
      <c r="L9" s="910">
        <v>37598</v>
      </c>
      <c r="M9" s="910">
        <v>6377</v>
      </c>
      <c r="N9" s="679"/>
    </row>
    <row r="10" spans="1:56" s="669" customFormat="1" ht="9.9499999999999993" customHeight="1">
      <c r="A10" s="682"/>
      <c r="B10" s="1042" t="s">
        <v>784</v>
      </c>
      <c r="C10" s="1042"/>
      <c r="D10" s="911"/>
      <c r="E10" s="910">
        <v>1711</v>
      </c>
      <c r="F10" s="910">
        <v>8531</v>
      </c>
      <c r="G10" s="910">
        <v>329</v>
      </c>
      <c r="H10" s="910">
        <v>15</v>
      </c>
      <c r="I10" s="910">
        <v>8</v>
      </c>
      <c r="J10" s="910">
        <v>67</v>
      </c>
      <c r="K10" s="910">
        <v>513</v>
      </c>
      <c r="L10" s="910">
        <v>37758</v>
      </c>
      <c r="M10" s="910">
        <v>6395</v>
      </c>
      <c r="N10" s="679"/>
    </row>
    <row r="11" spans="1:56" s="687" customFormat="1" ht="15" customHeight="1">
      <c r="A11" s="690"/>
      <c r="B11" s="1043" t="s">
        <v>976</v>
      </c>
      <c r="C11" s="1043"/>
      <c r="D11" s="912"/>
      <c r="E11" s="916">
        <v>1685</v>
      </c>
      <c r="F11" s="916">
        <v>8477</v>
      </c>
      <c r="G11" s="916">
        <v>315</v>
      </c>
      <c r="H11" s="916">
        <v>14</v>
      </c>
      <c r="I11" s="916">
        <v>8</v>
      </c>
      <c r="J11" s="916">
        <v>67</v>
      </c>
      <c r="K11" s="916">
        <v>462</v>
      </c>
      <c r="L11" s="916">
        <v>35407</v>
      </c>
      <c r="M11" s="916">
        <v>6396</v>
      </c>
      <c r="N11" s="689"/>
      <c r="O11" s="688"/>
      <c r="P11" s="688"/>
      <c r="Q11" s="688"/>
      <c r="R11" s="688"/>
      <c r="S11" s="688"/>
      <c r="T11" s="688"/>
      <c r="U11" s="688"/>
      <c r="V11" s="688"/>
      <c r="W11" s="688"/>
      <c r="X11" s="688"/>
      <c r="Y11" s="688"/>
      <c r="Z11" s="688"/>
      <c r="AA11" s="688"/>
      <c r="AB11" s="688"/>
      <c r="AC11" s="688"/>
      <c r="AD11" s="688"/>
      <c r="AE11" s="688"/>
      <c r="AF11" s="688"/>
      <c r="AG11" s="688"/>
      <c r="AH11" s="688"/>
      <c r="AI11" s="688"/>
      <c r="AJ11" s="688"/>
      <c r="AK11" s="688"/>
      <c r="AL11" s="688"/>
      <c r="AM11" s="688"/>
      <c r="AN11" s="688"/>
      <c r="AO11" s="688"/>
      <c r="AP11" s="688"/>
      <c r="AQ11" s="688"/>
      <c r="AR11" s="688"/>
      <c r="AS11" s="688"/>
      <c r="AT11" s="688"/>
      <c r="AU11" s="688"/>
      <c r="AV11" s="688"/>
      <c r="AW11" s="688"/>
      <c r="AX11" s="688"/>
      <c r="AY11" s="688"/>
      <c r="AZ11" s="688"/>
      <c r="BA11" s="688"/>
      <c r="BB11" s="688"/>
      <c r="BC11" s="688"/>
      <c r="BD11" s="688"/>
    </row>
    <row r="12" spans="1:56" s="669" customFormat="1" ht="20.100000000000001" customHeight="1">
      <c r="A12" s="682"/>
      <c r="B12" s="913"/>
      <c r="C12" s="914" t="s">
        <v>431</v>
      </c>
      <c r="D12" s="915"/>
      <c r="E12" s="910">
        <v>603</v>
      </c>
      <c r="F12" s="910">
        <v>2101</v>
      </c>
      <c r="G12" s="910">
        <v>98</v>
      </c>
      <c r="H12" s="910">
        <v>6</v>
      </c>
      <c r="I12" s="910">
        <v>2</v>
      </c>
      <c r="J12" s="910">
        <v>23</v>
      </c>
      <c r="K12" s="910">
        <v>72</v>
      </c>
      <c r="L12" s="910">
        <v>11919</v>
      </c>
      <c r="M12" s="910">
        <v>1724</v>
      </c>
      <c r="N12" s="679"/>
      <c r="O12" s="678"/>
      <c r="P12" s="678"/>
      <c r="Q12" s="678"/>
      <c r="R12" s="678"/>
      <c r="S12" s="678"/>
      <c r="T12" s="678"/>
      <c r="U12" s="678"/>
      <c r="V12" s="678"/>
      <c r="W12" s="678"/>
      <c r="X12" s="678"/>
      <c r="Y12" s="678"/>
      <c r="Z12" s="678"/>
      <c r="AA12" s="678"/>
      <c r="AB12" s="678"/>
      <c r="AC12" s="678"/>
      <c r="AD12" s="678"/>
      <c r="AE12" s="678"/>
      <c r="AF12" s="678"/>
      <c r="AG12" s="678"/>
      <c r="AH12" s="678"/>
      <c r="AI12" s="678"/>
      <c r="AJ12" s="678"/>
      <c r="AK12" s="678"/>
      <c r="AL12" s="678"/>
      <c r="AM12" s="678"/>
      <c r="AN12" s="678"/>
      <c r="AO12" s="678"/>
      <c r="AP12" s="678"/>
      <c r="AQ12" s="678"/>
      <c r="AR12" s="678"/>
      <c r="AS12" s="678"/>
      <c r="AT12" s="678"/>
      <c r="AU12" s="678"/>
      <c r="AV12" s="678"/>
      <c r="AW12" s="678"/>
      <c r="AX12" s="678"/>
      <c r="AY12" s="678"/>
      <c r="AZ12" s="678"/>
      <c r="BA12" s="678"/>
      <c r="BB12" s="678"/>
      <c r="BC12" s="678"/>
      <c r="BD12" s="678"/>
    </row>
    <row r="13" spans="1:56" s="669" customFormat="1" ht="15" customHeight="1">
      <c r="A13" s="682"/>
      <c r="B13" s="913"/>
      <c r="C13" s="914" t="s">
        <v>430</v>
      </c>
      <c r="D13" s="915"/>
      <c r="E13" s="910" t="s">
        <v>16</v>
      </c>
      <c r="F13" s="910">
        <v>145</v>
      </c>
      <c r="G13" s="910">
        <v>6</v>
      </c>
      <c r="H13" s="996" t="s">
        <v>589</v>
      </c>
      <c r="I13" s="910" t="s">
        <v>589</v>
      </c>
      <c r="J13" s="910" t="s">
        <v>589</v>
      </c>
      <c r="K13" s="910">
        <v>10</v>
      </c>
      <c r="L13" s="910">
        <v>1351</v>
      </c>
      <c r="M13" s="910">
        <v>235</v>
      </c>
      <c r="N13" s="679"/>
      <c r="O13" s="678"/>
      <c r="P13" s="678"/>
      <c r="Q13" s="678"/>
      <c r="R13" s="678"/>
      <c r="S13" s="678"/>
      <c r="T13" s="678"/>
      <c r="U13" s="678"/>
      <c r="V13" s="678"/>
      <c r="W13" s="678"/>
      <c r="X13" s="678"/>
      <c r="Y13" s="678"/>
      <c r="Z13" s="678"/>
      <c r="AA13" s="678"/>
      <c r="AB13" s="678"/>
      <c r="AC13" s="678"/>
      <c r="AD13" s="678"/>
      <c r="AE13" s="678"/>
      <c r="AF13" s="678"/>
      <c r="AG13" s="678"/>
      <c r="AH13" s="678"/>
      <c r="AI13" s="678"/>
      <c r="AJ13" s="678"/>
      <c r="AK13" s="678"/>
      <c r="AL13" s="678"/>
      <c r="AM13" s="678"/>
      <c r="AN13" s="678"/>
      <c r="AO13" s="678"/>
      <c r="AP13" s="678"/>
      <c r="AQ13" s="678"/>
      <c r="AR13" s="678"/>
      <c r="AS13" s="678"/>
      <c r="AT13" s="678"/>
      <c r="AU13" s="678"/>
      <c r="AV13" s="678"/>
      <c r="AW13" s="678"/>
      <c r="AX13" s="678"/>
      <c r="AY13" s="678"/>
      <c r="AZ13" s="678"/>
      <c r="BA13" s="678"/>
      <c r="BB13" s="678"/>
      <c r="BC13" s="678"/>
      <c r="BD13" s="678"/>
    </row>
    <row r="14" spans="1:56" s="669" customFormat="1" ht="15" customHeight="1">
      <c r="A14" s="682"/>
      <c r="B14" s="913"/>
      <c r="C14" s="914" t="s">
        <v>429</v>
      </c>
      <c r="D14" s="915"/>
      <c r="E14" s="910" t="s">
        <v>16</v>
      </c>
      <c r="F14" s="910" t="s">
        <v>16</v>
      </c>
      <c r="G14" s="910">
        <v>54</v>
      </c>
      <c r="H14" s="910">
        <v>8</v>
      </c>
      <c r="I14" s="910">
        <v>6</v>
      </c>
      <c r="J14" s="910">
        <v>44</v>
      </c>
      <c r="K14" s="910">
        <v>29</v>
      </c>
      <c r="L14" s="910" t="s">
        <v>16</v>
      </c>
      <c r="M14" s="910" t="s">
        <v>16</v>
      </c>
      <c r="N14" s="679"/>
      <c r="O14" s="678"/>
      <c r="P14" s="678"/>
      <c r="Q14" s="678"/>
      <c r="R14" s="678"/>
      <c r="S14" s="678"/>
      <c r="T14" s="678"/>
      <c r="U14" s="678"/>
      <c r="V14" s="678"/>
      <c r="W14" s="678"/>
      <c r="X14" s="678"/>
      <c r="Y14" s="678"/>
      <c r="Z14" s="678"/>
      <c r="AA14" s="678"/>
      <c r="AB14" s="678"/>
      <c r="AC14" s="678"/>
      <c r="AD14" s="678"/>
      <c r="AE14" s="678"/>
      <c r="AF14" s="678"/>
      <c r="AG14" s="678"/>
      <c r="AH14" s="678"/>
      <c r="AI14" s="678"/>
      <c r="AJ14" s="678"/>
      <c r="AK14" s="678"/>
      <c r="AL14" s="678"/>
      <c r="AM14" s="678"/>
      <c r="AN14" s="678"/>
      <c r="AO14" s="678"/>
      <c r="AP14" s="678"/>
      <c r="AQ14" s="678"/>
      <c r="AR14" s="678"/>
      <c r="AS14" s="678"/>
      <c r="AT14" s="678"/>
      <c r="AU14" s="678"/>
      <c r="AV14" s="678"/>
      <c r="AW14" s="678"/>
      <c r="AX14" s="678"/>
      <c r="AY14" s="678"/>
      <c r="AZ14" s="678"/>
      <c r="BA14" s="678"/>
      <c r="BB14" s="678"/>
      <c r="BC14" s="678"/>
      <c r="BD14" s="678"/>
    </row>
    <row r="15" spans="1:56" s="669" customFormat="1" ht="15" customHeight="1">
      <c r="A15" s="682"/>
      <c r="B15" s="913"/>
      <c r="C15" s="914" t="s">
        <v>428</v>
      </c>
      <c r="D15" s="915"/>
      <c r="E15" s="910">
        <v>1082</v>
      </c>
      <c r="F15" s="910">
        <v>6231</v>
      </c>
      <c r="G15" s="910">
        <v>157</v>
      </c>
      <c r="H15" s="910" t="s">
        <v>589</v>
      </c>
      <c r="I15" s="910" t="s">
        <v>589</v>
      </c>
      <c r="J15" s="910" t="s">
        <v>589</v>
      </c>
      <c r="K15" s="910">
        <v>351</v>
      </c>
      <c r="L15" s="910">
        <v>22137</v>
      </c>
      <c r="M15" s="910">
        <v>4437</v>
      </c>
      <c r="N15" s="679"/>
      <c r="O15" s="678"/>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8"/>
      <c r="AP15" s="678"/>
      <c r="AQ15" s="678"/>
      <c r="AR15" s="678"/>
      <c r="AS15" s="678"/>
      <c r="AT15" s="678"/>
      <c r="AU15" s="678"/>
      <c r="AV15" s="678"/>
      <c r="AW15" s="678"/>
      <c r="AX15" s="678"/>
      <c r="AY15" s="678"/>
      <c r="AZ15" s="678"/>
      <c r="BA15" s="678"/>
      <c r="BB15" s="678"/>
      <c r="BC15" s="678"/>
      <c r="BD15" s="678"/>
    </row>
    <row r="16" spans="1:56" s="669" customFormat="1" ht="20.100000000000001" customHeight="1">
      <c r="A16" s="682"/>
      <c r="B16" s="913"/>
      <c r="C16" s="914" t="s">
        <v>427</v>
      </c>
      <c r="D16" s="915"/>
      <c r="E16" s="910">
        <v>330</v>
      </c>
      <c r="F16" s="910">
        <v>1178</v>
      </c>
      <c r="G16" s="910">
        <v>47</v>
      </c>
      <c r="H16" s="910">
        <v>4</v>
      </c>
      <c r="I16" s="910">
        <v>1</v>
      </c>
      <c r="J16" s="910">
        <v>12</v>
      </c>
      <c r="K16" s="910">
        <v>47</v>
      </c>
      <c r="L16" s="910">
        <v>6879</v>
      </c>
      <c r="M16" s="910">
        <v>974</v>
      </c>
      <c r="N16" s="679"/>
      <c r="O16" s="678"/>
      <c r="P16" s="678"/>
      <c r="Q16" s="678"/>
      <c r="R16" s="678"/>
      <c r="S16" s="678"/>
      <c r="T16" s="678"/>
      <c r="U16" s="678"/>
      <c r="V16" s="678"/>
      <c r="W16" s="678"/>
      <c r="X16" s="678"/>
      <c r="Y16" s="678"/>
      <c r="Z16" s="678"/>
      <c r="AA16" s="678"/>
      <c r="AB16" s="678"/>
      <c r="AC16" s="678"/>
      <c r="AD16" s="678"/>
      <c r="AE16" s="678"/>
      <c r="AF16" s="678"/>
      <c r="AG16" s="678"/>
      <c r="AH16" s="678"/>
      <c r="AI16" s="678"/>
      <c r="AJ16" s="678"/>
      <c r="AK16" s="678"/>
      <c r="AL16" s="678"/>
      <c r="AM16" s="678"/>
      <c r="AN16" s="678"/>
      <c r="AO16" s="678"/>
      <c r="AP16" s="678"/>
      <c r="AQ16" s="678"/>
      <c r="AR16" s="678"/>
      <c r="AS16" s="678"/>
      <c r="AT16" s="678"/>
      <c r="AU16" s="678"/>
      <c r="AV16" s="678"/>
      <c r="AW16" s="678"/>
      <c r="AX16" s="678"/>
      <c r="AY16" s="678"/>
      <c r="AZ16" s="678"/>
      <c r="BA16" s="678"/>
      <c r="BB16" s="678"/>
      <c r="BC16" s="678"/>
      <c r="BD16" s="678"/>
    </row>
    <row r="17" spans="1:56" s="669" customFormat="1" ht="15" customHeight="1">
      <c r="A17" s="682"/>
      <c r="B17" s="913"/>
      <c r="C17" s="914" t="s">
        <v>426</v>
      </c>
      <c r="D17" s="915"/>
      <c r="E17" s="910">
        <v>170</v>
      </c>
      <c r="F17" s="910">
        <v>445</v>
      </c>
      <c r="G17" s="910">
        <v>22</v>
      </c>
      <c r="H17" s="910">
        <v>2</v>
      </c>
      <c r="I17" s="910">
        <v>1</v>
      </c>
      <c r="J17" s="910">
        <v>6</v>
      </c>
      <c r="K17" s="910">
        <v>15</v>
      </c>
      <c r="L17" s="910">
        <v>2271</v>
      </c>
      <c r="M17" s="910">
        <v>309</v>
      </c>
      <c r="N17" s="679"/>
      <c r="O17" s="678"/>
      <c r="P17" s="678"/>
      <c r="Q17" s="678"/>
      <c r="R17" s="678"/>
      <c r="S17" s="678"/>
      <c r="T17" s="678"/>
      <c r="U17" s="678"/>
      <c r="V17" s="678"/>
      <c r="W17" s="678"/>
      <c r="X17" s="678"/>
      <c r="Y17" s="678"/>
      <c r="Z17" s="678"/>
      <c r="AA17" s="678"/>
      <c r="AB17" s="678"/>
      <c r="AC17" s="678"/>
      <c r="AD17" s="678"/>
      <c r="AE17" s="678"/>
      <c r="AF17" s="678"/>
      <c r="AG17" s="678"/>
      <c r="AH17" s="678"/>
      <c r="AI17" s="678"/>
      <c r="AJ17" s="678"/>
      <c r="AK17" s="678"/>
      <c r="AL17" s="678"/>
      <c r="AM17" s="678"/>
      <c r="AN17" s="678"/>
      <c r="AO17" s="678"/>
      <c r="AP17" s="678"/>
      <c r="AQ17" s="678"/>
      <c r="AR17" s="678"/>
      <c r="AS17" s="678"/>
      <c r="AT17" s="678"/>
      <c r="AU17" s="678"/>
      <c r="AV17" s="678"/>
      <c r="AW17" s="678"/>
      <c r="AX17" s="678"/>
      <c r="AY17" s="678"/>
      <c r="AZ17" s="678"/>
      <c r="BA17" s="678"/>
      <c r="BB17" s="678"/>
      <c r="BC17" s="678"/>
      <c r="BD17" s="678"/>
    </row>
    <row r="18" spans="1:56" s="669" customFormat="1" ht="9.9499999999999993" customHeight="1">
      <c r="A18" s="682"/>
      <c r="B18" s="913"/>
      <c r="C18" s="914" t="s">
        <v>425</v>
      </c>
      <c r="D18" s="915"/>
      <c r="E18" s="910" t="s">
        <v>16</v>
      </c>
      <c r="F18" s="910">
        <v>38</v>
      </c>
      <c r="G18" s="910">
        <v>2</v>
      </c>
      <c r="H18" s="910" t="s">
        <v>589</v>
      </c>
      <c r="I18" s="910" t="s">
        <v>589</v>
      </c>
      <c r="J18" s="910" t="s">
        <v>589</v>
      </c>
      <c r="K18" s="910">
        <v>1</v>
      </c>
      <c r="L18" s="910">
        <v>383</v>
      </c>
      <c r="M18" s="910">
        <v>58</v>
      </c>
      <c r="N18" s="679"/>
      <c r="O18" s="678"/>
      <c r="P18" s="678"/>
      <c r="Q18" s="678"/>
      <c r="R18" s="678"/>
      <c r="S18" s="678"/>
      <c r="T18" s="678"/>
      <c r="U18" s="678"/>
      <c r="V18" s="678"/>
      <c r="W18" s="678"/>
      <c r="X18" s="678"/>
      <c r="Y18" s="678"/>
      <c r="Z18" s="678"/>
      <c r="AA18" s="678"/>
      <c r="AB18" s="678"/>
      <c r="AC18" s="678"/>
      <c r="AD18" s="678"/>
      <c r="AE18" s="678"/>
      <c r="AF18" s="678"/>
      <c r="AG18" s="678"/>
      <c r="AH18" s="678"/>
      <c r="AI18" s="678"/>
      <c r="AJ18" s="678"/>
      <c r="AK18" s="678"/>
      <c r="AL18" s="678"/>
      <c r="AM18" s="678"/>
      <c r="AN18" s="678"/>
      <c r="AO18" s="678"/>
      <c r="AP18" s="678"/>
      <c r="AQ18" s="678"/>
      <c r="AR18" s="678"/>
      <c r="AS18" s="678"/>
      <c r="AT18" s="678"/>
      <c r="AU18" s="678"/>
      <c r="AV18" s="678"/>
      <c r="AW18" s="678"/>
      <c r="AX18" s="678"/>
      <c r="AY18" s="678"/>
      <c r="AZ18" s="678"/>
      <c r="BA18" s="678"/>
      <c r="BB18" s="678"/>
      <c r="BC18" s="678"/>
      <c r="BD18" s="678"/>
    </row>
    <row r="19" spans="1:56" s="669" customFormat="1" ht="9.9499999999999993" customHeight="1">
      <c r="A19" s="682"/>
      <c r="B19" s="913"/>
      <c r="C19" s="914" t="s">
        <v>424</v>
      </c>
      <c r="D19" s="915"/>
      <c r="E19" s="910" t="s">
        <v>16</v>
      </c>
      <c r="F19" s="910">
        <v>52</v>
      </c>
      <c r="G19" s="910">
        <v>2</v>
      </c>
      <c r="H19" s="910" t="s">
        <v>589</v>
      </c>
      <c r="I19" s="910" t="s">
        <v>589</v>
      </c>
      <c r="J19" s="910" t="s">
        <v>589</v>
      </c>
      <c r="K19" s="910">
        <v>4</v>
      </c>
      <c r="L19" s="910">
        <v>390</v>
      </c>
      <c r="M19" s="910">
        <v>89</v>
      </c>
      <c r="N19" s="679"/>
      <c r="O19" s="678"/>
      <c r="P19" s="678"/>
      <c r="Q19" s="678"/>
      <c r="R19" s="678"/>
      <c r="S19" s="678"/>
      <c r="T19" s="678"/>
      <c r="U19" s="678"/>
      <c r="V19" s="678"/>
      <c r="W19" s="678"/>
      <c r="X19" s="678"/>
      <c r="Y19" s="678"/>
      <c r="Z19" s="678"/>
      <c r="AA19" s="678"/>
      <c r="AB19" s="678"/>
      <c r="AC19" s="678"/>
      <c r="AD19" s="678"/>
      <c r="AE19" s="678"/>
      <c r="AF19" s="678"/>
      <c r="AG19" s="678"/>
      <c r="AH19" s="678"/>
      <c r="AI19" s="678"/>
      <c r="AJ19" s="678"/>
      <c r="AK19" s="678"/>
      <c r="AL19" s="678"/>
      <c r="AM19" s="678"/>
      <c r="AN19" s="678"/>
      <c r="AO19" s="678"/>
      <c r="AP19" s="678"/>
      <c r="AQ19" s="678"/>
      <c r="AR19" s="678"/>
      <c r="AS19" s="678"/>
      <c r="AT19" s="678"/>
      <c r="AU19" s="678"/>
      <c r="AV19" s="678"/>
      <c r="AW19" s="678"/>
      <c r="AX19" s="678"/>
      <c r="AY19" s="678"/>
      <c r="AZ19" s="678"/>
      <c r="BA19" s="678"/>
      <c r="BB19" s="678"/>
      <c r="BC19" s="678"/>
      <c r="BD19" s="678"/>
    </row>
    <row r="20" spans="1:56" s="669" customFormat="1" ht="9.9499999999999993" customHeight="1">
      <c r="A20" s="682"/>
      <c r="B20" s="913"/>
      <c r="C20" s="914" t="s">
        <v>423</v>
      </c>
      <c r="D20" s="915"/>
      <c r="E20" s="910" t="s">
        <v>16</v>
      </c>
      <c r="F20" s="910">
        <v>55</v>
      </c>
      <c r="G20" s="910">
        <v>2</v>
      </c>
      <c r="H20" s="910" t="s">
        <v>589</v>
      </c>
      <c r="I20" s="910" t="s">
        <v>589</v>
      </c>
      <c r="J20" s="910" t="s">
        <v>589</v>
      </c>
      <c r="K20" s="910">
        <v>5</v>
      </c>
      <c r="L20" s="910">
        <v>578</v>
      </c>
      <c r="M20" s="910">
        <v>88</v>
      </c>
      <c r="N20" s="679"/>
      <c r="O20" s="678"/>
      <c r="P20" s="678"/>
      <c r="Q20" s="678"/>
      <c r="R20" s="678"/>
      <c r="S20" s="678"/>
      <c r="T20" s="678"/>
      <c r="U20" s="678"/>
      <c r="V20" s="678"/>
      <c r="W20" s="678"/>
      <c r="X20" s="678"/>
      <c r="Y20" s="678"/>
      <c r="Z20" s="678"/>
      <c r="AA20" s="678"/>
      <c r="AB20" s="678"/>
      <c r="AC20" s="678"/>
      <c r="AD20" s="678"/>
      <c r="AE20" s="678"/>
      <c r="AF20" s="678"/>
      <c r="AG20" s="678"/>
      <c r="AH20" s="678"/>
      <c r="AI20" s="678"/>
      <c r="AJ20" s="678"/>
      <c r="AK20" s="678"/>
      <c r="AL20" s="678"/>
      <c r="AM20" s="678"/>
      <c r="AN20" s="678"/>
      <c r="AO20" s="678"/>
      <c r="AP20" s="678"/>
      <c r="AQ20" s="678"/>
      <c r="AR20" s="678"/>
      <c r="AS20" s="678"/>
      <c r="AT20" s="678"/>
      <c r="AU20" s="678"/>
      <c r="AV20" s="678"/>
      <c r="AW20" s="678"/>
      <c r="AX20" s="678"/>
      <c r="AY20" s="678"/>
      <c r="AZ20" s="678"/>
      <c r="BA20" s="678"/>
      <c r="BB20" s="678"/>
      <c r="BC20" s="678"/>
      <c r="BD20" s="678"/>
    </row>
    <row r="21" spans="1:56" s="669" customFormat="1" ht="15" customHeight="1">
      <c r="A21" s="682"/>
      <c r="B21" s="913"/>
      <c r="C21" s="914" t="s">
        <v>422</v>
      </c>
      <c r="D21" s="915"/>
      <c r="E21" s="910">
        <v>103</v>
      </c>
      <c r="F21" s="910">
        <v>478</v>
      </c>
      <c r="G21" s="910">
        <v>29</v>
      </c>
      <c r="H21" s="910" t="s">
        <v>589</v>
      </c>
      <c r="I21" s="910" t="s">
        <v>589</v>
      </c>
      <c r="J21" s="910">
        <v>5</v>
      </c>
      <c r="K21" s="910">
        <v>10</v>
      </c>
      <c r="L21" s="910">
        <v>2769</v>
      </c>
      <c r="M21" s="910">
        <v>441</v>
      </c>
      <c r="N21" s="679"/>
      <c r="O21" s="678"/>
      <c r="P21" s="678"/>
      <c r="Q21" s="678"/>
      <c r="R21" s="678"/>
      <c r="S21" s="678"/>
      <c r="T21" s="678"/>
      <c r="U21" s="678"/>
      <c r="V21" s="678"/>
      <c r="W21" s="678"/>
      <c r="X21" s="678"/>
      <c r="Y21" s="678"/>
      <c r="Z21" s="678"/>
      <c r="AA21" s="678"/>
      <c r="AB21" s="678"/>
      <c r="AC21" s="678"/>
      <c r="AD21" s="678"/>
      <c r="AE21" s="678"/>
      <c r="AF21" s="678"/>
      <c r="AG21" s="678"/>
      <c r="AH21" s="678"/>
      <c r="AI21" s="678"/>
      <c r="AJ21" s="678"/>
      <c r="AK21" s="678"/>
      <c r="AL21" s="678"/>
      <c r="AM21" s="678"/>
      <c r="AN21" s="678"/>
      <c r="AO21" s="678"/>
      <c r="AP21" s="678"/>
      <c r="AQ21" s="678"/>
      <c r="AR21" s="678"/>
      <c r="AS21" s="678"/>
      <c r="AT21" s="678"/>
      <c r="AU21" s="678"/>
      <c r="AV21" s="678"/>
      <c r="AW21" s="678"/>
      <c r="AX21" s="678"/>
      <c r="AY21" s="678"/>
      <c r="AZ21" s="678"/>
      <c r="BA21" s="678"/>
      <c r="BB21" s="678"/>
      <c r="BC21" s="678"/>
      <c r="BD21" s="678"/>
    </row>
    <row r="22" spans="1:56" s="669" customFormat="1" ht="15" customHeight="1">
      <c r="A22" s="682"/>
      <c r="B22" s="913"/>
      <c r="C22" s="914" t="s">
        <v>421</v>
      </c>
      <c r="D22" s="915"/>
      <c r="E22" s="910">
        <v>342</v>
      </c>
      <c r="F22" s="910" t="s">
        <v>16</v>
      </c>
      <c r="G22" s="910">
        <v>14</v>
      </c>
      <c r="H22" s="910">
        <v>4</v>
      </c>
      <c r="I22" s="910">
        <v>2</v>
      </c>
      <c r="J22" s="910">
        <v>12</v>
      </c>
      <c r="K22" s="910">
        <v>2</v>
      </c>
      <c r="L22" s="910" t="s">
        <v>16</v>
      </c>
      <c r="M22" s="910" t="s">
        <v>16</v>
      </c>
      <c r="N22" s="684"/>
      <c r="O22" s="678"/>
      <c r="P22" s="678"/>
      <c r="Q22" s="678"/>
      <c r="R22" s="678"/>
      <c r="S22" s="678"/>
      <c r="T22" s="678"/>
      <c r="U22" s="678"/>
      <c r="V22" s="678"/>
      <c r="W22" s="678"/>
      <c r="X22" s="678"/>
      <c r="Y22" s="678"/>
      <c r="Z22" s="678"/>
      <c r="AA22" s="678"/>
      <c r="AB22" s="678"/>
      <c r="AC22" s="678"/>
      <c r="AD22" s="678"/>
      <c r="AE22" s="678"/>
      <c r="AF22" s="678"/>
      <c r="AG22" s="678"/>
      <c r="AH22" s="678"/>
      <c r="AI22" s="678"/>
      <c r="AJ22" s="678"/>
      <c r="AK22" s="678"/>
      <c r="AL22" s="678"/>
      <c r="AM22" s="678"/>
      <c r="AN22" s="678"/>
      <c r="AO22" s="678"/>
      <c r="AP22" s="678"/>
      <c r="AQ22" s="678"/>
      <c r="AR22" s="678"/>
      <c r="AS22" s="678"/>
      <c r="AT22" s="678"/>
      <c r="AU22" s="678"/>
      <c r="AV22" s="678"/>
      <c r="AW22" s="678"/>
      <c r="AX22" s="678"/>
      <c r="AY22" s="678"/>
      <c r="AZ22" s="678"/>
      <c r="BA22" s="678"/>
      <c r="BB22" s="678"/>
      <c r="BC22" s="678"/>
      <c r="BD22" s="678"/>
    </row>
    <row r="23" spans="1:56" s="669" customFormat="1" ht="9.9499999999999993" customHeight="1">
      <c r="A23" s="682"/>
      <c r="B23" s="913"/>
      <c r="C23" s="914" t="s">
        <v>420</v>
      </c>
      <c r="D23" s="915"/>
      <c r="E23" s="910" t="s">
        <v>16</v>
      </c>
      <c r="F23" s="910">
        <v>227</v>
      </c>
      <c r="G23" s="910">
        <v>8</v>
      </c>
      <c r="H23" s="910" t="s">
        <v>589</v>
      </c>
      <c r="I23" s="910" t="s">
        <v>589</v>
      </c>
      <c r="J23" s="910" t="s">
        <v>589</v>
      </c>
      <c r="K23" s="910">
        <v>8</v>
      </c>
      <c r="L23" s="910">
        <v>14</v>
      </c>
      <c r="M23" s="910">
        <v>610</v>
      </c>
      <c r="N23" s="679"/>
      <c r="O23" s="678"/>
      <c r="P23" s="678"/>
      <c r="Q23" s="678"/>
      <c r="R23" s="678"/>
      <c r="S23" s="678"/>
      <c r="T23" s="678"/>
      <c r="U23" s="678"/>
      <c r="V23" s="678"/>
      <c r="W23" s="678"/>
      <c r="X23" s="678"/>
      <c r="Y23" s="678"/>
      <c r="Z23" s="678"/>
      <c r="AA23" s="678"/>
      <c r="AB23" s="678"/>
      <c r="AC23" s="678"/>
      <c r="AD23" s="678"/>
      <c r="AE23" s="678"/>
      <c r="AF23" s="678"/>
      <c r="AG23" s="678"/>
      <c r="AH23" s="678"/>
      <c r="AI23" s="678"/>
      <c r="AJ23" s="678"/>
      <c r="AK23" s="678"/>
      <c r="AL23" s="678"/>
      <c r="AM23" s="678"/>
      <c r="AN23" s="678"/>
      <c r="AO23" s="678"/>
      <c r="AP23" s="678"/>
      <c r="AQ23" s="678"/>
      <c r="AR23" s="678"/>
      <c r="AS23" s="678"/>
      <c r="AT23" s="678"/>
      <c r="AU23" s="678"/>
      <c r="AV23" s="678"/>
      <c r="AW23" s="678"/>
      <c r="AX23" s="678"/>
      <c r="AY23" s="678"/>
      <c r="AZ23" s="678"/>
      <c r="BA23" s="678"/>
      <c r="BB23" s="678"/>
      <c r="BC23" s="678"/>
      <c r="BD23" s="678"/>
    </row>
    <row r="24" spans="1:56" s="669" customFormat="1" ht="9.9499999999999993" customHeight="1">
      <c r="A24" s="682"/>
      <c r="B24" s="913"/>
      <c r="C24" s="914" t="s">
        <v>419</v>
      </c>
      <c r="D24" s="915"/>
      <c r="E24" s="910" t="s">
        <v>16</v>
      </c>
      <c r="F24" s="910">
        <v>218</v>
      </c>
      <c r="G24" s="910">
        <v>7</v>
      </c>
      <c r="H24" s="910" t="s">
        <v>589</v>
      </c>
      <c r="I24" s="910" t="s">
        <v>589</v>
      </c>
      <c r="J24" s="910" t="s">
        <v>589</v>
      </c>
      <c r="K24" s="910">
        <v>12</v>
      </c>
      <c r="L24" s="910">
        <v>2490</v>
      </c>
      <c r="M24" s="910">
        <v>339</v>
      </c>
      <c r="N24" s="679"/>
      <c r="O24" s="678"/>
      <c r="P24" s="678"/>
      <c r="Q24" s="678"/>
      <c r="R24" s="678"/>
      <c r="S24" s="678"/>
      <c r="T24" s="678"/>
      <c r="U24" s="678"/>
      <c r="V24" s="678"/>
      <c r="W24" s="678"/>
      <c r="X24" s="678"/>
      <c r="Y24" s="678"/>
      <c r="Z24" s="678"/>
      <c r="AA24" s="678"/>
      <c r="AB24" s="678"/>
      <c r="AC24" s="678"/>
      <c r="AD24" s="678"/>
      <c r="AE24" s="678"/>
      <c r="AF24" s="678"/>
      <c r="AG24" s="678"/>
      <c r="AH24" s="678"/>
      <c r="AI24" s="678"/>
      <c r="AJ24" s="678"/>
      <c r="AK24" s="678"/>
      <c r="AL24" s="678"/>
      <c r="AM24" s="678"/>
      <c r="AN24" s="678"/>
      <c r="AO24" s="678"/>
      <c r="AP24" s="678"/>
      <c r="AQ24" s="678"/>
      <c r="AR24" s="678"/>
      <c r="AS24" s="678"/>
      <c r="AT24" s="678"/>
      <c r="AU24" s="678"/>
      <c r="AV24" s="678"/>
      <c r="AW24" s="678"/>
      <c r="AX24" s="678"/>
      <c r="AY24" s="678"/>
      <c r="AZ24" s="678"/>
      <c r="BA24" s="678"/>
      <c r="BB24" s="678"/>
      <c r="BC24" s="678"/>
      <c r="BD24" s="678"/>
    </row>
    <row r="25" spans="1:56" s="669" customFormat="1" ht="9.9499999999999993" customHeight="1">
      <c r="A25" s="682"/>
      <c r="B25" s="913"/>
      <c r="C25" s="914" t="s">
        <v>418</v>
      </c>
      <c r="D25" s="915"/>
      <c r="E25" s="910" t="s">
        <v>16</v>
      </c>
      <c r="F25" s="910">
        <v>92</v>
      </c>
      <c r="G25" s="910">
        <v>4</v>
      </c>
      <c r="H25" s="910" t="s">
        <v>589</v>
      </c>
      <c r="I25" s="910" t="s">
        <v>589</v>
      </c>
      <c r="J25" s="910" t="s">
        <v>589</v>
      </c>
      <c r="K25" s="910">
        <v>5</v>
      </c>
      <c r="L25" s="910">
        <v>868</v>
      </c>
      <c r="M25" s="910">
        <v>316</v>
      </c>
      <c r="N25" s="679"/>
      <c r="O25" s="678"/>
      <c r="P25" s="678"/>
      <c r="Q25" s="678"/>
      <c r="R25" s="678"/>
      <c r="S25" s="678"/>
      <c r="T25" s="678"/>
      <c r="U25" s="678"/>
      <c r="V25" s="678"/>
      <c r="W25" s="678"/>
      <c r="X25" s="678"/>
      <c r="Y25" s="678"/>
      <c r="Z25" s="678"/>
      <c r="AA25" s="678"/>
      <c r="AB25" s="678"/>
      <c r="AC25" s="678"/>
      <c r="AD25" s="678"/>
      <c r="AE25" s="678"/>
      <c r="AF25" s="678"/>
      <c r="AG25" s="678"/>
      <c r="AH25" s="678"/>
      <c r="AI25" s="678"/>
      <c r="AJ25" s="678"/>
      <c r="AK25" s="678"/>
      <c r="AL25" s="678"/>
      <c r="AM25" s="678"/>
      <c r="AN25" s="678"/>
      <c r="AO25" s="678"/>
      <c r="AP25" s="678"/>
      <c r="AQ25" s="678"/>
      <c r="AR25" s="678"/>
      <c r="AS25" s="678"/>
      <c r="AT25" s="678"/>
      <c r="AU25" s="678"/>
      <c r="AV25" s="678"/>
      <c r="AW25" s="678"/>
      <c r="AX25" s="678"/>
      <c r="AY25" s="678"/>
      <c r="AZ25" s="678"/>
      <c r="BA25" s="678"/>
      <c r="BB25" s="678"/>
      <c r="BC25" s="678"/>
      <c r="BD25" s="678"/>
    </row>
    <row r="26" spans="1:56" s="669" customFormat="1" ht="9.9499999999999993" customHeight="1">
      <c r="A26" s="682"/>
      <c r="B26" s="913"/>
      <c r="C26" s="914" t="s">
        <v>417</v>
      </c>
      <c r="D26" s="915"/>
      <c r="E26" s="910" t="s">
        <v>16</v>
      </c>
      <c r="F26" s="910">
        <v>157</v>
      </c>
      <c r="G26" s="910">
        <v>7</v>
      </c>
      <c r="H26" s="910" t="s">
        <v>589</v>
      </c>
      <c r="I26" s="910" t="s">
        <v>589</v>
      </c>
      <c r="J26" s="910" t="s">
        <v>589</v>
      </c>
      <c r="K26" s="910">
        <v>4</v>
      </c>
      <c r="L26" s="910">
        <v>1726</v>
      </c>
      <c r="M26" s="910">
        <v>375</v>
      </c>
      <c r="N26" s="679"/>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c r="AM26" s="678"/>
      <c r="AN26" s="678"/>
      <c r="AO26" s="678"/>
      <c r="AP26" s="678"/>
      <c r="AQ26" s="678"/>
      <c r="AR26" s="678"/>
      <c r="AS26" s="678"/>
      <c r="AT26" s="678"/>
      <c r="AU26" s="678"/>
      <c r="AV26" s="678"/>
      <c r="AW26" s="678"/>
      <c r="AX26" s="678"/>
      <c r="AY26" s="678"/>
      <c r="AZ26" s="678"/>
      <c r="BA26" s="678"/>
      <c r="BB26" s="678"/>
      <c r="BC26" s="678"/>
      <c r="BD26" s="678"/>
    </row>
    <row r="27" spans="1:56" s="669" customFormat="1" ht="15" customHeight="1">
      <c r="A27" s="682"/>
      <c r="B27" s="913"/>
      <c r="C27" s="914" t="s">
        <v>416</v>
      </c>
      <c r="D27" s="915"/>
      <c r="E27" s="910">
        <v>316</v>
      </c>
      <c r="F27" s="910" t="s">
        <v>16</v>
      </c>
      <c r="G27" s="910">
        <v>15</v>
      </c>
      <c r="H27" s="910">
        <v>2</v>
      </c>
      <c r="I27" s="910">
        <v>1</v>
      </c>
      <c r="J27" s="910">
        <v>11</v>
      </c>
      <c r="K27" s="910">
        <v>25</v>
      </c>
      <c r="L27" s="910" t="s">
        <v>16</v>
      </c>
      <c r="M27" s="910" t="s">
        <v>16</v>
      </c>
      <c r="N27" s="684"/>
      <c r="O27" s="678"/>
      <c r="P27" s="678"/>
      <c r="Q27" s="678"/>
      <c r="R27" s="678"/>
      <c r="S27" s="678"/>
      <c r="T27" s="678"/>
      <c r="U27" s="678"/>
      <c r="V27" s="678"/>
      <c r="W27" s="678"/>
      <c r="X27" s="678"/>
      <c r="Y27" s="678"/>
      <c r="Z27" s="678"/>
      <c r="AA27" s="678"/>
      <c r="AB27" s="678"/>
      <c r="AC27" s="678"/>
      <c r="AD27" s="678"/>
      <c r="AE27" s="678"/>
      <c r="AF27" s="678"/>
      <c r="AG27" s="678"/>
      <c r="AH27" s="678"/>
      <c r="AI27" s="678"/>
      <c r="AJ27" s="678"/>
      <c r="AK27" s="678"/>
      <c r="AL27" s="678"/>
      <c r="AM27" s="678"/>
      <c r="AN27" s="678"/>
      <c r="AO27" s="678"/>
      <c r="AP27" s="678"/>
      <c r="AQ27" s="678"/>
      <c r="AR27" s="678"/>
      <c r="AS27" s="678"/>
      <c r="AT27" s="678"/>
      <c r="AU27" s="678"/>
      <c r="AV27" s="678"/>
      <c r="AW27" s="678"/>
      <c r="AX27" s="678"/>
      <c r="AY27" s="678"/>
      <c r="AZ27" s="678"/>
      <c r="BA27" s="678"/>
      <c r="BB27" s="678"/>
      <c r="BC27" s="678"/>
      <c r="BD27" s="678"/>
    </row>
    <row r="28" spans="1:56" s="669" customFormat="1" ht="9.9499999999999993" customHeight="1">
      <c r="A28" s="682"/>
      <c r="B28" s="913"/>
      <c r="C28" s="914" t="s">
        <v>415</v>
      </c>
      <c r="D28" s="915"/>
      <c r="E28" s="910" t="s">
        <v>16</v>
      </c>
      <c r="F28" s="910">
        <v>449</v>
      </c>
      <c r="G28" s="910">
        <v>11</v>
      </c>
      <c r="H28" s="910" t="s">
        <v>589</v>
      </c>
      <c r="I28" s="910" t="s">
        <v>589</v>
      </c>
      <c r="J28" s="910" t="s">
        <v>589</v>
      </c>
      <c r="K28" s="910">
        <v>14</v>
      </c>
      <c r="L28" s="910">
        <v>2175</v>
      </c>
      <c r="M28" s="910">
        <v>193</v>
      </c>
      <c r="N28" s="679"/>
      <c r="O28" s="678"/>
      <c r="P28" s="678"/>
      <c r="Q28" s="678"/>
      <c r="R28" s="678"/>
      <c r="S28" s="678"/>
      <c r="T28" s="678"/>
      <c r="U28" s="678"/>
      <c r="V28" s="678"/>
      <c r="W28" s="678"/>
      <c r="X28" s="678"/>
      <c r="Y28" s="678"/>
      <c r="Z28" s="678"/>
      <c r="AA28" s="678"/>
      <c r="AB28" s="678"/>
      <c r="AC28" s="678"/>
      <c r="AD28" s="678"/>
      <c r="AE28" s="678"/>
      <c r="AF28" s="678"/>
      <c r="AG28" s="678"/>
      <c r="AH28" s="678"/>
      <c r="AI28" s="678"/>
      <c r="AJ28" s="678"/>
      <c r="AK28" s="678"/>
      <c r="AL28" s="678"/>
      <c r="AM28" s="678"/>
      <c r="AN28" s="678"/>
      <c r="AO28" s="678"/>
      <c r="AP28" s="678"/>
      <c r="AQ28" s="678"/>
      <c r="AR28" s="678"/>
      <c r="AS28" s="678"/>
      <c r="AT28" s="678"/>
      <c r="AU28" s="678"/>
      <c r="AV28" s="678"/>
      <c r="AW28" s="678"/>
      <c r="AX28" s="678"/>
      <c r="AY28" s="678"/>
      <c r="AZ28" s="678"/>
      <c r="BA28" s="678"/>
      <c r="BB28" s="678"/>
      <c r="BC28" s="678"/>
      <c r="BD28" s="678"/>
    </row>
    <row r="29" spans="1:56" s="669" customFormat="1" ht="9.9499999999999993" customHeight="1">
      <c r="A29" s="682"/>
      <c r="B29" s="913"/>
      <c r="C29" s="914" t="s">
        <v>414</v>
      </c>
      <c r="D29" s="915"/>
      <c r="E29" s="910" t="s">
        <v>16</v>
      </c>
      <c r="F29" s="910">
        <v>797</v>
      </c>
      <c r="G29" s="910">
        <v>25</v>
      </c>
      <c r="H29" s="910" t="s">
        <v>589</v>
      </c>
      <c r="I29" s="910" t="s">
        <v>589</v>
      </c>
      <c r="J29" s="910" t="s">
        <v>589</v>
      </c>
      <c r="K29" s="910">
        <v>23</v>
      </c>
      <c r="L29" s="910">
        <v>3268</v>
      </c>
      <c r="M29" s="910">
        <v>574</v>
      </c>
      <c r="N29" s="679"/>
      <c r="O29" s="678"/>
      <c r="P29" s="678"/>
      <c r="Q29" s="678"/>
      <c r="R29" s="678"/>
      <c r="S29" s="678"/>
      <c r="T29" s="678"/>
      <c r="U29" s="678"/>
      <c r="V29" s="678"/>
      <c r="W29" s="678"/>
      <c r="X29" s="678"/>
      <c r="Y29" s="678"/>
      <c r="Z29" s="678"/>
      <c r="AA29" s="678"/>
      <c r="AB29" s="678"/>
      <c r="AC29" s="678"/>
      <c r="AD29" s="678"/>
      <c r="AE29" s="678"/>
      <c r="AF29" s="678"/>
      <c r="AG29" s="678"/>
      <c r="AH29" s="678"/>
      <c r="AI29" s="678"/>
      <c r="AJ29" s="678"/>
      <c r="AK29" s="678"/>
      <c r="AL29" s="678"/>
      <c r="AM29" s="678"/>
      <c r="AN29" s="678"/>
      <c r="AO29" s="678"/>
      <c r="AP29" s="678"/>
      <c r="AQ29" s="678"/>
      <c r="AR29" s="678"/>
      <c r="AS29" s="678"/>
      <c r="AT29" s="678"/>
      <c r="AU29" s="678"/>
      <c r="AV29" s="678"/>
      <c r="AW29" s="678"/>
      <c r="AX29" s="678"/>
      <c r="AY29" s="678"/>
      <c r="AZ29" s="678"/>
      <c r="BA29" s="678"/>
      <c r="BB29" s="678"/>
      <c r="BC29" s="678"/>
      <c r="BD29" s="678"/>
    </row>
    <row r="30" spans="1:56" s="669" customFormat="1" ht="9.9499999999999993" customHeight="1">
      <c r="A30" s="682"/>
      <c r="B30" s="913"/>
      <c r="C30" s="914" t="s">
        <v>413</v>
      </c>
      <c r="D30" s="915"/>
      <c r="E30" s="910" t="s">
        <v>16</v>
      </c>
      <c r="F30" s="910">
        <v>185</v>
      </c>
      <c r="G30" s="910">
        <v>5</v>
      </c>
      <c r="H30" s="910" t="s">
        <v>589</v>
      </c>
      <c r="I30" s="910" t="s">
        <v>589</v>
      </c>
      <c r="J30" s="910" t="s">
        <v>589</v>
      </c>
      <c r="K30" s="910">
        <v>5</v>
      </c>
      <c r="L30" s="910">
        <v>984</v>
      </c>
      <c r="M30" s="910">
        <v>176</v>
      </c>
      <c r="N30" s="679"/>
      <c r="O30" s="678"/>
      <c r="P30" s="678"/>
      <c r="Q30" s="678"/>
      <c r="R30" s="678"/>
      <c r="S30" s="678"/>
      <c r="T30" s="678"/>
      <c r="U30" s="678"/>
      <c r="V30" s="678"/>
      <c r="W30" s="678"/>
      <c r="X30" s="678"/>
      <c r="Y30" s="678"/>
      <c r="Z30" s="678"/>
      <c r="AA30" s="678"/>
      <c r="AB30" s="678"/>
      <c r="AC30" s="678"/>
      <c r="AD30" s="678"/>
      <c r="AE30" s="678"/>
      <c r="AF30" s="678"/>
      <c r="AG30" s="678"/>
      <c r="AH30" s="678"/>
      <c r="AI30" s="678"/>
      <c r="AJ30" s="678"/>
      <c r="AK30" s="678"/>
      <c r="AL30" s="678"/>
      <c r="AM30" s="678"/>
      <c r="AN30" s="678"/>
      <c r="AO30" s="678"/>
      <c r="AP30" s="678"/>
      <c r="AQ30" s="678"/>
      <c r="AR30" s="678"/>
      <c r="AS30" s="678"/>
      <c r="AT30" s="678"/>
      <c r="AU30" s="678"/>
      <c r="AV30" s="678"/>
      <c r="AW30" s="678"/>
      <c r="AX30" s="678"/>
      <c r="AY30" s="678"/>
      <c r="AZ30" s="678"/>
      <c r="BA30" s="678"/>
      <c r="BB30" s="678"/>
      <c r="BC30" s="678"/>
      <c r="BD30" s="678"/>
    </row>
    <row r="31" spans="1:56" s="669" customFormat="1" ht="9.9499999999999993" customHeight="1">
      <c r="A31" s="682"/>
      <c r="B31" s="913"/>
      <c r="C31" s="914" t="s">
        <v>412</v>
      </c>
      <c r="D31" s="915"/>
      <c r="E31" s="910" t="s">
        <v>16</v>
      </c>
      <c r="F31" s="910">
        <v>185</v>
      </c>
      <c r="G31" s="910">
        <v>4</v>
      </c>
      <c r="H31" s="910" t="s">
        <v>589</v>
      </c>
      <c r="I31" s="910" t="s">
        <v>589</v>
      </c>
      <c r="J31" s="910" t="s">
        <v>589</v>
      </c>
      <c r="K31" s="910">
        <v>34</v>
      </c>
      <c r="L31" s="910">
        <v>509</v>
      </c>
      <c r="M31" s="910">
        <v>86</v>
      </c>
      <c r="N31" s="679"/>
      <c r="O31" s="678"/>
      <c r="P31" s="678"/>
      <c r="Q31" s="678"/>
      <c r="R31" s="678"/>
      <c r="S31" s="678"/>
      <c r="T31" s="678"/>
      <c r="U31" s="678"/>
      <c r="V31" s="678"/>
      <c r="W31" s="678"/>
      <c r="X31" s="678"/>
      <c r="Y31" s="678"/>
      <c r="Z31" s="678"/>
      <c r="AA31" s="678"/>
      <c r="AB31" s="678"/>
      <c r="AC31" s="678"/>
      <c r="AD31" s="678"/>
      <c r="AE31" s="678"/>
      <c r="AF31" s="678"/>
      <c r="AG31" s="678"/>
      <c r="AH31" s="678"/>
      <c r="AI31" s="678"/>
      <c r="AJ31" s="678"/>
      <c r="AK31" s="678"/>
      <c r="AL31" s="678"/>
      <c r="AM31" s="678"/>
      <c r="AN31" s="678"/>
      <c r="AO31" s="678"/>
      <c r="AP31" s="678"/>
      <c r="AQ31" s="678"/>
      <c r="AR31" s="678"/>
      <c r="AS31" s="678"/>
      <c r="AT31" s="678"/>
      <c r="AU31" s="678"/>
      <c r="AV31" s="678"/>
      <c r="AW31" s="678"/>
      <c r="AX31" s="678"/>
      <c r="AY31" s="678"/>
      <c r="AZ31" s="678"/>
      <c r="BA31" s="678"/>
      <c r="BB31" s="678"/>
      <c r="BC31" s="678"/>
      <c r="BD31" s="678"/>
    </row>
    <row r="32" spans="1:56" s="669" customFormat="1" ht="9.9499999999999993" customHeight="1">
      <c r="A32" s="682"/>
      <c r="B32" s="913"/>
      <c r="C32" s="914" t="s">
        <v>411</v>
      </c>
      <c r="D32" s="915"/>
      <c r="E32" s="910" t="s">
        <v>16</v>
      </c>
      <c r="F32" s="910">
        <v>110</v>
      </c>
      <c r="G32" s="910">
        <v>3</v>
      </c>
      <c r="H32" s="910" t="s">
        <v>589</v>
      </c>
      <c r="I32" s="910" t="s">
        <v>589</v>
      </c>
      <c r="J32" s="910" t="s">
        <v>589</v>
      </c>
      <c r="K32" s="910">
        <v>46</v>
      </c>
      <c r="L32" s="910">
        <v>721</v>
      </c>
      <c r="M32" s="910">
        <v>147</v>
      </c>
      <c r="N32" s="684"/>
      <c r="O32" s="678"/>
      <c r="P32" s="678"/>
      <c r="Q32" s="678"/>
      <c r="R32" s="678"/>
      <c r="S32" s="678"/>
      <c r="T32" s="678"/>
      <c r="U32" s="678"/>
      <c r="V32" s="678"/>
      <c r="W32" s="678"/>
      <c r="X32" s="678"/>
      <c r="Y32" s="678"/>
      <c r="Z32" s="678"/>
      <c r="AA32" s="678"/>
      <c r="AB32" s="678"/>
      <c r="AC32" s="678"/>
      <c r="AD32" s="678"/>
      <c r="AE32" s="678"/>
      <c r="AF32" s="678"/>
      <c r="AG32" s="678"/>
      <c r="AH32" s="678"/>
      <c r="AI32" s="678"/>
      <c r="AJ32" s="678"/>
      <c r="AK32" s="678"/>
      <c r="AL32" s="678"/>
      <c r="AM32" s="678"/>
      <c r="AN32" s="678"/>
      <c r="AO32" s="678"/>
      <c r="AP32" s="678"/>
      <c r="AQ32" s="678"/>
      <c r="AR32" s="678"/>
      <c r="AS32" s="678"/>
      <c r="AT32" s="678"/>
      <c r="AU32" s="678"/>
      <c r="AV32" s="678"/>
      <c r="AW32" s="678"/>
      <c r="AX32" s="678"/>
      <c r="AY32" s="678"/>
      <c r="AZ32" s="678"/>
      <c r="BA32" s="678"/>
      <c r="BB32" s="678"/>
      <c r="BC32" s="678"/>
      <c r="BD32" s="678"/>
    </row>
    <row r="33" spans="1:61" s="669" customFormat="1" ht="15" customHeight="1">
      <c r="A33" s="682"/>
      <c r="B33" s="913"/>
      <c r="C33" s="914" t="s">
        <v>410</v>
      </c>
      <c r="D33" s="915"/>
      <c r="E33" s="910">
        <v>200</v>
      </c>
      <c r="F33" s="910" t="s">
        <v>16</v>
      </c>
      <c r="G33" s="910">
        <v>10</v>
      </c>
      <c r="H33" s="910">
        <v>1</v>
      </c>
      <c r="I33" s="910">
        <v>2</v>
      </c>
      <c r="J33" s="910">
        <v>9</v>
      </c>
      <c r="K33" s="910" t="s">
        <v>589</v>
      </c>
      <c r="L33" s="910" t="s">
        <v>16</v>
      </c>
      <c r="M33" s="910" t="s">
        <v>16</v>
      </c>
      <c r="N33" s="679"/>
      <c r="O33" s="678"/>
      <c r="P33" s="678"/>
      <c r="Q33" s="678"/>
      <c r="R33" s="678"/>
      <c r="S33" s="678"/>
      <c r="T33" s="678"/>
      <c r="U33" s="678"/>
      <c r="V33" s="678"/>
      <c r="W33" s="678"/>
      <c r="X33" s="678"/>
      <c r="Y33" s="678"/>
      <c r="Z33" s="678"/>
      <c r="AA33" s="678"/>
      <c r="AB33" s="678"/>
      <c r="AC33" s="678"/>
      <c r="AD33" s="678"/>
      <c r="AE33" s="678"/>
      <c r="AF33" s="678"/>
      <c r="AG33" s="678"/>
      <c r="AH33" s="678"/>
      <c r="AI33" s="678"/>
      <c r="AJ33" s="678"/>
      <c r="AK33" s="678"/>
      <c r="AL33" s="678"/>
      <c r="AM33" s="678"/>
      <c r="AN33" s="678"/>
      <c r="AO33" s="678"/>
      <c r="AP33" s="678"/>
      <c r="AQ33" s="678"/>
      <c r="AR33" s="678"/>
      <c r="AS33" s="678"/>
      <c r="AT33" s="678"/>
      <c r="AU33" s="678"/>
      <c r="AV33" s="678"/>
      <c r="AW33" s="678"/>
      <c r="AX33" s="678"/>
      <c r="AY33" s="678"/>
      <c r="AZ33" s="678"/>
      <c r="BA33" s="678"/>
      <c r="BB33" s="678"/>
      <c r="BC33" s="678"/>
      <c r="BD33" s="678"/>
    </row>
    <row r="34" spans="1:61" s="669" customFormat="1" ht="9.9499999999999993" customHeight="1">
      <c r="A34" s="682"/>
      <c r="B34" s="913"/>
      <c r="C34" s="914" t="s">
        <v>409</v>
      </c>
      <c r="D34" s="915"/>
      <c r="E34" s="910" t="s">
        <v>16</v>
      </c>
      <c r="F34" s="910">
        <v>1007</v>
      </c>
      <c r="G34" s="910">
        <v>27</v>
      </c>
      <c r="H34" s="910" t="s">
        <v>589</v>
      </c>
      <c r="I34" s="910" t="s">
        <v>589</v>
      </c>
      <c r="J34" s="910" t="s">
        <v>589</v>
      </c>
      <c r="K34" s="910">
        <v>96</v>
      </c>
      <c r="L34" s="910">
        <v>3715</v>
      </c>
      <c r="M34" s="910">
        <v>518</v>
      </c>
      <c r="N34" s="679"/>
      <c r="O34" s="678"/>
      <c r="P34" s="678"/>
      <c r="Q34" s="678"/>
      <c r="R34" s="678"/>
      <c r="S34" s="678"/>
      <c r="T34" s="678"/>
      <c r="U34" s="678"/>
      <c r="V34" s="678"/>
      <c r="W34" s="678"/>
      <c r="X34" s="678"/>
      <c r="Y34" s="678"/>
      <c r="Z34" s="678"/>
      <c r="AA34" s="678"/>
      <c r="AB34" s="678"/>
      <c r="AC34" s="678"/>
      <c r="AD34" s="678"/>
      <c r="AE34" s="678"/>
      <c r="AF34" s="678"/>
      <c r="AG34" s="678"/>
      <c r="AH34" s="678"/>
      <c r="AI34" s="678"/>
      <c r="AJ34" s="678"/>
      <c r="AK34" s="678"/>
      <c r="AL34" s="678"/>
      <c r="AM34" s="678"/>
      <c r="AN34" s="678"/>
      <c r="AO34" s="678"/>
      <c r="AP34" s="678"/>
      <c r="AQ34" s="678"/>
      <c r="AR34" s="678"/>
      <c r="AS34" s="678"/>
      <c r="AT34" s="678"/>
      <c r="AU34" s="678"/>
      <c r="AV34" s="678"/>
      <c r="AW34" s="678"/>
      <c r="AX34" s="678"/>
      <c r="AY34" s="678"/>
      <c r="AZ34" s="678"/>
      <c r="BA34" s="678"/>
      <c r="BB34" s="678"/>
      <c r="BC34" s="678"/>
      <c r="BD34" s="678"/>
    </row>
    <row r="35" spans="1:61" s="669" customFormat="1" ht="9.9499999999999993" customHeight="1">
      <c r="A35" s="682"/>
      <c r="B35" s="913"/>
      <c r="C35" s="914" t="s">
        <v>408</v>
      </c>
      <c r="D35" s="915"/>
      <c r="E35" s="910" t="s">
        <v>16</v>
      </c>
      <c r="F35" s="910">
        <v>286</v>
      </c>
      <c r="G35" s="910">
        <v>9</v>
      </c>
      <c r="H35" s="910" t="s">
        <v>589</v>
      </c>
      <c r="I35" s="910" t="s">
        <v>589</v>
      </c>
      <c r="J35" s="910" t="s">
        <v>589</v>
      </c>
      <c r="K35" s="910">
        <v>17</v>
      </c>
      <c r="L35" s="910">
        <v>1426</v>
      </c>
      <c r="M35" s="910">
        <v>170</v>
      </c>
      <c r="N35" s="684"/>
      <c r="O35" s="678"/>
      <c r="P35" s="678"/>
      <c r="Q35" s="678"/>
      <c r="R35" s="678"/>
      <c r="S35" s="678"/>
      <c r="T35" s="678"/>
      <c r="U35" s="678"/>
      <c r="V35" s="678"/>
      <c r="W35" s="678"/>
      <c r="X35" s="678"/>
      <c r="Y35" s="678"/>
      <c r="Z35" s="678"/>
      <c r="AA35" s="678"/>
      <c r="AB35" s="678"/>
      <c r="AC35" s="678"/>
      <c r="AD35" s="678"/>
      <c r="AE35" s="678"/>
      <c r="AF35" s="678"/>
      <c r="AG35" s="678"/>
      <c r="AH35" s="678"/>
      <c r="AI35" s="678"/>
      <c r="AJ35" s="678"/>
      <c r="AK35" s="678"/>
      <c r="AL35" s="678"/>
      <c r="AM35" s="678"/>
      <c r="AN35" s="678"/>
      <c r="AO35" s="678"/>
      <c r="AP35" s="678"/>
      <c r="AQ35" s="678"/>
      <c r="AR35" s="678"/>
      <c r="AS35" s="678"/>
      <c r="AT35" s="678"/>
      <c r="AU35" s="678"/>
      <c r="AV35" s="678"/>
      <c r="AW35" s="678"/>
      <c r="AX35" s="678"/>
      <c r="AY35" s="678"/>
      <c r="AZ35" s="678"/>
      <c r="BA35" s="678"/>
      <c r="BB35" s="678"/>
      <c r="BC35" s="678"/>
      <c r="BD35" s="678"/>
    </row>
    <row r="36" spans="1:61" s="669" customFormat="1" ht="15" customHeight="1">
      <c r="A36" s="682"/>
      <c r="B36" s="913"/>
      <c r="C36" s="914" t="s">
        <v>407</v>
      </c>
      <c r="D36" s="915"/>
      <c r="E36" s="910">
        <v>224</v>
      </c>
      <c r="F36" s="910" t="s">
        <v>16</v>
      </c>
      <c r="G36" s="910">
        <v>15</v>
      </c>
      <c r="H36" s="910">
        <v>1</v>
      </c>
      <c r="I36" s="910">
        <v>1</v>
      </c>
      <c r="J36" s="910">
        <v>12</v>
      </c>
      <c r="K36" s="910">
        <v>2</v>
      </c>
      <c r="L36" s="910" t="s">
        <v>16</v>
      </c>
      <c r="M36" s="910" t="s">
        <v>16</v>
      </c>
      <c r="N36" s="679"/>
      <c r="O36" s="678"/>
      <c r="P36" s="678"/>
      <c r="Q36" s="678"/>
      <c r="R36" s="678"/>
      <c r="S36" s="678"/>
      <c r="T36" s="678"/>
      <c r="U36" s="678"/>
      <c r="V36" s="678"/>
      <c r="W36" s="678"/>
      <c r="X36" s="678"/>
      <c r="Y36" s="678"/>
      <c r="Z36" s="678"/>
      <c r="AA36" s="678"/>
      <c r="AB36" s="678"/>
      <c r="AC36" s="678"/>
      <c r="AD36" s="678"/>
      <c r="AE36" s="678"/>
      <c r="AF36" s="678"/>
      <c r="AG36" s="678"/>
      <c r="AH36" s="678"/>
      <c r="AI36" s="678"/>
      <c r="AJ36" s="678"/>
      <c r="AK36" s="678"/>
      <c r="AL36" s="678"/>
      <c r="AM36" s="678"/>
      <c r="AN36" s="678"/>
      <c r="AO36" s="678"/>
      <c r="AP36" s="678"/>
      <c r="AQ36" s="678"/>
      <c r="AR36" s="678"/>
      <c r="AS36" s="678"/>
      <c r="AT36" s="678"/>
      <c r="AU36" s="678"/>
      <c r="AV36" s="678"/>
      <c r="AW36" s="678"/>
      <c r="AX36" s="678"/>
      <c r="AY36" s="678"/>
      <c r="AZ36" s="678"/>
      <c r="BA36" s="678"/>
      <c r="BB36" s="678"/>
      <c r="BC36" s="678"/>
      <c r="BD36" s="678"/>
    </row>
    <row r="37" spans="1:61" s="669" customFormat="1" ht="9.9499999999999993" customHeight="1">
      <c r="A37" s="682"/>
      <c r="B37" s="913"/>
      <c r="C37" s="914" t="s">
        <v>406</v>
      </c>
      <c r="D37" s="915"/>
      <c r="E37" s="910" t="s">
        <v>16</v>
      </c>
      <c r="F37" s="910">
        <v>1751</v>
      </c>
      <c r="G37" s="910">
        <v>35</v>
      </c>
      <c r="H37" s="910" t="s">
        <v>589</v>
      </c>
      <c r="I37" s="910" t="s">
        <v>589</v>
      </c>
      <c r="J37" s="910" t="s">
        <v>589</v>
      </c>
      <c r="K37" s="910">
        <v>2</v>
      </c>
      <c r="L37" s="910">
        <v>2306</v>
      </c>
      <c r="M37" s="910">
        <v>638</v>
      </c>
      <c r="N37" s="679"/>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678"/>
      <c r="AM37" s="678"/>
      <c r="AN37" s="678"/>
      <c r="AO37" s="678"/>
      <c r="AP37" s="678"/>
      <c r="AQ37" s="678"/>
      <c r="AR37" s="678"/>
      <c r="AS37" s="678"/>
      <c r="AT37" s="678"/>
      <c r="AU37" s="678"/>
      <c r="AV37" s="678"/>
      <c r="AW37" s="678"/>
      <c r="AX37" s="678"/>
      <c r="AY37" s="678"/>
      <c r="AZ37" s="678"/>
      <c r="BA37" s="678"/>
      <c r="BB37" s="678"/>
      <c r="BC37" s="678"/>
      <c r="BD37" s="678"/>
    </row>
    <row r="38" spans="1:61" s="669" customFormat="1" ht="9.9499999999999993" customHeight="1">
      <c r="A38" s="682"/>
      <c r="B38" s="913"/>
      <c r="C38" s="914" t="s">
        <v>405</v>
      </c>
      <c r="D38" s="915"/>
      <c r="E38" s="910" t="s">
        <v>16</v>
      </c>
      <c r="F38" s="910">
        <v>767</v>
      </c>
      <c r="G38" s="910">
        <v>12</v>
      </c>
      <c r="H38" s="910" t="s">
        <v>589</v>
      </c>
      <c r="I38" s="910" t="s">
        <v>589</v>
      </c>
      <c r="J38" s="910" t="s">
        <v>589</v>
      </c>
      <c r="K38" s="910">
        <v>85</v>
      </c>
      <c r="L38" s="910">
        <v>1935</v>
      </c>
      <c r="M38" s="910">
        <v>295</v>
      </c>
      <c r="N38" s="679"/>
      <c r="O38" s="678"/>
      <c r="P38" s="678"/>
      <c r="Q38" s="678"/>
      <c r="R38" s="678"/>
      <c r="S38" s="678"/>
      <c r="T38" s="678"/>
      <c r="U38" s="678"/>
      <c r="V38" s="678"/>
      <c r="W38" s="678"/>
      <c r="X38" s="678"/>
      <c r="Y38" s="678"/>
      <c r="Z38" s="678"/>
      <c r="AA38" s="678"/>
      <c r="AB38" s="678"/>
      <c r="AC38" s="678"/>
      <c r="AD38" s="678"/>
      <c r="AE38" s="678"/>
      <c r="AF38" s="678"/>
      <c r="AG38" s="678"/>
      <c r="AH38" s="678"/>
      <c r="AI38" s="678"/>
      <c r="AJ38" s="678"/>
      <c r="AK38" s="678"/>
      <c r="AL38" s="678"/>
      <c r="AM38" s="678"/>
      <c r="AN38" s="678"/>
      <c r="AO38" s="678"/>
      <c r="AP38" s="678"/>
      <c r="AQ38" s="678"/>
      <c r="AR38" s="678"/>
      <c r="AS38" s="678"/>
      <c r="AT38" s="678"/>
      <c r="AU38" s="678"/>
      <c r="AV38" s="678"/>
      <c r="AW38" s="678"/>
      <c r="AX38" s="678"/>
      <c r="AY38" s="678"/>
      <c r="AZ38" s="678"/>
      <c r="BA38" s="678"/>
      <c r="BB38" s="678"/>
      <c r="BC38" s="678"/>
      <c r="BD38" s="678"/>
    </row>
    <row r="39" spans="1:61" s="671" customFormat="1" ht="3.95" customHeight="1">
      <c r="A39" s="677"/>
      <c r="B39" s="677"/>
      <c r="C39" s="676"/>
      <c r="D39" s="675"/>
      <c r="E39" s="674"/>
      <c r="F39" s="674"/>
      <c r="G39" s="674"/>
      <c r="H39" s="674"/>
      <c r="I39" s="674"/>
      <c r="J39" s="674"/>
      <c r="K39" s="674"/>
      <c r="L39" s="674"/>
      <c r="M39" s="674"/>
      <c r="N39" s="673"/>
      <c r="O39" s="672"/>
      <c r="P39" s="672"/>
      <c r="Q39" s="672"/>
      <c r="R39" s="672"/>
      <c r="S39" s="672"/>
      <c r="T39" s="672"/>
      <c r="U39" s="672"/>
      <c r="V39" s="672"/>
      <c r="W39" s="672"/>
      <c r="X39" s="672"/>
      <c r="Y39" s="672"/>
      <c r="Z39" s="672"/>
      <c r="AA39" s="672"/>
      <c r="AB39" s="672"/>
      <c r="AC39" s="672"/>
      <c r="AD39" s="672"/>
      <c r="AE39" s="672"/>
      <c r="AF39" s="672"/>
      <c r="AG39" s="672"/>
      <c r="AH39" s="672"/>
      <c r="AI39" s="672"/>
      <c r="AJ39" s="672"/>
      <c r="AK39" s="672"/>
      <c r="AL39" s="672"/>
      <c r="AM39" s="672"/>
      <c r="AN39" s="672"/>
      <c r="AO39" s="672"/>
      <c r="AP39" s="672"/>
      <c r="AQ39" s="672"/>
      <c r="AR39" s="672"/>
      <c r="AS39" s="672"/>
      <c r="AT39" s="672"/>
      <c r="AU39" s="672"/>
      <c r="AV39" s="672"/>
      <c r="AW39" s="672"/>
      <c r="AX39" s="672"/>
      <c r="AY39" s="672"/>
      <c r="AZ39" s="672"/>
      <c r="BA39" s="672"/>
      <c r="BB39" s="672"/>
      <c r="BC39" s="672"/>
      <c r="BD39" s="672"/>
    </row>
    <row r="40" spans="1:61" ht="15.95" customHeight="1">
      <c r="B40" s="1" t="s">
        <v>404</v>
      </c>
      <c r="C40" s="670"/>
      <c r="D40" s="670"/>
      <c r="E40" s="667"/>
      <c r="F40" s="667"/>
      <c r="G40" s="667"/>
      <c r="H40" s="667"/>
      <c r="I40" s="667"/>
      <c r="J40" s="667"/>
      <c r="K40" s="667"/>
      <c r="L40" s="667"/>
      <c r="M40" s="667"/>
      <c r="N40" s="2"/>
      <c r="O40" s="667"/>
      <c r="P40" s="667"/>
      <c r="Q40" s="667"/>
      <c r="R40" s="667"/>
      <c r="S40" s="667"/>
      <c r="T40" s="667"/>
      <c r="U40" s="667"/>
      <c r="V40" s="667"/>
      <c r="W40" s="667"/>
      <c r="X40" s="667"/>
      <c r="Y40" s="667"/>
      <c r="Z40" s="667"/>
      <c r="AA40" s="667"/>
      <c r="AB40" s="667"/>
      <c r="AC40" s="667"/>
      <c r="AD40" s="667"/>
      <c r="AE40" s="667"/>
      <c r="AF40" s="667"/>
      <c r="AG40" s="667"/>
      <c r="AH40" s="667"/>
      <c r="AI40" s="667"/>
      <c r="AJ40" s="667"/>
      <c r="AK40" s="667"/>
      <c r="AL40" s="667"/>
      <c r="AM40" s="667"/>
      <c r="AN40" s="667"/>
      <c r="AO40" s="667"/>
      <c r="AP40" s="667"/>
      <c r="AQ40" s="667"/>
      <c r="AR40" s="667"/>
      <c r="AS40" s="667"/>
      <c r="AT40" s="667"/>
      <c r="AU40" s="667"/>
      <c r="AV40" s="667"/>
      <c r="AW40" s="667"/>
      <c r="AX40" s="667"/>
      <c r="AY40" s="667"/>
      <c r="AZ40" s="667"/>
      <c r="BA40" s="667"/>
      <c r="BB40" s="667"/>
      <c r="BC40" s="667"/>
      <c r="BD40" s="667"/>
    </row>
    <row r="41" spans="1:61" ht="12" customHeight="1">
      <c r="B41" s="1" t="s">
        <v>403</v>
      </c>
      <c r="C41" s="670"/>
      <c r="D41" s="670"/>
      <c r="E41" s="667"/>
      <c r="F41" s="667"/>
      <c r="G41" s="667"/>
      <c r="H41" s="667"/>
      <c r="I41" s="667"/>
      <c r="J41" s="667"/>
      <c r="K41" s="667"/>
      <c r="L41" s="667"/>
      <c r="M41" s="667"/>
      <c r="N41" s="2"/>
      <c r="O41" s="667"/>
      <c r="P41" s="667"/>
      <c r="Q41" s="667"/>
      <c r="R41" s="667"/>
      <c r="S41" s="667"/>
      <c r="T41" s="667"/>
      <c r="U41" s="667"/>
      <c r="V41" s="667"/>
      <c r="W41" s="667"/>
      <c r="X41" s="667"/>
      <c r="Y41" s="667"/>
      <c r="Z41" s="667"/>
      <c r="AA41" s="667"/>
      <c r="AB41" s="667"/>
      <c r="AC41" s="667"/>
      <c r="AD41" s="667"/>
      <c r="AE41" s="667"/>
      <c r="AF41" s="667"/>
      <c r="AG41" s="667"/>
      <c r="AH41" s="667"/>
      <c r="AI41" s="667"/>
      <c r="AJ41" s="667"/>
      <c r="AK41" s="667"/>
      <c r="AL41" s="667"/>
      <c r="AM41" s="667"/>
      <c r="AN41" s="667"/>
      <c r="AO41" s="667"/>
      <c r="AP41" s="667"/>
      <c r="AQ41" s="667"/>
      <c r="AR41" s="667"/>
      <c r="AS41" s="667"/>
      <c r="AT41" s="667"/>
      <c r="AU41" s="667"/>
      <c r="AV41" s="667"/>
      <c r="AW41" s="667"/>
      <c r="AX41" s="667"/>
      <c r="AY41" s="667"/>
      <c r="AZ41" s="667"/>
      <c r="BA41" s="667"/>
      <c r="BB41" s="667"/>
      <c r="BC41" s="667"/>
      <c r="BD41" s="667"/>
      <c r="BI41" s="669"/>
    </row>
    <row r="42" spans="1:61" ht="12" customHeight="1">
      <c r="B42" s="1" t="s">
        <v>402</v>
      </c>
      <c r="C42" s="670"/>
      <c r="D42" s="670"/>
      <c r="E42" s="667"/>
      <c r="F42" s="667"/>
      <c r="G42" s="667"/>
      <c r="H42" s="667"/>
      <c r="I42" s="667"/>
      <c r="J42" s="667"/>
      <c r="K42" s="667"/>
      <c r="L42" s="667"/>
      <c r="M42" s="667"/>
      <c r="N42" s="2"/>
      <c r="O42" s="667"/>
      <c r="P42" s="667"/>
      <c r="Q42" s="667"/>
      <c r="R42" s="667"/>
      <c r="S42" s="667"/>
      <c r="T42" s="667"/>
      <c r="U42" s="667"/>
      <c r="V42" s="667"/>
      <c r="W42" s="667"/>
      <c r="X42" s="667"/>
      <c r="Y42" s="667"/>
      <c r="Z42" s="667"/>
      <c r="AA42" s="667"/>
      <c r="AB42" s="667"/>
      <c r="AC42" s="667"/>
      <c r="AD42" s="667"/>
      <c r="AE42" s="667"/>
      <c r="AF42" s="667"/>
      <c r="AG42" s="667"/>
      <c r="AH42" s="667"/>
      <c r="AI42" s="667"/>
      <c r="AJ42" s="667"/>
      <c r="AK42" s="667"/>
      <c r="AL42" s="667"/>
      <c r="AM42" s="667"/>
      <c r="AN42" s="667"/>
      <c r="AO42" s="667"/>
      <c r="AP42" s="667"/>
      <c r="AQ42" s="667"/>
      <c r="AR42" s="667"/>
      <c r="AS42" s="667"/>
      <c r="AT42" s="667"/>
      <c r="AU42" s="667"/>
      <c r="AV42" s="667"/>
      <c r="AW42" s="667"/>
      <c r="AX42" s="667"/>
      <c r="AY42" s="667"/>
      <c r="AZ42" s="667"/>
      <c r="BA42" s="667"/>
      <c r="BB42" s="667"/>
      <c r="BC42" s="667"/>
      <c r="BD42" s="667"/>
      <c r="BI42" s="669"/>
    </row>
    <row r="43" spans="1:61" ht="12" customHeight="1">
      <c r="B43" s="1" t="s">
        <v>401</v>
      </c>
      <c r="C43" s="670"/>
      <c r="D43" s="670"/>
      <c r="E43" s="667"/>
      <c r="F43" s="667"/>
      <c r="G43" s="667"/>
      <c r="H43" s="667"/>
      <c r="I43" s="667"/>
      <c r="J43" s="667"/>
      <c r="K43" s="667"/>
      <c r="L43" s="667"/>
      <c r="M43" s="667"/>
      <c r="N43" s="2"/>
      <c r="O43" s="667"/>
      <c r="P43" s="667"/>
      <c r="Q43" s="667"/>
      <c r="R43" s="667"/>
      <c r="S43" s="667"/>
      <c r="T43" s="667"/>
      <c r="U43" s="667"/>
      <c r="V43" s="667"/>
      <c r="W43" s="667"/>
      <c r="X43" s="667"/>
      <c r="Y43" s="667"/>
      <c r="Z43" s="667"/>
      <c r="AA43" s="667"/>
      <c r="AB43" s="667"/>
      <c r="AC43" s="667"/>
      <c r="AD43" s="667"/>
      <c r="AE43" s="667"/>
      <c r="AF43" s="667"/>
      <c r="AG43" s="667"/>
      <c r="AH43" s="667"/>
      <c r="AI43" s="667"/>
      <c r="AJ43" s="667"/>
      <c r="AK43" s="667"/>
      <c r="AL43" s="667"/>
      <c r="AM43" s="667"/>
      <c r="AN43" s="667"/>
      <c r="AO43" s="667"/>
      <c r="AP43" s="667"/>
      <c r="AQ43" s="667"/>
      <c r="AR43" s="667"/>
      <c r="AS43" s="667"/>
      <c r="AT43" s="667"/>
      <c r="AU43" s="667"/>
      <c r="AV43" s="667"/>
      <c r="AW43" s="667"/>
      <c r="AX43" s="667"/>
      <c r="AY43" s="667"/>
      <c r="AZ43" s="667"/>
      <c r="BA43" s="667"/>
      <c r="BB43" s="667"/>
      <c r="BC43" s="667"/>
      <c r="BD43" s="667"/>
      <c r="BI43" s="669"/>
    </row>
    <row r="44" spans="1:61" ht="12" customHeight="1">
      <c r="B44" s="1" t="s">
        <v>400</v>
      </c>
      <c r="C44" s="670"/>
      <c r="D44" s="670"/>
      <c r="E44" s="667"/>
      <c r="F44" s="667"/>
      <c r="G44" s="667"/>
      <c r="H44" s="667"/>
      <c r="I44" s="667"/>
      <c r="J44" s="667"/>
      <c r="K44" s="667"/>
      <c r="L44" s="667"/>
      <c r="M44" s="667"/>
      <c r="N44" s="2"/>
      <c r="O44" s="667"/>
      <c r="P44" s="667"/>
      <c r="Q44" s="667"/>
      <c r="R44" s="667"/>
      <c r="S44" s="667"/>
      <c r="T44" s="667"/>
      <c r="U44" s="667"/>
      <c r="V44" s="667"/>
      <c r="W44" s="667"/>
      <c r="X44" s="667"/>
      <c r="Y44" s="667"/>
      <c r="Z44" s="667"/>
      <c r="AA44" s="667"/>
      <c r="AB44" s="667"/>
      <c r="AC44" s="667"/>
      <c r="AD44" s="667"/>
      <c r="AE44" s="667"/>
      <c r="AF44" s="667"/>
      <c r="AG44" s="667"/>
      <c r="AH44" s="667"/>
      <c r="AI44" s="667"/>
      <c r="AJ44" s="667"/>
      <c r="AK44" s="667"/>
      <c r="AL44" s="667"/>
      <c r="AM44" s="667"/>
      <c r="AN44" s="667"/>
      <c r="AO44" s="667"/>
      <c r="AP44" s="667"/>
      <c r="AQ44" s="667"/>
      <c r="AR44" s="667"/>
      <c r="AS44" s="667"/>
      <c r="AT44" s="667"/>
      <c r="AU44" s="667"/>
      <c r="AV44" s="667"/>
      <c r="AW44" s="667"/>
      <c r="AX44" s="667"/>
      <c r="AY44" s="667"/>
      <c r="AZ44" s="667"/>
      <c r="BA44" s="667"/>
      <c r="BB44" s="667"/>
      <c r="BC44" s="667"/>
      <c r="BD44" s="667"/>
      <c r="BI44" s="669"/>
    </row>
    <row r="45" spans="1:61" ht="12" customHeight="1">
      <c r="B45" s="1" t="s">
        <v>399</v>
      </c>
      <c r="E45" s="667"/>
      <c r="F45" s="667"/>
      <c r="G45" s="667"/>
      <c r="H45" s="667"/>
      <c r="I45" s="667"/>
      <c r="J45" s="667"/>
      <c r="K45" s="667"/>
      <c r="L45" s="667"/>
      <c r="M45" s="667"/>
      <c r="N45" s="2"/>
      <c r="O45" s="667"/>
      <c r="P45" s="667"/>
      <c r="Q45" s="667"/>
      <c r="R45" s="667"/>
      <c r="S45" s="667"/>
      <c r="T45" s="667"/>
      <c r="U45" s="667"/>
      <c r="V45" s="667"/>
      <c r="W45" s="667"/>
      <c r="X45" s="667"/>
      <c r="Y45" s="667"/>
      <c r="Z45" s="667"/>
      <c r="AA45" s="667"/>
      <c r="AB45" s="667"/>
      <c r="AC45" s="667"/>
      <c r="AD45" s="667"/>
      <c r="AE45" s="667"/>
      <c r="AF45" s="667"/>
      <c r="AG45" s="667"/>
      <c r="AH45" s="667"/>
      <c r="AI45" s="667"/>
      <c r="AJ45" s="667"/>
      <c r="AK45" s="667"/>
      <c r="AL45" s="667"/>
      <c r="AM45" s="667"/>
      <c r="AN45" s="667"/>
      <c r="AO45" s="667"/>
      <c r="AP45" s="667"/>
      <c r="AQ45" s="667"/>
      <c r="AR45" s="667"/>
      <c r="AS45" s="667"/>
      <c r="AT45" s="667"/>
      <c r="AU45" s="667"/>
      <c r="AV45" s="667"/>
      <c r="AW45" s="667"/>
      <c r="AX45" s="667"/>
      <c r="AY45" s="667"/>
      <c r="AZ45" s="667"/>
      <c r="BA45" s="667"/>
      <c r="BB45" s="667"/>
      <c r="BC45" s="667"/>
      <c r="BD45" s="667"/>
    </row>
    <row r="46" spans="1:61" ht="12" customHeight="1">
      <c r="B46" s="1" t="s">
        <v>977</v>
      </c>
      <c r="E46" s="667"/>
      <c r="F46" s="667"/>
      <c r="G46" s="668"/>
      <c r="H46" s="668"/>
      <c r="I46" s="667"/>
      <c r="J46" s="667"/>
      <c r="K46" s="667"/>
      <c r="L46" s="667"/>
      <c r="M46" s="667"/>
      <c r="N46" s="2"/>
      <c r="O46" s="667"/>
      <c r="P46" s="667"/>
      <c r="Q46" s="667"/>
      <c r="R46" s="667"/>
      <c r="S46" s="667"/>
      <c r="T46" s="667"/>
      <c r="U46" s="667"/>
      <c r="V46" s="667"/>
      <c r="W46" s="667"/>
      <c r="X46" s="667"/>
      <c r="Y46" s="667"/>
      <c r="Z46" s="667"/>
      <c r="AA46" s="667"/>
      <c r="AB46" s="667"/>
      <c r="AC46" s="667"/>
      <c r="AD46" s="667"/>
      <c r="AE46" s="667"/>
      <c r="AF46" s="667"/>
      <c r="AG46" s="667"/>
      <c r="AH46" s="667"/>
      <c r="AI46" s="667"/>
      <c r="AJ46" s="667"/>
      <c r="AK46" s="667"/>
      <c r="AL46" s="667"/>
      <c r="AM46" s="667"/>
      <c r="AN46" s="667"/>
      <c r="AO46" s="667"/>
      <c r="AP46" s="667"/>
      <c r="AQ46" s="667"/>
      <c r="AR46" s="667"/>
      <c r="AS46" s="667"/>
      <c r="AT46" s="667"/>
      <c r="AU46" s="667"/>
      <c r="AV46" s="667"/>
      <c r="AW46" s="667"/>
      <c r="AX46" s="667"/>
      <c r="AY46" s="667"/>
      <c r="AZ46" s="667"/>
      <c r="BA46" s="667"/>
      <c r="BB46" s="667"/>
      <c r="BC46" s="667"/>
      <c r="BD46" s="667"/>
    </row>
    <row r="47" spans="1:61" ht="12" customHeight="1">
      <c r="B47" s="1" t="s">
        <v>339</v>
      </c>
      <c r="E47" s="667"/>
      <c r="F47" s="667"/>
      <c r="G47" s="668"/>
      <c r="H47" s="668"/>
      <c r="I47" s="667"/>
      <c r="J47" s="667"/>
      <c r="K47" s="667"/>
      <c r="L47" s="667"/>
      <c r="M47" s="667"/>
      <c r="N47" s="2"/>
      <c r="O47" s="667"/>
      <c r="P47" s="667"/>
      <c r="Q47" s="667"/>
      <c r="R47" s="667"/>
      <c r="S47" s="667"/>
      <c r="T47" s="667"/>
      <c r="U47" s="667"/>
      <c r="V47" s="667"/>
      <c r="W47" s="667"/>
      <c r="X47" s="667"/>
      <c r="Y47" s="667"/>
      <c r="Z47" s="667"/>
      <c r="AA47" s="667"/>
      <c r="AB47" s="667"/>
      <c r="AC47" s="667"/>
      <c r="AD47" s="667"/>
      <c r="AE47" s="667"/>
      <c r="AF47" s="667"/>
      <c r="AG47" s="667"/>
      <c r="AH47" s="667"/>
      <c r="AI47" s="667"/>
      <c r="AJ47" s="667"/>
      <c r="AK47" s="667"/>
      <c r="AL47" s="667"/>
      <c r="AM47" s="667"/>
      <c r="AN47" s="667"/>
      <c r="AO47" s="667"/>
      <c r="AP47" s="667"/>
      <c r="AQ47" s="667"/>
      <c r="AR47" s="667"/>
      <c r="AS47" s="667"/>
      <c r="AT47" s="667"/>
      <c r="AU47" s="667"/>
      <c r="AV47" s="667"/>
      <c r="AW47" s="667"/>
      <c r="AX47" s="667"/>
      <c r="AY47" s="667"/>
      <c r="AZ47" s="667"/>
      <c r="BA47" s="667"/>
      <c r="BB47" s="667"/>
      <c r="BC47" s="667"/>
      <c r="BD47" s="667"/>
    </row>
    <row r="48" spans="1:61" ht="12" customHeight="1">
      <c r="E48" s="667"/>
      <c r="F48" s="667"/>
      <c r="G48" s="668"/>
      <c r="H48" s="668"/>
      <c r="I48" s="667"/>
      <c r="J48" s="667"/>
      <c r="K48" s="667"/>
      <c r="L48" s="667"/>
      <c r="M48" s="667"/>
      <c r="N48" s="2"/>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667"/>
      <c r="AL48" s="667"/>
      <c r="AM48" s="667"/>
      <c r="AN48" s="667"/>
      <c r="AO48" s="667"/>
      <c r="AP48" s="667"/>
      <c r="AQ48" s="667"/>
      <c r="AR48" s="667"/>
      <c r="AS48" s="667"/>
      <c r="AT48" s="667"/>
      <c r="AU48" s="667"/>
      <c r="AV48" s="667"/>
      <c r="AW48" s="667"/>
      <c r="AX48" s="667"/>
      <c r="AY48" s="667"/>
      <c r="AZ48" s="667"/>
      <c r="BA48" s="667"/>
      <c r="BB48" s="667"/>
      <c r="BC48" s="667"/>
      <c r="BD48" s="667"/>
    </row>
    <row r="49" spans="5:56" s="1" customFormat="1" ht="12" customHeight="1">
      <c r="E49" s="667"/>
      <c r="F49" s="667"/>
      <c r="G49" s="668"/>
      <c r="H49" s="668"/>
      <c r="I49" s="667"/>
      <c r="J49" s="667"/>
      <c r="K49" s="667"/>
      <c r="L49" s="667"/>
      <c r="M49" s="667"/>
      <c r="N49" s="2"/>
      <c r="O49" s="667"/>
      <c r="P49" s="667"/>
      <c r="Q49" s="667"/>
      <c r="R49" s="667"/>
      <c r="S49" s="667"/>
      <c r="T49" s="667"/>
      <c r="U49" s="667"/>
      <c r="V49" s="667"/>
      <c r="W49" s="667"/>
      <c r="X49" s="667"/>
      <c r="Y49" s="667"/>
      <c r="Z49" s="667"/>
      <c r="AA49" s="667"/>
      <c r="AB49" s="667"/>
      <c r="AC49" s="667"/>
      <c r="AD49" s="667"/>
      <c r="AE49" s="667"/>
      <c r="AF49" s="667"/>
      <c r="AG49" s="667"/>
      <c r="AH49" s="667"/>
      <c r="AI49" s="667"/>
      <c r="AJ49" s="667"/>
      <c r="AK49" s="667"/>
      <c r="AL49" s="667"/>
      <c r="AM49" s="667"/>
      <c r="AN49" s="667"/>
      <c r="AO49" s="667"/>
      <c r="AP49" s="667"/>
      <c r="AQ49" s="667"/>
      <c r="AR49" s="667"/>
      <c r="AS49" s="667"/>
      <c r="AT49" s="667"/>
      <c r="AU49" s="667"/>
      <c r="AV49" s="667"/>
      <c r="AW49" s="667"/>
      <c r="AX49" s="667"/>
      <c r="AY49" s="667"/>
      <c r="AZ49" s="667"/>
      <c r="BA49" s="667"/>
      <c r="BB49" s="667"/>
      <c r="BC49" s="667"/>
      <c r="BD49" s="667"/>
    </row>
  </sheetData>
  <mergeCells count="8">
    <mergeCell ref="B10:C10"/>
    <mergeCell ref="B11:C11"/>
    <mergeCell ref="I4:M4"/>
    <mergeCell ref="E5:E6"/>
    <mergeCell ref="F5:F6"/>
    <mergeCell ref="B7:C7"/>
    <mergeCell ref="B8:C8"/>
    <mergeCell ref="B9:C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I25"/>
  <sheetViews>
    <sheetView view="pageBreakPreview" zoomScaleNormal="120" zoomScaleSheetLayoutView="100" workbookViewId="0">
      <selection activeCell="B4" sqref="B4"/>
    </sheetView>
  </sheetViews>
  <sheetFormatPr defaultColWidth="9" defaultRowHeight="12" customHeight="1"/>
  <cols>
    <col min="1" max="1" width="0.375" style="215" customWidth="1"/>
    <col min="2" max="2" width="2.625" style="215" customWidth="1"/>
    <col min="3" max="3" width="18.25" style="215" customWidth="1"/>
    <col min="4" max="4" width="0.375" style="215" customWidth="1"/>
    <col min="5" max="8" width="15.625" style="215" customWidth="1"/>
    <col min="9" max="9" width="0.375" style="226" customWidth="1"/>
    <col min="10" max="10" width="17.125" style="215" customWidth="1"/>
    <col min="11" max="16384" width="9" style="215"/>
  </cols>
  <sheetData>
    <row r="1" spans="1:9" s="211" customFormat="1" ht="24" customHeight="1">
      <c r="A1" s="210"/>
      <c r="E1" s="212" t="s">
        <v>799</v>
      </c>
      <c r="F1" s="213" t="s">
        <v>109</v>
      </c>
      <c r="H1" s="146"/>
      <c r="I1" s="78"/>
    </row>
    <row r="2" spans="1:9" ht="8.1" customHeight="1">
      <c r="A2" s="214"/>
      <c r="B2" s="214"/>
      <c r="H2" s="148"/>
      <c r="I2" s="85"/>
    </row>
    <row r="3" spans="1:9" s="216" customFormat="1" ht="12" customHeight="1" thickBot="1">
      <c r="B3" s="216" t="s">
        <v>807</v>
      </c>
      <c r="I3" s="217"/>
    </row>
    <row r="4" spans="1:9" ht="12" customHeight="1">
      <c r="A4" s="218"/>
      <c r="B4" s="218"/>
      <c r="C4" s="218"/>
      <c r="D4" s="219"/>
      <c r="E4" s="1103" t="s">
        <v>379</v>
      </c>
      <c r="F4" s="1103" t="s">
        <v>380</v>
      </c>
      <c r="G4" s="1103" t="s">
        <v>381</v>
      </c>
      <c r="H4" s="1105" t="s">
        <v>382</v>
      </c>
      <c r="I4" s="1097"/>
    </row>
    <row r="5" spans="1:9" ht="12" customHeight="1">
      <c r="A5" s="220"/>
      <c r="B5" s="220"/>
      <c r="C5" s="220"/>
      <c r="D5" s="221"/>
      <c r="E5" s="1104"/>
      <c r="F5" s="1104"/>
      <c r="G5" s="1104"/>
      <c r="H5" s="1106"/>
      <c r="I5" s="1098"/>
    </row>
    <row r="6" spans="1:9" s="224" customFormat="1" ht="12" customHeight="1">
      <c r="A6" s="222"/>
      <c r="B6" s="222"/>
      <c r="C6" s="222"/>
      <c r="D6" s="223"/>
      <c r="E6" s="584" t="s">
        <v>383</v>
      </c>
      <c r="F6" s="582" t="s">
        <v>110</v>
      </c>
      <c r="G6" s="582" t="s">
        <v>110</v>
      </c>
      <c r="H6" s="583" t="s">
        <v>384</v>
      </c>
      <c r="I6" s="1099"/>
    </row>
    <row r="7" spans="1:9" ht="17.100000000000001" customHeight="1">
      <c r="A7" s="220"/>
      <c r="B7" s="1100" t="s">
        <v>111</v>
      </c>
      <c r="C7" s="1100"/>
      <c r="D7" s="221"/>
      <c r="E7" s="641">
        <v>1620</v>
      </c>
      <c r="F7" s="641">
        <v>170668</v>
      </c>
      <c r="G7" s="641">
        <v>94164</v>
      </c>
      <c r="H7" s="991">
        <v>0.55169999999999997</v>
      </c>
      <c r="I7" s="225"/>
    </row>
    <row r="8" spans="1:9" ht="17.100000000000001" customHeight="1">
      <c r="A8" s="220"/>
      <c r="B8" s="1101" t="s">
        <v>356</v>
      </c>
      <c r="C8" s="1101"/>
      <c r="D8" s="221"/>
      <c r="E8" s="641"/>
      <c r="F8" s="641"/>
      <c r="G8" s="641"/>
      <c r="H8" s="991"/>
    </row>
    <row r="9" spans="1:9" ht="15" customHeight="1">
      <c r="A9" s="220"/>
      <c r="B9" s="645"/>
      <c r="C9" s="645" t="s">
        <v>112</v>
      </c>
      <c r="D9" s="227"/>
      <c r="E9" s="641">
        <v>723</v>
      </c>
      <c r="F9" s="641">
        <v>19276</v>
      </c>
      <c r="G9" s="641">
        <v>336</v>
      </c>
      <c r="H9" s="992">
        <v>1.7399999999999999E-2</v>
      </c>
    </row>
    <row r="10" spans="1:9" ht="12" customHeight="1">
      <c r="A10" s="220"/>
      <c r="B10" s="645"/>
      <c r="C10" s="645" t="s">
        <v>113</v>
      </c>
      <c r="D10" s="227"/>
      <c r="E10" s="641">
        <v>794</v>
      </c>
      <c r="F10" s="641">
        <v>26455</v>
      </c>
      <c r="G10" s="641">
        <v>302</v>
      </c>
      <c r="H10" s="992">
        <v>1.14E-2</v>
      </c>
      <c r="I10" s="225"/>
    </row>
    <row r="11" spans="1:9" ht="12" customHeight="1">
      <c r="A11" s="220"/>
      <c r="B11" s="645"/>
      <c r="C11" s="645" t="s">
        <v>114</v>
      </c>
      <c r="D11" s="227"/>
      <c r="E11" s="641">
        <v>56</v>
      </c>
      <c r="F11" s="641">
        <v>837</v>
      </c>
      <c r="G11" s="641">
        <v>17</v>
      </c>
      <c r="H11" s="992">
        <v>2.0299999999999999E-2</v>
      </c>
      <c r="I11" s="225"/>
    </row>
    <row r="12" spans="1:9" ht="12" customHeight="1">
      <c r="A12" s="220"/>
      <c r="B12" s="645"/>
      <c r="C12" s="645" t="s">
        <v>115</v>
      </c>
      <c r="D12" s="227"/>
      <c r="E12" s="641">
        <v>129</v>
      </c>
      <c r="F12" s="641">
        <v>3946</v>
      </c>
      <c r="G12" s="641">
        <v>351</v>
      </c>
      <c r="H12" s="992">
        <v>8.8999999999999996E-2</v>
      </c>
    </row>
    <row r="13" spans="1:9" ht="17.100000000000001" customHeight="1">
      <c r="A13" s="220"/>
      <c r="B13" s="1102" t="s">
        <v>337</v>
      </c>
      <c r="C13" s="1102"/>
      <c r="D13" s="227"/>
      <c r="E13" s="664"/>
      <c r="F13" s="664"/>
      <c r="G13" s="664"/>
      <c r="H13" s="993"/>
    </row>
    <row r="14" spans="1:9" ht="15" customHeight="1">
      <c r="A14" s="220"/>
      <c r="B14" s="645" t="s">
        <v>116</v>
      </c>
      <c r="C14" s="645" t="s">
        <v>117</v>
      </c>
      <c r="D14" s="227"/>
      <c r="E14" s="641">
        <v>14</v>
      </c>
      <c r="F14" s="641">
        <v>173</v>
      </c>
      <c r="G14" s="641">
        <v>32</v>
      </c>
      <c r="H14" s="992">
        <v>0.185</v>
      </c>
      <c r="I14" s="225"/>
    </row>
    <row r="15" spans="1:9" ht="12" customHeight="1">
      <c r="A15" s="220"/>
      <c r="B15" s="645"/>
      <c r="C15" s="645" t="s">
        <v>385</v>
      </c>
      <c r="D15" s="227"/>
      <c r="E15" s="641">
        <v>231</v>
      </c>
      <c r="F15" s="641">
        <v>10410</v>
      </c>
      <c r="G15" s="641">
        <v>1649</v>
      </c>
      <c r="H15" s="992">
        <v>0.15840000000000001</v>
      </c>
      <c r="I15" s="225"/>
    </row>
    <row r="16" spans="1:9" ht="12" customHeight="1">
      <c r="A16" s="220"/>
      <c r="B16" s="645"/>
      <c r="C16" s="645" t="s">
        <v>118</v>
      </c>
      <c r="D16" s="227"/>
      <c r="E16" s="641">
        <v>56</v>
      </c>
      <c r="F16" s="641">
        <v>1427</v>
      </c>
      <c r="G16" s="648">
        <v>12</v>
      </c>
      <c r="H16" s="992">
        <v>3.3999999999999998E-3</v>
      </c>
      <c r="I16" s="225"/>
    </row>
    <row r="17" spans="1:9" ht="12" customHeight="1">
      <c r="A17" s="220"/>
      <c r="B17" s="645"/>
      <c r="C17" s="645" t="s">
        <v>119</v>
      </c>
      <c r="D17" s="227"/>
      <c r="E17" s="641">
        <v>80</v>
      </c>
      <c r="F17" s="641">
        <v>3571</v>
      </c>
      <c r="G17" s="641">
        <v>174</v>
      </c>
      <c r="H17" s="992">
        <v>4.87E-2</v>
      </c>
      <c r="I17" s="225"/>
    </row>
    <row r="18" spans="1:9" ht="3.95" customHeight="1">
      <c r="A18" s="228"/>
      <c r="B18" s="228"/>
      <c r="C18" s="229"/>
      <c r="D18" s="230"/>
      <c r="E18" s="649"/>
      <c r="F18" s="649"/>
      <c r="G18" s="649"/>
      <c r="H18" s="231"/>
      <c r="I18" s="232"/>
    </row>
    <row r="19" spans="1:9" ht="15.95" customHeight="1">
      <c r="A19" s="220"/>
      <c r="B19" s="220" t="s">
        <v>645</v>
      </c>
      <c r="C19" s="640"/>
      <c r="D19" s="640"/>
      <c r="E19" s="641"/>
      <c r="F19" s="641"/>
      <c r="G19" s="641"/>
      <c r="H19" s="234"/>
      <c r="I19" s="225"/>
    </row>
    <row r="20" spans="1:9" ht="12" customHeight="1">
      <c r="B20" s="215" t="s">
        <v>646</v>
      </c>
    </row>
    <row r="21" spans="1:9" ht="12" customHeight="1">
      <c r="B21" s="215" t="s">
        <v>601</v>
      </c>
    </row>
    <row r="25" spans="1:9" ht="12" customHeight="1">
      <c r="E25" s="233"/>
    </row>
  </sheetData>
  <mergeCells count="8">
    <mergeCell ref="I4:I6"/>
    <mergeCell ref="B7:C7"/>
    <mergeCell ref="B8:C8"/>
    <mergeCell ref="B13:C13"/>
    <mergeCell ref="E4:E5"/>
    <mergeCell ref="F4:F5"/>
    <mergeCell ref="G4:G5"/>
    <mergeCell ref="H4:H5"/>
  </mergeCells>
  <phoneticPr fontId="33"/>
  <printOptions horizontalCentered="1" gridLinesSet="0"/>
  <pageMargins left="0.59055118110236227" right="0.59055118110236227" top="0.62992125984251968"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I41"/>
  <sheetViews>
    <sheetView view="pageBreakPreview" zoomScaleNormal="120" zoomScaleSheetLayoutView="100" workbookViewId="0">
      <selection activeCell="G33" sqref="G33"/>
    </sheetView>
  </sheetViews>
  <sheetFormatPr defaultColWidth="9" defaultRowHeight="12" customHeight="1"/>
  <cols>
    <col min="1" max="1" width="0.375" style="237" customWidth="1"/>
    <col min="2" max="2" width="32.875" style="237" customWidth="1"/>
    <col min="3" max="7" width="11.5" style="237" customWidth="1"/>
    <col min="8" max="8" width="0.375" style="237" customWidth="1"/>
    <col min="9" max="16384" width="9" style="237"/>
  </cols>
  <sheetData>
    <row r="1" spans="1:8" s="235" customFormat="1" ht="24" customHeight="1">
      <c r="B1" s="236" t="s">
        <v>800</v>
      </c>
      <c r="C1" s="236"/>
      <c r="D1" s="236"/>
      <c r="H1" s="146"/>
    </row>
    <row r="2" spans="1:8" s="235" customFormat="1" ht="8.1" customHeight="1">
      <c r="B2" s="236"/>
      <c r="C2" s="236"/>
      <c r="D2" s="236"/>
      <c r="H2" s="146"/>
    </row>
    <row r="3" spans="1:8" ht="12" customHeight="1" thickBot="1">
      <c r="C3" s="908"/>
      <c r="D3" s="908"/>
      <c r="E3" s="908"/>
      <c r="F3" s="908"/>
      <c r="G3" s="909" t="s">
        <v>373</v>
      </c>
    </row>
    <row r="4" spans="1:8" s="241" customFormat="1" ht="36" customHeight="1">
      <c r="A4" s="239"/>
      <c r="B4" s="240"/>
      <c r="C4" s="907" t="s">
        <v>705</v>
      </c>
      <c r="D4" s="907" t="s">
        <v>706</v>
      </c>
      <c r="E4" s="907" t="s">
        <v>732</v>
      </c>
      <c r="F4" s="907" t="s">
        <v>783</v>
      </c>
      <c r="G4" s="958" t="s">
        <v>806</v>
      </c>
      <c r="H4" s="959"/>
    </row>
    <row r="5" spans="1:8" s="567" customFormat="1" ht="15.95" customHeight="1">
      <c r="A5" s="565"/>
      <c r="B5" s="919" t="s">
        <v>647</v>
      </c>
      <c r="C5" s="917">
        <v>79</v>
      </c>
      <c r="D5" s="917">
        <v>184</v>
      </c>
      <c r="E5" s="917">
        <v>338</v>
      </c>
      <c r="F5" s="917">
        <v>1758</v>
      </c>
      <c r="G5" s="918">
        <v>340</v>
      </c>
    </row>
    <row r="6" spans="1:8" s="567" customFormat="1" ht="15.95" customHeight="1">
      <c r="A6" s="566"/>
      <c r="B6" s="242" t="s">
        <v>648</v>
      </c>
      <c r="C6" s="917"/>
      <c r="D6" s="917"/>
      <c r="E6" s="917"/>
      <c r="F6" s="917"/>
      <c r="G6" s="918"/>
    </row>
    <row r="7" spans="1:8" s="568" customFormat="1" ht="15.95" customHeight="1">
      <c r="A7" s="247"/>
      <c r="B7" s="242" t="s">
        <v>649</v>
      </c>
      <c r="C7" s="917">
        <v>35</v>
      </c>
      <c r="D7" s="917">
        <v>68</v>
      </c>
      <c r="E7" s="917">
        <v>70</v>
      </c>
      <c r="F7" s="917">
        <v>39</v>
      </c>
      <c r="G7" s="918">
        <v>47</v>
      </c>
      <c r="H7" s="247"/>
    </row>
    <row r="8" spans="1:8" s="568" customFormat="1" ht="12" customHeight="1">
      <c r="A8" s="247"/>
      <c r="B8" s="242" t="s">
        <v>650</v>
      </c>
      <c r="C8" s="917">
        <v>3</v>
      </c>
      <c r="D8" s="917">
        <v>2</v>
      </c>
      <c r="E8" s="917">
        <v>1</v>
      </c>
      <c r="F8" s="917" t="s">
        <v>16</v>
      </c>
      <c r="G8" s="918">
        <v>6</v>
      </c>
      <c r="H8" s="247"/>
    </row>
    <row r="9" spans="1:8" s="568" customFormat="1" ht="12" customHeight="1">
      <c r="A9" s="247"/>
      <c r="B9" s="242" t="s">
        <v>651</v>
      </c>
      <c r="C9" s="917">
        <v>20</v>
      </c>
      <c r="D9" s="917">
        <v>18</v>
      </c>
      <c r="E9" s="917">
        <v>13</v>
      </c>
      <c r="F9" s="917">
        <v>8</v>
      </c>
      <c r="G9" s="918">
        <v>4</v>
      </c>
      <c r="H9" s="247"/>
    </row>
    <row r="10" spans="1:8" s="568" customFormat="1" ht="15.95" customHeight="1">
      <c r="A10" s="247"/>
      <c r="B10" s="242" t="s">
        <v>652</v>
      </c>
      <c r="C10" s="917"/>
      <c r="D10" s="917"/>
      <c r="E10" s="917"/>
      <c r="F10" s="917"/>
      <c r="G10" s="918"/>
      <c r="H10" s="247"/>
    </row>
    <row r="11" spans="1:8" s="568" customFormat="1" ht="15.95" customHeight="1">
      <c r="A11" s="247"/>
      <c r="B11" s="242" t="s">
        <v>653</v>
      </c>
      <c r="C11" s="917" t="s">
        <v>16</v>
      </c>
      <c r="D11" s="917" t="s">
        <v>16</v>
      </c>
      <c r="E11" s="917" t="s">
        <v>16</v>
      </c>
      <c r="F11" s="917" t="s">
        <v>16</v>
      </c>
      <c r="G11" s="918" t="s">
        <v>686</v>
      </c>
      <c r="H11" s="247"/>
    </row>
    <row r="12" spans="1:8" s="568" customFormat="1" ht="12" customHeight="1">
      <c r="A12" s="247"/>
      <c r="B12" s="242" t="s">
        <v>654</v>
      </c>
      <c r="C12" s="917">
        <v>9</v>
      </c>
      <c r="D12" s="917">
        <v>9</v>
      </c>
      <c r="E12" s="917">
        <v>7</v>
      </c>
      <c r="F12" s="917">
        <v>9</v>
      </c>
      <c r="G12" s="918">
        <v>14</v>
      </c>
      <c r="H12" s="247"/>
    </row>
    <row r="13" spans="1:8" s="568" customFormat="1" ht="12" customHeight="1">
      <c r="A13" s="247"/>
      <c r="B13" s="242" t="s">
        <v>655</v>
      </c>
      <c r="C13" s="917">
        <v>1</v>
      </c>
      <c r="D13" s="917" t="s">
        <v>16</v>
      </c>
      <c r="E13" s="917" t="s">
        <v>16</v>
      </c>
      <c r="F13" s="917" t="s">
        <v>16</v>
      </c>
      <c r="G13" s="918">
        <v>1</v>
      </c>
      <c r="H13" s="247"/>
    </row>
    <row r="14" spans="1:8" s="568" customFormat="1" ht="12" customHeight="1">
      <c r="A14" s="247"/>
      <c r="B14" s="242" t="s">
        <v>656</v>
      </c>
      <c r="C14" s="917" t="s">
        <v>16</v>
      </c>
      <c r="D14" s="917" t="s">
        <v>16</v>
      </c>
      <c r="E14" s="917" t="s">
        <v>16</v>
      </c>
      <c r="F14" s="917" t="s">
        <v>16</v>
      </c>
      <c r="G14" s="918" t="s">
        <v>686</v>
      </c>
      <c r="H14" s="247"/>
    </row>
    <row r="15" spans="1:8" s="568" customFormat="1" ht="15.95" customHeight="1">
      <c r="A15" s="247"/>
      <c r="B15" s="242" t="s">
        <v>657</v>
      </c>
      <c r="C15" s="917"/>
      <c r="D15" s="917"/>
      <c r="E15" s="917"/>
      <c r="F15" s="917"/>
      <c r="G15" s="918"/>
      <c r="H15" s="247"/>
    </row>
    <row r="16" spans="1:8" s="568" customFormat="1" ht="15.95" customHeight="1">
      <c r="A16" s="247"/>
      <c r="B16" s="242" t="s">
        <v>658</v>
      </c>
      <c r="C16" s="917" t="s">
        <v>16</v>
      </c>
      <c r="D16" s="917" t="s">
        <v>16</v>
      </c>
      <c r="E16" s="917">
        <v>1</v>
      </c>
      <c r="F16" s="917">
        <v>2</v>
      </c>
      <c r="G16" s="918" t="s">
        <v>686</v>
      </c>
      <c r="H16" s="247"/>
    </row>
    <row r="17" spans="1:8" s="568" customFormat="1" ht="12" customHeight="1">
      <c r="A17" s="247"/>
      <c r="B17" s="242" t="s">
        <v>659</v>
      </c>
      <c r="C17" s="917">
        <v>4</v>
      </c>
      <c r="D17" s="917">
        <v>10</v>
      </c>
      <c r="E17" s="917">
        <v>5</v>
      </c>
      <c r="F17" s="917">
        <v>10</v>
      </c>
      <c r="G17" s="918">
        <v>15</v>
      </c>
      <c r="H17" s="247"/>
    </row>
    <row r="18" spans="1:8" s="568" customFormat="1" ht="12" customHeight="1">
      <c r="A18" s="247"/>
      <c r="B18" s="242" t="s">
        <v>660</v>
      </c>
      <c r="C18" s="917" t="s">
        <v>16</v>
      </c>
      <c r="D18" s="917" t="s">
        <v>16</v>
      </c>
      <c r="E18" s="917" t="s">
        <v>16</v>
      </c>
      <c r="F18" s="917" t="s">
        <v>16</v>
      </c>
      <c r="G18" s="918" t="s">
        <v>686</v>
      </c>
      <c r="H18" s="247"/>
    </row>
    <row r="19" spans="1:8" s="568" customFormat="1" ht="12" customHeight="1">
      <c r="A19" s="247"/>
      <c r="B19" s="242" t="s">
        <v>661</v>
      </c>
      <c r="C19" s="917">
        <v>2</v>
      </c>
      <c r="D19" s="917" t="s">
        <v>16</v>
      </c>
      <c r="E19" s="917">
        <v>2</v>
      </c>
      <c r="F19" s="917" t="s">
        <v>16</v>
      </c>
      <c r="G19" s="918" t="s">
        <v>686</v>
      </c>
      <c r="H19" s="247"/>
    </row>
    <row r="20" spans="1:8" s="568" customFormat="1" ht="12" customHeight="1">
      <c r="A20" s="247"/>
      <c r="B20" s="242" t="s">
        <v>662</v>
      </c>
      <c r="C20" s="917">
        <v>2</v>
      </c>
      <c r="D20" s="917">
        <v>6</v>
      </c>
      <c r="E20" s="917">
        <v>5</v>
      </c>
      <c r="F20" s="917">
        <v>3</v>
      </c>
      <c r="G20" s="918">
        <v>10</v>
      </c>
      <c r="H20" s="247"/>
    </row>
    <row r="21" spans="1:8" s="568" customFormat="1" ht="12" customHeight="1">
      <c r="A21" s="247"/>
      <c r="B21" s="242" t="s">
        <v>663</v>
      </c>
      <c r="C21" s="917">
        <v>1</v>
      </c>
      <c r="D21" s="917">
        <v>3</v>
      </c>
      <c r="E21" s="917" t="s">
        <v>16</v>
      </c>
      <c r="F21" s="917">
        <v>1</v>
      </c>
      <c r="G21" s="918" t="s">
        <v>686</v>
      </c>
      <c r="H21" s="247"/>
    </row>
    <row r="22" spans="1:8" s="568" customFormat="1" ht="21.95" customHeight="1">
      <c r="A22" s="247"/>
      <c r="B22" s="569" t="s">
        <v>664</v>
      </c>
      <c r="C22" s="917">
        <v>1</v>
      </c>
      <c r="D22" s="917" t="s">
        <v>16</v>
      </c>
      <c r="E22" s="917">
        <v>1</v>
      </c>
      <c r="F22" s="917" t="s">
        <v>16</v>
      </c>
      <c r="G22" s="918">
        <v>5</v>
      </c>
      <c r="H22" s="247"/>
    </row>
    <row r="23" spans="1:8" s="568" customFormat="1" ht="15.95" customHeight="1">
      <c r="A23" s="247"/>
      <c r="B23" s="569" t="s">
        <v>665</v>
      </c>
      <c r="C23" s="917"/>
      <c r="D23" s="917"/>
      <c r="E23" s="917"/>
      <c r="F23" s="917"/>
      <c r="G23" s="918"/>
      <c r="H23" s="247"/>
    </row>
    <row r="24" spans="1:8" s="568" customFormat="1" ht="15.95" customHeight="1">
      <c r="A24" s="247"/>
      <c r="B24" s="242" t="s">
        <v>666</v>
      </c>
      <c r="C24" s="917" t="s">
        <v>16</v>
      </c>
      <c r="D24" s="917" t="s">
        <v>16</v>
      </c>
      <c r="E24" s="917" t="s">
        <v>16</v>
      </c>
      <c r="F24" s="917" t="s">
        <v>16</v>
      </c>
      <c r="G24" s="918" t="s">
        <v>686</v>
      </c>
      <c r="H24" s="247"/>
    </row>
    <row r="25" spans="1:8" s="568" customFormat="1" ht="12" customHeight="1">
      <c r="A25" s="247"/>
      <c r="B25" s="242" t="s">
        <v>667</v>
      </c>
      <c r="C25" s="917" t="s">
        <v>16</v>
      </c>
      <c r="D25" s="917" t="s">
        <v>16</v>
      </c>
      <c r="E25" s="917" t="s">
        <v>16</v>
      </c>
      <c r="F25" s="917" t="s">
        <v>16</v>
      </c>
      <c r="G25" s="918" t="s">
        <v>686</v>
      </c>
      <c r="H25" s="247"/>
    </row>
    <row r="26" spans="1:8" s="568" customFormat="1" ht="12" customHeight="1">
      <c r="A26" s="247"/>
      <c r="B26" s="242" t="s">
        <v>668</v>
      </c>
      <c r="C26" s="917" t="s">
        <v>16</v>
      </c>
      <c r="D26" s="917" t="s">
        <v>16</v>
      </c>
      <c r="E26" s="917" t="s">
        <v>16</v>
      </c>
      <c r="F26" s="917" t="s">
        <v>16</v>
      </c>
      <c r="G26" s="918" t="s">
        <v>686</v>
      </c>
      <c r="H26" s="247"/>
    </row>
    <row r="27" spans="1:8" s="568" customFormat="1" ht="12" customHeight="1">
      <c r="A27" s="247"/>
      <c r="B27" s="242" t="s">
        <v>669</v>
      </c>
      <c r="C27" s="917" t="s">
        <v>16</v>
      </c>
      <c r="D27" s="917">
        <v>3</v>
      </c>
      <c r="E27" s="917">
        <v>6</v>
      </c>
      <c r="F27" s="917">
        <v>1</v>
      </c>
      <c r="G27" s="918">
        <v>4</v>
      </c>
      <c r="H27" s="247"/>
    </row>
    <row r="28" spans="1:8" s="568" customFormat="1" ht="15.95" customHeight="1">
      <c r="A28" s="247"/>
      <c r="B28" s="242" t="s">
        <v>670</v>
      </c>
      <c r="C28" s="917"/>
      <c r="D28" s="917"/>
      <c r="E28" s="917"/>
      <c r="F28" s="917"/>
      <c r="G28" s="918"/>
      <c r="H28" s="247"/>
    </row>
    <row r="29" spans="1:8" s="568" customFormat="1" ht="15.95" customHeight="1">
      <c r="A29" s="247"/>
      <c r="B29" s="242" t="s">
        <v>671</v>
      </c>
      <c r="C29" s="917">
        <v>1</v>
      </c>
      <c r="D29" s="917">
        <v>2</v>
      </c>
      <c r="E29" s="917">
        <v>1</v>
      </c>
      <c r="F29" s="917" t="s">
        <v>16</v>
      </c>
      <c r="G29" s="918" t="s">
        <v>686</v>
      </c>
      <c r="H29" s="247"/>
    </row>
    <row r="30" spans="1:8" s="568" customFormat="1" ht="15.95" customHeight="1">
      <c r="A30" s="247"/>
      <c r="B30" s="242" t="s">
        <v>672</v>
      </c>
      <c r="C30" s="917"/>
      <c r="D30" s="917"/>
      <c r="E30" s="917"/>
      <c r="F30" s="917"/>
      <c r="G30" s="918"/>
      <c r="H30" s="247"/>
    </row>
    <row r="31" spans="1:8" s="568" customFormat="1" ht="15.95" customHeight="1">
      <c r="A31" s="247"/>
      <c r="B31" s="242" t="s">
        <v>673</v>
      </c>
      <c r="C31" s="917" t="s">
        <v>16</v>
      </c>
      <c r="D31" s="917">
        <v>60</v>
      </c>
      <c r="E31" s="917">
        <v>226</v>
      </c>
      <c r="F31" s="917">
        <v>1672</v>
      </c>
      <c r="G31" s="918">
        <v>231</v>
      </c>
      <c r="H31" s="247"/>
    </row>
    <row r="32" spans="1:8" s="568" customFormat="1" ht="12" customHeight="1">
      <c r="A32" s="247"/>
      <c r="B32" s="242" t="s">
        <v>674</v>
      </c>
      <c r="C32" s="917" t="s">
        <v>16</v>
      </c>
      <c r="D32" s="917" t="s">
        <v>16</v>
      </c>
      <c r="E32" s="917" t="s">
        <v>16</v>
      </c>
      <c r="F32" s="917" t="s">
        <v>16</v>
      </c>
      <c r="G32" s="918" t="s">
        <v>686</v>
      </c>
      <c r="H32" s="247"/>
    </row>
    <row r="33" spans="1:9" s="568" customFormat="1" ht="15.95" customHeight="1">
      <c r="A33" s="247"/>
      <c r="B33" s="242" t="s">
        <v>675</v>
      </c>
      <c r="C33" s="917" t="s">
        <v>16</v>
      </c>
      <c r="D33" s="917">
        <v>3</v>
      </c>
      <c r="E33" s="917" t="s">
        <v>16</v>
      </c>
      <c r="F33" s="917">
        <v>13</v>
      </c>
      <c r="G33" s="918">
        <v>3</v>
      </c>
      <c r="H33" s="247"/>
    </row>
    <row r="34" spans="1:9" s="568" customFormat="1" ht="3.95" customHeight="1">
      <c r="A34" s="570"/>
      <c r="B34" s="243"/>
      <c r="C34" s="599"/>
      <c r="D34" s="244"/>
      <c r="E34" s="244"/>
      <c r="F34" s="570"/>
      <c r="G34" s="650"/>
      <c r="H34" s="247"/>
    </row>
    <row r="35" spans="1:9" s="568" customFormat="1" ht="15.95" customHeight="1">
      <c r="A35" s="247"/>
      <c r="B35" s="246" t="s">
        <v>676</v>
      </c>
      <c r="C35" s="246"/>
      <c r="D35" s="598"/>
      <c r="E35" s="245"/>
      <c r="F35" s="245"/>
      <c r="G35" s="247"/>
      <c r="H35" s="247"/>
      <c r="I35" s="247"/>
    </row>
    <row r="36" spans="1:9" s="568" customFormat="1" ht="12" customHeight="1">
      <c r="A36" s="247"/>
      <c r="B36" s="568" t="s">
        <v>677</v>
      </c>
      <c r="D36" s="238"/>
      <c r="E36" s="245"/>
      <c r="F36" s="245"/>
      <c r="G36" s="642"/>
      <c r="H36" s="247"/>
      <c r="I36" s="247"/>
    </row>
    <row r="37" spans="1:9" s="568" customFormat="1" ht="12" customHeight="1">
      <c r="B37" s="247" t="s">
        <v>601</v>
      </c>
      <c r="C37" s="247"/>
      <c r="D37" s="598"/>
    </row>
    <row r="38" spans="1:9" ht="12" customHeight="1">
      <c r="D38" s="238"/>
    </row>
    <row r="39" spans="1:9" ht="12" customHeight="1">
      <c r="D39" s="238"/>
    </row>
    <row r="40" spans="1:9" ht="12" customHeight="1">
      <c r="D40" s="238"/>
    </row>
    <row r="41" spans="1:9" ht="12" customHeight="1">
      <c r="D41" s="238"/>
    </row>
  </sheetData>
  <phoneticPr fontId="33"/>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S14"/>
  <sheetViews>
    <sheetView view="pageBreakPreview" zoomScale="120" zoomScaleNormal="120" zoomScaleSheetLayoutView="120" workbookViewId="0">
      <selection activeCell="P31" sqref="P31"/>
    </sheetView>
  </sheetViews>
  <sheetFormatPr defaultColWidth="10.625" defaultRowHeight="12" customHeight="1"/>
  <cols>
    <col min="1" max="1" width="0.625" style="254" customWidth="1"/>
    <col min="2" max="2" width="0.75" style="254" customWidth="1"/>
    <col min="3" max="3" width="12.625" style="254" customWidth="1"/>
    <col min="4" max="4" width="0.375" style="254" customWidth="1"/>
    <col min="5" max="16" width="5.875" style="254" customWidth="1"/>
    <col min="17" max="17" width="0.25" style="255" customWidth="1"/>
    <col min="18" max="16384" width="10.625" style="254"/>
  </cols>
  <sheetData>
    <row r="1" spans="1:19" s="249" customFormat="1" ht="24" customHeight="1">
      <c r="A1" s="248"/>
      <c r="F1" s="250" t="s">
        <v>801</v>
      </c>
      <c r="G1" s="251" t="s">
        <v>120</v>
      </c>
      <c r="Q1" s="252"/>
    </row>
    <row r="2" spans="1:19" ht="8.1" customHeight="1">
      <c r="A2" s="253"/>
      <c r="B2" s="253"/>
    </row>
    <row r="3" spans="1:19" ht="12" customHeight="1" thickBot="1">
      <c r="C3" s="256"/>
      <c r="D3" s="256"/>
      <c r="E3" s="256"/>
      <c r="F3" s="256"/>
      <c r="G3" s="256"/>
      <c r="H3" s="256"/>
      <c r="I3" s="256"/>
      <c r="J3" s="256"/>
      <c r="K3" s="256"/>
      <c r="L3" s="256"/>
      <c r="M3" s="1107" t="s">
        <v>386</v>
      </c>
      <c r="N3" s="1107"/>
      <c r="O3" s="1107"/>
      <c r="P3" s="1107"/>
    </row>
    <row r="4" spans="1:19" s="259" customFormat="1" ht="12" customHeight="1">
      <c r="A4" s="257"/>
      <c r="B4" s="257"/>
      <c r="C4" s="257"/>
      <c r="D4" s="257"/>
      <c r="E4" s="1108" t="s">
        <v>588</v>
      </c>
      <c r="F4" s="1109"/>
      <c r="G4" s="1109"/>
      <c r="H4" s="1109"/>
      <c r="I4" s="1109"/>
      <c r="J4" s="1109"/>
      <c r="K4" s="1108" t="s">
        <v>716</v>
      </c>
      <c r="L4" s="1113"/>
      <c r="M4" s="1108" t="s">
        <v>587</v>
      </c>
      <c r="N4" s="1109"/>
      <c r="O4" s="1109"/>
      <c r="P4" s="1109"/>
      <c r="Q4" s="258"/>
    </row>
    <row r="5" spans="1:19" s="259" customFormat="1" ht="12" customHeight="1">
      <c r="A5" s="926"/>
      <c r="B5" s="926"/>
      <c r="C5" s="926"/>
      <c r="D5" s="926"/>
      <c r="E5" s="1110" t="s">
        <v>586</v>
      </c>
      <c r="F5" s="1111"/>
      <c r="G5" s="1110" t="s">
        <v>585</v>
      </c>
      <c r="H5" s="1111"/>
      <c r="I5" s="1110" t="s">
        <v>584</v>
      </c>
      <c r="J5" s="1111"/>
      <c r="K5" s="1110" t="s">
        <v>583</v>
      </c>
      <c r="L5" s="1111"/>
      <c r="M5" s="1110" t="s">
        <v>582</v>
      </c>
      <c r="N5" s="1111"/>
      <c r="O5" s="1112" t="s">
        <v>581</v>
      </c>
      <c r="P5" s="1112"/>
      <c r="Q5" s="260"/>
    </row>
    <row r="6" spans="1:19" s="259" customFormat="1" ht="15.75" customHeight="1">
      <c r="A6" s="260"/>
      <c r="B6" s="260"/>
      <c r="C6" s="260"/>
      <c r="D6" s="260"/>
      <c r="E6" s="927" t="s">
        <v>580</v>
      </c>
      <c r="F6" s="927" t="s">
        <v>579</v>
      </c>
      <c r="G6" s="927" t="s">
        <v>580</v>
      </c>
      <c r="H6" s="927" t="s">
        <v>579</v>
      </c>
      <c r="I6" s="927" t="s">
        <v>580</v>
      </c>
      <c r="J6" s="927" t="s">
        <v>579</v>
      </c>
      <c r="K6" s="927" t="s">
        <v>580</v>
      </c>
      <c r="L6" s="927" t="s">
        <v>579</v>
      </c>
      <c r="M6" s="927" t="s">
        <v>580</v>
      </c>
      <c r="N6" s="927" t="s">
        <v>579</v>
      </c>
      <c r="O6" s="927" t="s">
        <v>580</v>
      </c>
      <c r="P6" s="927" t="s">
        <v>579</v>
      </c>
      <c r="Q6" s="261"/>
    </row>
    <row r="7" spans="1:19" ht="18" customHeight="1">
      <c r="A7" s="256"/>
      <c r="B7" s="256"/>
      <c r="C7" s="262" t="s">
        <v>688</v>
      </c>
      <c r="D7" s="264"/>
      <c r="E7" s="928" t="s">
        <v>16</v>
      </c>
      <c r="F7" s="928" t="s">
        <v>16</v>
      </c>
      <c r="G7" s="928">
        <v>12500</v>
      </c>
      <c r="H7" s="928">
        <v>3690</v>
      </c>
      <c r="I7" s="928">
        <v>10400</v>
      </c>
      <c r="J7" s="928">
        <v>1800</v>
      </c>
      <c r="K7" s="928">
        <v>7010</v>
      </c>
      <c r="L7" s="928">
        <v>1980</v>
      </c>
      <c r="M7" s="928">
        <v>4740</v>
      </c>
      <c r="N7" s="928">
        <v>984</v>
      </c>
      <c r="O7" s="928">
        <v>2470</v>
      </c>
      <c r="P7" s="928">
        <v>216</v>
      </c>
      <c r="Q7" s="263"/>
      <c r="R7" s="651"/>
      <c r="S7" s="651"/>
    </row>
    <row r="8" spans="1:19" ht="13.5" customHeight="1">
      <c r="A8" s="256"/>
      <c r="B8" s="256"/>
      <c r="C8" s="262" t="s">
        <v>687</v>
      </c>
      <c r="D8" s="264"/>
      <c r="E8" s="928" t="s">
        <v>16</v>
      </c>
      <c r="F8" s="928" t="s">
        <v>16</v>
      </c>
      <c r="G8" s="928">
        <v>12700</v>
      </c>
      <c r="H8" s="928">
        <v>3880</v>
      </c>
      <c r="I8" s="928">
        <v>10200</v>
      </c>
      <c r="J8" s="928">
        <v>1670</v>
      </c>
      <c r="K8" s="928">
        <v>7200</v>
      </c>
      <c r="L8" s="928">
        <v>1850</v>
      </c>
      <c r="M8" s="928">
        <v>4920</v>
      </c>
      <c r="N8" s="928">
        <v>977</v>
      </c>
      <c r="O8" s="928">
        <v>3090</v>
      </c>
      <c r="P8" s="928">
        <v>214</v>
      </c>
      <c r="Q8" s="263"/>
      <c r="R8" s="651"/>
      <c r="S8" s="651"/>
    </row>
    <row r="9" spans="1:19" ht="13.5" customHeight="1">
      <c r="A9" s="256"/>
      <c r="B9" s="256"/>
      <c r="C9" s="262" t="s">
        <v>707</v>
      </c>
      <c r="D9" s="264"/>
      <c r="E9" s="928" t="s">
        <v>16</v>
      </c>
      <c r="F9" s="928" t="s">
        <v>16</v>
      </c>
      <c r="G9" s="928">
        <v>14800</v>
      </c>
      <c r="H9" s="928">
        <v>2240</v>
      </c>
      <c r="I9" s="928">
        <v>5940</v>
      </c>
      <c r="J9" s="928">
        <v>574</v>
      </c>
      <c r="K9" s="928">
        <v>9040</v>
      </c>
      <c r="L9" s="928">
        <v>3320</v>
      </c>
      <c r="M9" s="928">
        <v>2200</v>
      </c>
      <c r="N9" s="928">
        <v>179</v>
      </c>
      <c r="O9" s="928">
        <v>2920</v>
      </c>
      <c r="P9" s="928">
        <v>134</v>
      </c>
      <c r="Q9" s="263"/>
      <c r="R9" s="651"/>
      <c r="S9" s="651"/>
    </row>
    <row r="10" spans="1:19" ht="13.5" customHeight="1">
      <c r="A10" s="256"/>
      <c r="B10" s="256"/>
      <c r="C10" s="262" t="s">
        <v>749</v>
      </c>
      <c r="D10" s="264"/>
      <c r="E10" s="928" t="s">
        <v>16</v>
      </c>
      <c r="F10" s="928" t="s">
        <v>16</v>
      </c>
      <c r="G10" s="928">
        <v>9690</v>
      </c>
      <c r="H10" s="928">
        <v>1310</v>
      </c>
      <c r="I10" s="928">
        <v>8240</v>
      </c>
      <c r="J10" s="928">
        <v>1350</v>
      </c>
      <c r="K10" s="928">
        <v>8140</v>
      </c>
      <c r="L10" s="928">
        <v>2030</v>
      </c>
      <c r="M10" s="928">
        <v>1900</v>
      </c>
      <c r="N10" s="928">
        <v>138</v>
      </c>
      <c r="O10" s="928">
        <v>2890</v>
      </c>
      <c r="P10" s="928">
        <v>259</v>
      </c>
      <c r="Q10" s="263"/>
      <c r="R10" s="651"/>
      <c r="S10" s="651"/>
    </row>
    <row r="11" spans="1:19" s="268" customFormat="1" ht="18" customHeight="1">
      <c r="A11" s="265"/>
      <c r="B11" s="265"/>
      <c r="C11" s="575" t="s">
        <v>784</v>
      </c>
      <c r="D11" s="266"/>
      <c r="E11" s="930" t="s">
        <v>16</v>
      </c>
      <c r="F11" s="930" t="s">
        <v>16</v>
      </c>
      <c r="G11" s="945">
        <v>13300</v>
      </c>
      <c r="H11" s="945">
        <v>2720</v>
      </c>
      <c r="I11" s="945">
        <v>28300</v>
      </c>
      <c r="J11" s="945">
        <v>5340</v>
      </c>
      <c r="K11" s="945">
        <v>9020</v>
      </c>
      <c r="L11" s="945">
        <v>2320</v>
      </c>
      <c r="M11" s="945">
        <v>141</v>
      </c>
      <c r="N11" s="945">
        <v>6</v>
      </c>
      <c r="O11" s="945">
        <v>2630</v>
      </c>
      <c r="P11" s="945">
        <v>205</v>
      </c>
      <c r="Q11" s="267"/>
      <c r="R11" s="651"/>
      <c r="S11" s="651"/>
    </row>
    <row r="12" spans="1:19" s="268" customFormat="1" ht="3.95" customHeight="1">
      <c r="A12" s="269"/>
      <c r="B12" s="269"/>
      <c r="C12" s="270"/>
      <c r="D12" s="271"/>
      <c r="E12" s="925"/>
      <c r="F12" s="925"/>
      <c r="G12" s="925"/>
      <c r="H12" s="925"/>
      <c r="I12" s="925"/>
      <c r="J12" s="925"/>
      <c r="K12" s="925"/>
      <c r="L12" s="925"/>
      <c r="M12" s="925"/>
      <c r="N12" s="925"/>
      <c r="O12" s="925"/>
      <c r="P12" s="925"/>
      <c r="Q12" s="272"/>
    </row>
    <row r="13" spans="1:19" ht="15.95" customHeight="1">
      <c r="B13" s="924" t="s">
        <v>715</v>
      </c>
    </row>
    <row r="14" spans="1:19" ht="12" customHeight="1">
      <c r="B14" s="254" t="s">
        <v>678</v>
      </c>
    </row>
  </sheetData>
  <mergeCells count="10">
    <mergeCell ref="M3:P3"/>
    <mergeCell ref="M4:P4"/>
    <mergeCell ref="E5:F5"/>
    <mergeCell ref="G5:H5"/>
    <mergeCell ref="I5:J5"/>
    <mergeCell ref="K5:L5"/>
    <mergeCell ref="M5:N5"/>
    <mergeCell ref="O5:P5"/>
    <mergeCell ref="K4:L4"/>
    <mergeCell ref="E4:J4"/>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tabColor rgb="FF92D050"/>
  </sheetPr>
  <dimension ref="A1:X73"/>
  <sheetViews>
    <sheetView view="pageBreakPreview" zoomScale="130" zoomScaleNormal="120" zoomScaleSheetLayoutView="130" workbookViewId="0">
      <selection activeCell="G19" sqref="G19"/>
    </sheetView>
  </sheetViews>
  <sheetFormatPr defaultColWidth="10.375" defaultRowHeight="12" customHeight="1"/>
  <cols>
    <col min="1" max="1" width="0.375" style="315" customWidth="1"/>
    <col min="2" max="2" width="11.875" style="283" customWidth="1"/>
    <col min="3" max="3" width="0.375" style="315" customWidth="1"/>
    <col min="4" max="12" width="8.625" style="283" customWidth="1"/>
    <col min="13" max="13" width="0.375" style="309" customWidth="1"/>
    <col min="14" max="16384" width="10.375" style="283"/>
  </cols>
  <sheetData>
    <row r="1" spans="1:13" s="274" customFormat="1" ht="24" customHeight="1">
      <c r="A1" s="273"/>
      <c r="C1" s="273"/>
      <c r="E1" s="275" t="s">
        <v>720</v>
      </c>
      <c r="F1" s="276" t="s">
        <v>310</v>
      </c>
      <c r="H1" s="277"/>
      <c r="I1" s="277"/>
      <c r="J1" s="277"/>
      <c r="K1" s="277"/>
      <c r="L1" s="277"/>
      <c r="M1" s="278"/>
    </row>
    <row r="2" spans="1:13" ht="8.1" customHeight="1">
      <c r="A2" s="279"/>
      <c r="B2" s="280"/>
      <c r="C2" s="279"/>
      <c r="D2" s="281"/>
      <c r="E2" s="281"/>
      <c r="F2" s="281"/>
      <c r="G2" s="281"/>
      <c r="H2" s="281"/>
      <c r="I2" s="281"/>
      <c r="J2" s="281"/>
      <c r="K2" s="281"/>
      <c r="L2" s="281"/>
      <c r="M2" s="282"/>
    </row>
    <row r="3" spans="1:13" ht="12" customHeight="1" thickBot="1">
      <c r="A3" s="284"/>
      <c r="B3" s="284"/>
      <c r="C3" s="284"/>
      <c r="D3" s="284"/>
      <c r="E3" s="284"/>
      <c r="F3" s="284"/>
      <c r="G3" s="284"/>
      <c r="H3" s="284"/>
      <c r="I3" s="284"/>
      <c r="J3" s="284"/>
      <c r="K3" s="284"/>
      <c r="L3" s="285" t="s">
        <v>354</v>
      </c>
      <c r="M3" s="282"/>
    </row>
    <row r="4" spans="1:13" s="291" customFormat="1" ht="18" customHeight="1">
      <c r="A4" s="286"/>
      <c r="B4" s="286"/>
      <c r="C4" s="287"/>
      <c r="D4" s="288"/>
      <c r="E4" s="289" t="s">
        <v>121</v>
      </c>
      <c r="F4" s="288"/>
      <c r="G4" s="290"/>
      <c r="H4" s="289" t="s">
        <v>122</v>
      </c>
      <c r="I4" s="288"/>
      <c r="J4" s="290"/>
      <c r="K4" s="289" t="s">
        <v>123</v>
      </c>
      <c r="L4" s="288"/>
      <c r="M4" s="288"/>
    </row>
    <row r="5" spans="1:13" s="291" customFormat="1" ht="18" customHeight="1">
      <c r="A5" s="292"/>
      <c r="B5" s="292"/>
      <c r="C5" s="293"/>
      <c r="D5" s="294" t="s">
        <v>1</v>
      </c>
      <c r="E5" s="295" t="s">
        <v>124</v>
      </c>
      <c r="F5" s="295" t="s">
        <v>125</v>
      </c>
      <c r="G5" s="295" t="s">
        <v>1</v>
      </c>
      <c r="H5" s="295" t="s">
        <v>124</v>
      </c>
      <c r="I5" s="295" t="s">
        <v>125</v>
      </c>
      <c r="J5" s="295" t="s">
        <v>1</v>
      </c>
      <c r="K5" s="295" t="s">
        <v>124</v>
      </c>
      <c r="L5" s="296" t="s">
        <v>125</v>
      </c>
      <c r="M5" s="297"/>
    </row>
    <row r="6" spans="1:13" ht="15.75" customHeight="1">
      <c r="A6" s="298"/>
      <c r="B6" s="298" t="s">
        <v>680</v>
      </c>
      <c r="C6" s="299"/>
      <c r="D6" s="300">
        <v>4649</v>
      </c>
      <c r="E6" s="300">
        <v>2649</v>
      </c>
      <c r="F6" s="300">
        <v>2000</v>
      </c>
      <c r="G6" s="300">
        <v>57</v>
      </c>
      <c r="H6" s="300">
        <v>34</v>
      </c>
      <c r="I6" s="300">
        <v>23</v>
      </c>
      <c r="J6" s="300">
        <v>4592</v>
      </c>
      <c r="K6" s="300">
        <v>2615</v>
      </c>
      <c r="L6" s="300">
        <v>1977</v>
      </c>
      <c r="M6" s="29"/>
    </row>
    <row r="7" spans="1:13" ht="14.25" customHeight="1">
      <c r="A7" s="298"/>
      <c r="B7" s="298" t="s">
        <v>695</v>
      </c>
      <c r="C7" s="299"/>
      <c r="D7" s="300">
        <v>3604</v>
      </c>
      <c r="E7" s="300">
        <v>2019</v>
      </c>
      <c r="F7" s="300">
        <v>1585</v>
      </c>
      <c r="G7" s="300">
        <v>49</v>
      </c>
      <c r="H7" s="300">
        <v>35</v>
      </c>
      <c r="I7" s="300">
        <v>14</v>
      </c>
      <c r="J7" s="300">
        <v>3555</v>
      </c>
      <c r="K7" s="300">
        <v>1984</v>
      </c>
      <c r="L7" s="300">
        <v>1571</v>
      </c>
      <c r="M7" s="29"/>
    </row>
    <row r="8" spans="1:13" ht="14.25" customHeight="1">
      <c r="A8" s="298"/>
      <c r="B8" s="298" t="s">
        <v>724</v>
      </c>
      <c r="C8" s="299"/>
      <c r="D8" s="300">
        <v>3567</v>
      </c>
      <c r="E8" s="300">
        <v>2078</v>
      </c>
      <c r="F8" s="300">
        <v>1489</v>
      </c>
      <c r="G8" s="300">
        <v>37</v>
      </c>
      <c r="H8" s="300">
        <v>30</v>
      </c>
      <c r="I8" s="300">
        <v>7</v>
      </c>
      <c r="J8" s="300">
        <v>3530</v>
      </c>
      <c r="K8" s="300">
        <v>2048</v>
      </c>
      <c r="L8" s="300">
        <v>1482</v>
      </c>
      <c r="M8" s="29"/>
    </row>
    <row r="9" spans="1:13" ht="14.25" customHeight="1">
      <c r="A9" s="298"/>
      <c r="B9" s="298" t="s">
        <v>766</v>
      </c>
      <c r="C9" s="299"/>
      <c r="D9" s="300">
        <v>3637</v>
      </c>
      <c r="E9" s="300">
        <v>2041</v>
      </c>
      <c r="F9" s="300">
        <v>1596</v>
      </c>
      <c r="G9" s="300">
        <v>38</v>
      </c>
      <c r="H9" s="300">
        <v>23</v>
      </c>
      <c r="I9" s="300">
        <v>15</v>
      </c>
      <c r="J9" s="300">
        <v>3599</v>
      </c>
      <c r="K9" s="300">
        <v>2018</v>
      </c>
      <c r="L9" s="300">
        <v>1581</v>
      </c>
      <c r="M9" s="29"/>
    </row>
    <row r="10" spans="1:13" ht="14.25" customHeight="1">
      <c r="A10" s="298"/>
      <c r="B10" s="301" t="s">
        <v>812</v>
      </c>
      <c r="C10" s="299"/>
      <c r="D10" s="929">
        <v>3418</v>
      </c>
      <c r="E10" s="929">
        <v>1906</v>
      </c>
      <c r="F10" s="929">
        <v>1512</v>
      </c>
      <c r="G10" s="929">
        <v>43</v>
      </c>
      <c r="H10" s="929">
        <v>31</v>
      </c>
      <c r="I10" s="929" t="s">
        <v>774</v>
      </c>
      <c r="J10" s="929">
        <v>3375</v>
      </c>
      <c r="K10" s="929" t="s">
        <v>846</v>
      </c>
      <c r="L10" s="929" t="s">
        <v>847</v>
      </c>
      <c r="M10" s="29"/>
    </row>
    <row r="11" spans="1:13" ht="18" customHeight="1">
      <c r="A11" s="302"/>
      <c r="B11" s="302" t="s">
        <v>555</v>
      </c>
      <c r="C11" s="303"/>
      <c r="D11" s="300">
        <v>42</v>
      </c>
      <c r="E11" s="300">
        <v>24</v>
      </c>
      <c r="F11" s="300">
        <v>18</v>
      </c>
      <c r="G11" s="300">
        <v>1</v>
      </c>
      <c r="H11" s="300" t="s">
        <v>589</v>
      </c>
      <c r="I11" s="300" t="s">
        <v>813</v>
      </c>
      <c r="J11" s="300">
        <v>41</v>
      </c>
      <c r="K11" s="300" t="s">
        <v>817</v>
      </c>
      <c r="L11" s="300" t="s">
        <v>780</v>
      </c>
      <c r="M11" s="304"/>
    </row>
    <row r="12" spans="1:13" ht="12" customHeight="1">
      <c r="A12" s="302"/>
      <c r="B12" s="302" t="s">
        <v>556</v>
      </c>
      <c r="C12" s="303"/>
      <c r="D12" s="300">
        <v>69</v>
      </c>
      <c r="E12" s="300">
        <v>42</v>
      </c>
      <c r="F12" s="300">
        <v>27</v>
      </c>
      <c r="G12" s="300" t="s">
        <v>589</v>
      </c>
      <c r="H12" s="300" t="s">
        <v>589</v>
      </c>
      <c r="I12" s="300" t="s">
        <v>589</v>
      </c>
      <c r="J12" s="300">
        <v>69</v>
      </c>
      <c r="K12" s="300" t="s">
        <v>818</v>
      </c>
      <c r="L12" s="300" t="s">
        <v>773</v>
      </c>
      <c r="M12" s="304"/>
    </row>
    <row r="13" spans="1:13" ht="12" customHeight="1">
      <c r="A13" s="302"/>
      <c r="B13" s="302" t="s">
        <v>126</v>
      </c>
      <c r="C13" s="303"/>
      <c r="D13" s="300">
        <v>112</v>
      </c>
      <c r="E13" s="300">
        <v>65</v>
      </c>
      <c r="F13" s="300">
        <v>47</v>
      </c>
      <c r="G13" s="300" t="s">
        <v>589</v>
      </c>
      <c r="H13" s="300" t="s">
        <v>589</v>
      </c>
      <c r="I13" s="300" t="s">
        <v>589</v>
      </c>
      <c r="J13" s="300">
        <v>112</v>
      </c>
      <c r="K13" s="300" t="s">
        <v>819</v>
      </c>
      <c r="L13" s="300" t="s">
        <v>820</v>
      </c>
      <c r="M13" s="304"/>
    </row>
    <row r="14" spans="1:13" ht="12" customHeight="1">
      <c r="A14" s="302"/>
      <c r="B14" s="302" t="s">
        <v>127</v>
      </c>
      <c r="C14" s="303"/>
      <c r="D14" s="300">
        <v>242</v>
      </c>
      <c r="E14" s="300">
        <v>142</v>
      </c>
      <c r="F14" s="300">
        <v>100</v>
      </c>
      <c r="G14" s="300">
        <v>2</v>
      </c>
      <c r="H14" s="300" t="s">
        <v>770</v>
      </c>
      <c r="I14" s="300" t="s">
        <v>589</v>
      </c>
      <c r="J14" s="300">
        <v>240</v>
      </c>
      <c r="K14" s="300" t="s">
        <v>821</v>
      </c>
      <c r="L14" s="300" t="s">
        <v>822</v>
      </c>
      <c r="M14" s="304"/>
    </row>
    <row r="15" spans="1:13" ht="12" customHeight="1">
      <c r="A15" s="302"/>
      <c r="B15" s="302" t="s">
        <v>128</v>
      </c>
      <c r="C15" s="303"/>
      <c r="D15" s="300">
        <v>286</v>
      </c>
      <c r="E15" s="300">
        <v>160</v>
      </c>
      <c r="F15" s="300">
        <v>126</v>
      </c>
      <c r="G15" s="300">
        <v>3</v>
      </c>
      <c r="H15" s="300" t="s">
        <v>814</v>
      </c>
      <c r="I15" s="300" t="s">
        <v>589</v>
      </c>
      <c r="J15" s="300">
        <v>283</v>
      </c>
      <c r="K15" s="300" t="s">
        <v>823</v>
      </c>
      <c r="L15" s="300" t="s">
        <v>824</v>
      </c>
      <c r="M15" s="304"/>
    </row>
    <row r="16" spans="1:13" ht="18" customHeight="1">
      <c r="A16" s="302"/>
      <c r="B16" s="302" t="s">
        <v>129</v>
      </c>
      <c r="C16" s="303"/>
      <c r="D16" s="300">
        <v>299</v>
      </c>
      <c r="E16" s="300">
        <v>161</v>
      </c>
      <c r="F16" s="300">
        <v>138</v>
      </c>
      <c r="G16" s="300">
        <v>1</v>
      </c>
      <c r="H16" s="300" t="s">
        <v>589</v>
      </c>
      <c r="I16" s="300" t="s">
        <v>813</v>
      </c>
      <c r="J16" s="300">
        <v>298</v>
      </c>
      <c r="K16" s="300" t="s">
        <v>825</v>
      </c>
      <c r="L16" s="300" t="s">
        <v>826</v>
      </c>
      <c r="M16" s="304"/>
    </row>
    <row r="17" spans="1:24" ht="12" customHeight="1">
      <c r="A17" s="302"/>
      <c r="B17" s="302" t="s">
        <v>130</v>
      </c>
      <c r="C17" s="303"/>
      <c r="D17" s="300">
        <v>274</v>
      </c>
      <c r="E17" s="300">
        <v>157</v>
      </c>
      <c r="F17" s="300">
        <v>117</v>
      </c>
      <c r="G17" s="300">
        <v>2</v>
      </c>
      <c r="H17" s="300" t="s">
        <v>813</v>
      </c>
      <c r="I17" s="300" t="s">
        <v>813</v>
      </c>
      <c r="J17" s="300">
        <v>272</v>
      </c>
      <c r="K17" s="300" t="s">
        <v>827</v>
      </c>
      <c r="L17" s="300" t="s">
        <v>828</v>
      </c>
      <c r="M17" s="304"/>
    </row>
    <row r="18" spans="1:24" ht="12" customHeight="1">
      <c r="A18" s="302"/>
      <c r="B18" s="302" t="s">
        <v>131</v>
      </c>
      <c r="C18" s="303"/>
      <c r="D18" s="300">
        <v>299</v>
      </c>
      <c r="E18" s="300">
        <v>158</v>
      </c>
      <c r="F18" s="300">
        <v>141</v>
      </c>
      <c r="G18" s="300">
        <v>2</v>
      </c>
      <c r="H18" s="300" t="s">
        <v>770</v>
      </c>
      <c r="I18" s="300" t="s">
        <v>589</v>
      </c>
      <c r="J18" s="300">
        <v>297</v>
      </c>
      <c r="K18" s="300" t="s">
        <v>827</v>
      </c>
      <c r="L18" s="300" t="s">
        <v>829</v>
      </c>
      <c r="M18" s="304"/>
    </row>
    <row r="19" spans="1:24" ht="12" customHeight="1">
      <c r="A19" s="302"/>
      <c r="B19" s="302" t="s">
        <v>132</v>
      </c>
      <c r="C19" s="303"/>
      <c r="D19" s="300">
        <v>292</v>
      </c>
      <c r="E19" s="300">
        <v>152</v>
      </c>
      <c r="F19" s="300">
        <v>140</v>
      </c>
      <c r="G19" s="300" t="s">
        <v>589</v>
      </c>
      <c r="H19" s="300" t="s">
        <v>589</v>
      </c>
      <c r="I19" s="300" t="s">
        <v>589</v>
      </c>
      <c r="J19" s="300">
        <v>292</v>
      </c>
      <c r="K19" s="300" t="s">
        <v>830</v>
      </c>
      <c r="L19" s="300" t="s">
        <v>821</v>
      </c>
      <c r="M19" s="304"/>
    </row>
    <row r="20" spans="1:24" ht="12" customHeight="1">
      <c r="A20" s="302"/>
      <c r="B20" s="302" t="s">
        <v>133</v>
      </c>
      <c r="C20" s="303"/>
      <c r="D20" s="300">
        <v>318</v>
      </c>
      <c r="E20" s="300">
        <v>190</v>
      </c>
      <c r="F20" s="300">
        <v>128</v>
      </c>
      <c r="G20" s="300">
        <v>3</v>
      </c>
      <c r="H20" s="300" t="s">
        <v>814</v>
      </c>
      <c r="I20" s="300" t="s">
        <v>589</v>
      </c>
      <c r="J20" s="300">
        <v>315</v>
      </c>
      <c r="K20" s="300" t="s">
        <v>831</v>
      </c>
      <c r="L20" s="300" t="s">
        <v>832</v>
      </c>
      <c r="M20" s="304"/>
    </row>
    <row r="21" spans="1:24" ht="18" customHeight="1">
      <c r="A21" s="302"/>
      <c r="B21" s="302" t="s">
        <v>134</v>
      </c>
      <c r="C21" s="303"/>
      <c r="D21" s="300">
        <v>300</v>
      </c>
      <c r="E21" s="300">
        <v>181</v>
      </c>
      <c r="F21" s="300">
        <v>119</v>
      </c>
      <c r="G21" s="300">
        <v>6</v>
      </c>
      <c r="H21" s="300" t="s">
        <v>776</v>
      </c>
      <c r="I21" s="300" t="s">
        <v>589</v>
      </c>
      <c r="J21" s="300">
        <v>294</v>
      </c>
      <c r="K21" s="300" t="s">
        <v>833</v>
      </c>
      <c r="L21" s="300" t="s">
        <v>834</v>
      </c>
      <c r="M21" s="304"/>
    </row>
    <row r="22" spans="1:24" ht="12" customHeight="1">
      <c r="A22" s="302"/>
      <c r="B22" s="302" t="s">
        <v>135</v>
      </c>
      <c r="C22" s="303"/>
      <c r="D22" s="300">
        <v>244</v>
      </c>
      <c r="E22" s="300">
        <v>147</v>
      </c>
      <c r="F22" s="300">
        <v>97</v>
      </c>
      <c r="G22" s="300">
        <v>2</v>
      </c>
      <c r="H22" s="300" t="s">
        <v>770</v>
      </c>
      <c r="I22" s="300" t="s">
        <v>589</v>
      </c>
      <c r="J22" s="300">
        <v>242</v>
      </c>
      <c r="K22" s="300" t="s">
        <v>835</v>
      </c>
      <c r="L22" s="300" t="s">
        <v>836</v>
      </c>
      <c r="M22" s="304"/>
    </row>
    <row r="23" spans="1:24" ht="12" customHeight="1">
      <c r="A23" s="302"/>
      <c r="B23" s="302" t="s">
        <v>136</v>
      </c>
      <c r="C23" s="303"/>
      <c r="D23" s="300">
        <v>190</v>
      </c>
      <c r="E23" s="300">
        <v>110</v>
      </c>
      <c r="F23" s="300">
        <v>80</v>
      </c>
      <c r="G23" s="300">
        <v>4</v>
      </c>
      <c r="H23" s="300" t="s">
        <v>770</v>
      </c>
      <c r="I23" s="300" t="s">
        <v>770</v>
      </c>
      <c r="J23" s="300">
        <v>186</v>
      </c>
      <c r="K23" s="300" t="s">
        <v>837</v>
      </c>
      <c r="L23" s="300" t="s">
        <v>838</v>
      </c>
      <c r="M23" s="304"/>
    </row>
    <row r="24" spans="1:24" ht="12" customHeight="1">
      <c r="A24" s="302"/>
      <c r="B24" s="302" t="s">
        <v>137</v>
      </c>
      <c r="C24" s="303"/>
      <c r="D24" s="300">
        <v>132</v>
      </c>
      <c r="E24" s="300">
        <v>79</v>
      </c>
      <c r="F24" s="300">
        <v>53</v>
      </c>
      <c r="G24" s="300">
        <v>1</v>
      </c>
      <c r="H24" s="300" t="s">
        <v>813</v>
      </c>
      <c r="I24" s="300" t="s">
        <v>589</v>
      </c>
      <c r="J24" s="300">
        <v>131</v>
      </c>
      <c r="K24" s="300" t="s">
        <v>838</v>
      </c>
      <c r="L24" s="300" t="s">
        <v>839</v>
      </c>
      <c r="M24" s="304"/>
    </row>
    <row r="25" spans="1:24" ht="12" customHeight="1">
      <c r="A25" s="302"/>
      <c r="B25" s="302" t="s">
        <v>138</v>
      </c>
      <c r="C25" s="303"/>
      <c r="D25" s="300">
        <v>107</v>
      </c>
      <c r="E25" s="300">
        <v>45</v>
      </c>
      <c r="F25" s="300">
        <v>62</v>
      </c>
      <c r="G25" s="300">
        <v>1</v>
      </c>
      <c r="H25" s="300" t="s">
        <v>813</v>
      </c>
      <c r="I25" s="300" t="s">
        <v>589</v>
      </c>
      <c r="J25" s="300">
        <v>106</v>
      </c>
      <c r="K25" s="300" t="s">
        <v>840</v>
      </c>
      <c r="L25" s="300" t="s">
        <v>841</v>
      </c>
      <c r="M25" s="304"/>
    </row>
    <row r="26" spans="1:24" ht="18" customHeight="1">
      <c r="A26" s="302"/>
      <c r="B26" s="302" t="s">
        <v>139</v>
      </c>
      <c r="C26" s="303"/>
      <c r="D26" s="300">
        <v>102</v>
      </c>
      <c r="E26" s="300">
        <v>43</v>
      </c>
      <c r="F26" s="300">
        <v>59</v>
      </c>
      <c r="G26" s="300">
        <v>7</v>
      </c>
      <c r="H26" s="300" t="s">
        <v>814</v>
      </c>
      <c r="I26" s="300" t="s">
        <v>815</v>
      </c>
      <c r="J26" s="300">
        <v>95</v>
      </c>
      <c r="K26" s="300" t="s">
        <v>842</v>
      </c>
      <c r="L26" s="300" t="s">
        <v>843</v>
      </c>
      <c r="M26" s="304"/>
    </row>
    <row r="27" spans="1:24" ht="12" customHeight="1">
      <c r="A27" s="302"/>
      <c r="B27" s="302" t="s">
        <v>140</v>
      </c>
      <c r="C27" s="303"/>
      <c r="D27" s="300">
        <v>110</v>
      </c>
      <c r="E27" s="300">
        <v>50</v>
      </c>
      <c r="F27" s="300">
        <v>60</v>
      </c>
      <c r="G27" s="300">
        <v>8</v>
      </c>
      <c r="H27" s="300" t="s">
        <v>816</v>
      </c>
      <c r="I27" s="300" t="s">
        <v>814</v>
      </c>
      <c r="J27" s="300">
        <v>102</v>
      </c>
      <c r="K27" s="300" t="s">
        <v>844</v>
      </c>
      <c r="L27" s="300" t="s">
        <v>845</v>
      </c>
      <c r="M27" s="304"/>
    </row>
    <row r="28" spans="1:24" ht="3.95" customHeight="1">
      <c r="A28" s="305"/>
      <c r="B28" s="305"/>
      <c r="C28" s="306"/>
      <c r="D28" s="307"/>
      <c r="E28" s="307"/>
      <c r="F28" s="307"/>
      <c r="G28" s="307"/>
      <c r="H28" s="307"/>
      <c r="I28" s="307"/>
      <c r="J28" s="307"/>
      <c r="K28" s="307"/>
      <c r="L28" s="307"/>
      <c r="M28" s="308"/>
    </row>
    <row r="29" spans="1:24" ht="15.95" customHeight="1">
      <c r="A29" s="284"/>
      <c r="B29" s="281" t="s">
        <v>341</v>
      </c>
      <c r="C29" s="284"/>
    </row>
    <row r="31" spans="1:24" ht="12" customHeight="1">
      <c r="A31" s="310"/>
      <c r="B31" s="311"/>
      <c r="C31" s="310"/>
      <c r="D31" s="923"/>
      <c r="E31" s="923"/>
      <c r="F31" s="923"/>
      <c r="G31" s="923"/>
      <c r="H31" s="923"/>
      <c r="I31" s="923"/>
      <c r="J31" s="923"/>
      <c r="K31" s="923"/>
      <c r="L31" s="923"/>
      <c r="M31" s="923">
        <f t="shared" ref="M31" si="0">SUM(M11:M27)</f>
        <v>0</v>
      </c>
      <c r="N31" s="311"/>
      <c r="O31" s="311"/>
      <c r="P31" s="311"/>
      <c r="Q31" s="311"/>
      <c r="R31" s="311"/>
      <c r="S31" s="311"/>
      <c r="T31" s="311"/>
      <c r="U31" s="311"/>
      <c r="V31" s="311"/>
      <c r="W31" s="311"/>
      <c r="X31" s="311"/>
    </row>
    <row r="32" spans="1:24" ht="12" customHeight="1">
      <c r="A32" s="310"/>
      <c r="B32" s="311"/>
      <c r="C32" s="310"/>
      <c r="D32" s="311"/>
      <c r="E32" s="311"/>
      <c r="F32" s="311"/>
      <c r="G32" s="311"/>
      <c r="H32" s="311"/>
      <c r="I32" s="311"/>
      <c r="J32" s="311"/>
      <c r="K32" s="311"/>
      <c r="L32" s="311"/>
      <c r="M32" s="312"/>
      <c r="N32" s="311"/>
      <c r="O32" s="311"/>
      <c r="P32" s="311"/>
      <c r="Q32" s="311"/>
      <c r="R32" s="311"/>
      <c r="S32" s="311"/>
      <c r="T32" s="311"/>
      <c r="U32" s="311"/>
      <c r="V32" s="311"/>
      <c r="W32" s="311"/>
      <c r="X32" s="311"/>
    </row>
    <row r="33" spans="1:24" ht="12" customHeight="1">
      <c r="A33" s="310"/>
      <c r="B33" s="311"/>
      <c r="C33" s="310"/>
      <c r="D33" s="311"/>
      <c r="E33" s="311"/>
      <c r="F33" s="311"/>
      <c r="G33" s="311"/>
      <c r="H33" s="311"/>
      <c r="I33" s="311"/>
      <c r="J33" s="311"/>
      <c r="K33" s="311"/>
      <c r="L33" s="311"/>
      <c r="M33" s="312"/>
      <c r="N33" s="311"/>
      <c r="O33" s="311"/>
      <c r="P33" s="311"/>
      <c r="Q33" s="311"/>
      <c r="R33" s="311"/>
      <c r="S33" s="311"/>
      <c r="T33" s="311"/>
      <c r="U33" s="311"/>
      <c r="V33" s="311"/>
      <c r="W33" s="311"/>
      <c r="X33" s="311"/>
    </row>
    <row r="34" spans="1:24" ht="12" customHeight="1">
      <c r="A34" s="310"/>
      <c r="B34" s="311"/>
      <c r="C34" s="310"/>
      <c r="D34" s="311"/>
      <c r="E34" s="311"/>
      <c r="F34" s="311"/>
      <c r="G34" s="311"/>
      <c r="H34" s="311"/>
      <c r="I34" s="311"/>
      <c r="J34" s="311"/>
      <c r="K34" s="311"/>
      <c r="L34" s="311"/>
      <c r="M34" s="312"/>
      <c r="N34" s="311"/>
      <c r="O34" s="311"/>
      <c r="P34" s="311"/>
      <c r="Q34" s="311"/>
      <c r="R34" s="311"/>
      <c r="S34" s="311"/>
      <c r="T34" s="311"/>
      <c r="U34" s="311"/>
      <c r="V34" s="311"/>
      <c r="W34" s="311"/>
      <c r="X34" s="311"/>
    </row>
    <row r="35" spans="1:24" ht="12" customHeight="1">
      <c r="A35" s="310"/>
      <c r="B35" s="311"/>
      <c r="C35" s="310"/>
      <c r="D35" s="311"/>
      <c r="E35" s="311"/>
      <c r="F35" s="311"/>
      <c r="G35" s="311"/>
      <c r="H35" s="311"/>
      <c r="I35" s="311"/>
      <c r="J35" s="311"/>
      <c r="K35" s="311"/>
      <c r="L35" s="311"/>
      <c r="M35" s="312"/>
      <c r="N35" s="311"/>
      <c r="O35" s="311"/>
      <c r="P35" s="311"/>
      <c r="Q35" s="311"/>
      <c r="R35" s="311"/>
      <c r="S35" s="311"/>
      <c r="T35" s="311"/>
      <c r="U35" s="311"/>
      <c r="V35" s="311"/>
      <c r="W35" s="311"/>
      <c r="X35" s="311"/>
    </row>
    <row r="36" spans="1:24" ht="12" customHeight="1">
      <c r="A36" s="310"/>
      <c r="B36" s="311"/>
      <c r="C36" s="310"/>
      <c r="D36" s="311"/>
      <c r="E36" s="311"/>
      <c r="F36" s="311"/>
      <c r="G36" s="311"/>
      <c r="H36" s="311"/>
      <c r="I36" s="311"/>
      <c r="J36" s="311"/>
      <c r="K36" s="311"/>
      <c r="L36" s="311"/>
      <c r="M36" s="312"/>
      <c r="N36" s="311"/>
      <c r="O36" s="311"/>
      <c r="P36" s="311"/>
      <c r="Q36" s="311"/>
      <c r="R36" s="311"/>
      <c r="S36" s="311"/>
      <c r="T36" s="311"/>
      <c r="U36" s="311"/>
      <c r="V36" s="311"/>
      <c r="W36" s="311"/>
      <c r="X36" s="311"/>
    </row>
    <row r="37" spans="1:24" ht="12" customHeight="1">
      <c r="A37" s="310"/>
      <c r="B37" s="311"/>
      <c r="C37" s="310"/>
      <c r="D37" s="311"/>
      <c r="E37" s="311"/>
      <c r="F37" s="311"/>
      <c r="G37" s="311"/>
      <c r="H37" s="311"/>
      <c r="I37" s="311"/>
      <c r="J37" s="311"/>
      <c r="K37" s="311"/>
      <c r="L37" s="311"/>
      <c r="M37" s="312"/>
      <c r="N37" s="311"/>
      <c r="O37" s="311"/>
      <c r="P37" s="311"/>
      <c r="Q37" s="311"/>
      <c r="R37" s="311"/>
      <c r="S37" s="311"/>
      <c r="T37" s="311"/>
      <c r="U37" s="311"/>
      <c r="V37" s="311"/>
      <c r="W37" s="311"/>
      <c r="X37" s="311"/>
    </row>
    <row r="38" spans="1:24" ht="12" customHeight="1">
      <c r="A38" s="310"/>
      <c r="B38" s="311"/>
      <c r="C38" s="310"/>
      <c r="D38" s="311"/>
      <c r="E38" s="311"/>
      <c r="F38" s="311"/>
      <c r="G38" s="311"/>
      <c r="H38" s="311"/>
      <c r="I38" s="311"/>
      <c r="J38" s="311"/>
      <c r="K38" s="311"/>
      <c r="L38" s="311"/>
      <c r="M38" s="312"/>
      <c r="N38" s="311"/>
      <c r="O38" s="311"/>
      <c r="P38" s="311"/>
      <c r="Q38" s="311"/>
      <c r="R38" s="311"/>
      <c r="S38" s="311"/>
      <c r="T38" s="311"/>
      <c r="U38" s="311"/>
      <c r="V38" s="311"/>
      <c r="W38" s="311"/>
      <c r="X38" s="311"/>
    </row>
    <row r="39" spans="1:24" ht="12" customHeight="1">
      <c r="A39" s="310"/>
      <c r="B39" s="311"/>
      <c r="C39" s="310"/>
      <c r="D39" s="311"/>
      <c r="E39" s="311"/>
      <c r="F39" s="311"/>
      <c r="G39" s="311"/>
      <c r="H39" s="311"/>
      <c r="I39" s="311"/>
      <c r="J39" s="311"/>
      <c r="K39" s="311"/>
      <c r="L39" s="311"/>
      <c r="M39" s="312"/>
      <c r="N39" s="311"/>
      <c r="O39" s="311"/>
      <c r="P39" s="311"/>
      <c r="Q39" s="311"/>
      <c r="R39" s="311"/>
      <c r="S39" s="311"/>
      <c r="T39" s="311"/>
      <c r="U39" s="311"/>
      <c r="V39" s="311"/>
      <c r="W39" s="311"/>
      <c r="X39" s="311"/>
    </row>
    <row r="40" spans="1:24" ht="12" customHeight="1">
      <c r="A40" s="310"/>
      <c r="B40" s="311"/>
      <c r="C40" s="310"/>
      <c r="D40" s="311"/>
      <c r="E40" s="311"/>
      <c r="F40" s="311"/>
      <c r="G40" s="311"/>
      <c r="H40" s="311"/>
      <c r="I40" s="311"/>
      <c r="J40" s="311"/>
      <c r="K40" s="311"/>
      <c r="L40" s="311"/>
      <c r="M40" s="312"/>
      <c r="N40" s="311"/>
      <c r="O40" s="311"/>
      <c r="P40" s="311"/>
      <c r="Q40" s="311"/>
      <c r="R40" s="311"/>
      <c r="S40" s="311"/>
      <c r="T40" s="311"/>
      <c r="U40" s="311"/>
      <c r="V40" s="311"/>
      <c r="W40" s="311"/>
      <c r="X40" s="311"/>
    </row>
    <row r="41" spans="1:24" ht="12" customHeight="1">
      <c r="A41" s="310"/>
      <c r="B41" s="311"/>
      <c r="C41" s="310"/>
      <c r="D41" s="311"/>
      <c r="E41" s="311"/>
      <c r="F41" s="311"/>
      <c r="G41" s="311"/>
      <c r="H41" s="311"/>
      <c r="I41" s="311"/>
      <c r="J41" s="311"/>
      <c r="K41" s="311"/>
      <c r="L41" s="311"/>
      <c r="M41" s="312"/>
      <c r="N41" s="311"/>
      <c r="O41" s="311"/>
      <c r="P41" s="311"/>
      <c r="Q41" s="311"/>
      <c r="R41" s="311"/>
      <c r="S41" s="311"/>
      <c r="T41" s="311"/>
      <c r="U41" s="311"/>
      <c r="V41" s="311"/>
      <c r="W41" s="311"/>
      <c r="X41" s="311"/>
    </row>
    <row r="42" spans="1:24" ht="12" customHeight="1">
      <c r="A42" s="310"/>
      <c r="B42" s="311"/>
      <c r="C42" s="310"/>
      <c r="D42" s="311"/>
      <c r="E42" s="311"/>
      <c r="F42" s="311"/>
      <c r="G42" s="311"/>
      <c r="H42" s="311"/>
      <c r="I42" s="311"/>
      <c r="J42" s="311"/>
      <c r="K42" s="311"/>
      <c r="L42" s="311"/>
      <c r="M42" s="312"/>
      <c r="N42" s="311"/>
      <c r="O42" s="311"/>
      <c r="P42" s="311"/>
      <c r="Q42" s="311"/>
      <c r="R42" s="311"/>
      <c r="S42" s="311"/>
      <c r="T42" s="311"/>
      <c r="U42" s="311"/>
      <c r="V42" s="311"/>
      <c r="W42" s="311"/>
      <c r="X42" s="311"/>
    </row>
    <row r="43" spans="1:24" ht="12" customHeight="1">
      <c r="A43" s="310"/>
      <c r="B43" s="311"/>
      <c r="C43" s="310"/>
      <c r="D43" s="311"/>
      <c r="E43" s="311"/>
      <c r="F43" s="311"/>
      <c r="G43" s="311"/>
      <c r="H43" s="311"/>
      <c r="I43" s="311"/>
      <c r="J43" s="311"/>
      <c r="K43" s="311"/>
      <c r="L43" s="311"/>
      <c r="M43" s="312"/>
      <c r="N43" s="311"/>
      <c r="O43" s="311"/>
      <c r="P43" s="311"/>
      <c r="Q43" s="311"/>
      <c r="R43" s="311"/>
      <c r="S43" s="311"/>
      <c r="T43" s="311"/>
      <c r="U43" s="311"/>
      <c r="V43" s="311"/>
      <c r="W43" s="311"/>
      <c r="X43" s="311"/>
    </row>
    <row r="44" spans="1:24" ht="12" customHeight="1">
      <c r="A44" s="310"/>
      <c r="B44" s="311"/>
      <c r="C44" s="310"/>
      <c r="D44" s="311"/>
      <c r="E44" s="311"/>
      <c r="F44" s="311"/>
      <c r="G44" s="311"/>
      <c r="H44" s="311"/>
      <c r="I44" s="311"/>
      <c r="J44" s="311"/>
      <c r="K44" s="311"/>
      <c r="L44" s="311"/>
      <c r="M44" s="312"/>
      <c r="N44" s="311"/>
      <c r="O44" s="311"/>
      <c r="P44" s="311"/>
      <c r="Q44" s="311"/>
      <c r="R44" s="311"/>
      <c r="S44" s="311"/>
      <c r="T44" s="311"/>
      <c r="U44" s="311"/>
      <c r="V44" s="311"/>
      <c r="W44" s="311"/>
      <c r="X44" s="311"/>
    </row>
    <row r="45" spans="1:24" ht="12" customHeight="1">
      <c r="A45" s="310"/>
      <c r="B45" s="311"/>
      <c r="C45" s="310"/>
      <c r="D45" s="311"/>
      <c r="E45" s="311"/>
      <c r="F45" s="311"/>
      <c r="G45" s="311"/>
      <c r="H45" s="311"/>
      <c r="I45" s="311"/>
      <c r="J45" s="311"/>
      <c r="K45" s="311"/>
      <c r="L45" s="311"/>
      <c r="M45" s="312"/>
      <c r="N45" s="311"/>
      <c r="O45" s="311"/>
      <c r="P45" s="311"/>
      <c r="Q45" s="311"/>
      <c r="R45" s="311"/>
      <c r="S45" s="311"/>
      <c r="T45" s="311"/>
      <c r="U45" s="311"/>
      <c r="V45" s="311"/>
      <c r="W45" s="311"/>
      <c r="X45" s="311"/>
    </row>
    <row r="46" spans="1:24" ht="12" customHeight="1">
      <c r="A46" s="310"/>
      <c r="B46" s="311"/>
      <c r="C46" s="310"/>
      <c r="D46" s="311"/>
      <c r="E46" s="311"/>
      <c r="F46" s="311"/>
      <c r="G46" s="311"/>
      <c r="H46" s="311"/>
      <c r="I46" s="311"/>
      <c r="J46" s="311"/>
      <c r="K46" s="311"/>
      <c r="L46" s="311"/>
      <c r="M46" s="312"/>
      <c r="N46" s="311"/>
      <c r="O46" s="311"/>
      <c r="P46" s="311"/>
      <c r="Q46" s="311"/>
      <c r="R46" s="311"/>
      <c r="S46" s="311"/>
      <c r="T46" s="311"/>
      <c r="U46" s="311"/>
      <c r="V46" s="311"/>
      <c r="W46" s="311"/>
      <c r="X46" s="311"/>
    </row>
    <row r="47" spans="1:24" ht="12" customHeight="1">
      <c r="A47" s="310"/>
      <c r="B47" s="311"/>
      <c r="C47" s="310"/>
      <c r="D47" s="311"/>
      <c r="E47" s="311"/>
      <c r="F47" s="311"/>
      <c r="G47" s="311"/>
      <c r="H47" s="311"/>
      <c r="I47" s="311"/>
      <c r="J47" s="311"/>
      <c r="K47" s="311"/>
      <c r="L47" s="311"/>
      <c r="M47" s="312"/>
      <c r="N47" s="311"/>
      <c r="O47" s="311"/>
      <c r="P47" s="311"/>
      <c r="Q47" s="311"/>
      <c r="R47" s="311"/>
      <c r="S47" s="311"/>
      <c r="T47" s="311"/>
      <c r="U47" s="311"/>
      <c r="V47" s="311"/>
      <c r="W47" s="311"/>
      <c r="X47" s="311"/>
    </row>
    <row r="48" spans="1:24" ht="12" customHeight="1">
      <c r="A48" s="310"/>
      <c r="B48" s="311"/>
      <c r="C48" s="310"/>
      <c r="D48" s="311"/>
      <c r="E48" s="311"/>
      <c r="F48" s="311"/>
      <c r="G48" s="311"/>
      <c r="H48" s="311"/>
      <c r="I48" s="311"/>
      <c r="J48" s="311"/>
      <c r="K48" s="311"/>
      <c r="L48" s="311"/>
      <c r="M48" s="312"/>
      <c r="N48" s="311"/>
      <c r="O48" s="311"/>
      <c r="P48" s="311"/>
      <c r="Q48" s="311"/>
      <c r="R48" s="311"/>
      <c r="S48" s="311"/>
      <c r="T48" s="311"/>
      <c r="U48" s="311"/>
      <c r="V48" s="311"/>
      <c r="W48" s="311"/>
      <c r="X48" s="311"/>
    </row>
    <row r="49" spans="1:24" ht="12" customHeight="1">
      <c r="A49" s="310"/>
      <c r="B49" s="311"/>
      <c r="C49" s="310"/>
      <c r="D49" s="311"/>
      <c r="E49" s="311"/>
      <c r="F49" s="311"/>
      <c r="G49" s="311"/>
      <c r="H49" s="311"/>
      <c r="I49" s="311"/>
      <c r="J49" s="311"/>
      <c r="K49" s="311"/>
      <c r="L49" s="311"/>
      <c r="M49" s="312"/>
      <c r="N49" s="311"/>
      <c r="O49" s="311"/>
      <c r="P49" s="311"/>
      <c r="Q49" s="311"/>
      <c r="R49" s="311"/>
      <c r="S49" s="311"/>
      <c r="T49" s="311"/>
      <c r="U49" s="311"/>
      <c r="V49" s="311"/>
      <c r="W49" s="311"/>
      <c r="X49" s="311"/>
    </row>
    <row r="50" spans="1:24" ht="12" customHeight="1">
      <c r="A50" s="310"/>
      <c r="B50" s="311"/>
      <c r="C50" s="310"/>
      <c r="D50" s="311"/>
      <c r="E50" s="311"/>
      <c r="F50" s="311"/>
      <c r="G50" s="311"/>
      <c r="H50" s="311"/>
      <c r="I50" s="311"/>
      <c r="J50" s="311"/>
      <c r="K50" s="311"/>
      <c r="L50" s="311"/>
      <c r="M50" s="312"/>
      <c r="N50" s="311"/>
      <c r="O50" s="311"/>
      <c r="P50" s="311"/>
      <c r="Q50" s="311"/>
      <c r="R50" s="311"/>
      <c r="S50" s="311"/>
      <c r="T50" s="311"/>
      <c r="U50" s="311"/>
      <c r="V50" s="311"/>
      <c r="W50" s="311"/>
      <c r="X50" s="311"/>
    </row>
    <row r="51" spans="1:24" ht="12" customHeight="1">
      <c r="A51" s="310"/>
      <c r="B51" s="311"/>
      <c r="C51" s="310"/>
      <c r="D51" s="311"/>
      <c r="E51" s="311"/>
      <c r="F51" s="311"/>
      <c r="G51" s="311"/>
      <c r="H51" s="311"/>
      <c r="I51" s="311"/>
      <c r="J51" s="311"/>
      <c r="K51" s="311"/>
      <c r="L51" s="311"/>
      <c r="M51" s="312"/>
      <c r="N51" s="311"/>
      <c r="O51" s="311"/>
      <c r="P51" s="311"/>
      <c r="Q51" s="311"/>
      <c r="R51" s="311"/>
      <c r="S51" s="311"/>
      <c r="T51" s="311"/>
      <c r="U51" s="311"/>
      <c r="V51" s="311"/>
      <c r="W51" s="311"/>
      <c r="X51" s="311"/>
    </row>
    <row r="52" spans="1:24" ht="12" customHeight="1">
      <c r="A52" s="310"/>
      <c r="B52" s="311"/>
      <c r="C52" s="310"/>
      <c r="D52" s="311"/>
      <c r="E52" s="311"/>
      <c r="F52" s="311"/>
      <c r="G52" s="311"/>
      <c r="H52" s="311"/>
      <c r="I52" s="311"/>
      <c r="J52" s="311"/>
      <c r="K52" s="311"/>
      <c r="L52" s="311"/>
      <c r="M52" s="312"/>
      <c r="N52" s="311"/>
      <c r="O52" s="311"/>
      <c r="P52" s="311"/>
      <c r="Q52" s="311"/>
      <c r="R52" s="311"/>
      <c r="S52" s="311"/>
      <c r="T52" s="311"/>
      <c r="U52" s="311"/>
      <c r="V52" s="311"/>
      <c r="W52" s="311"/>
      <c r="X52" s="311"/>
    </row>
    <row r="53" spans="1:24" ht="12" customHeight="1">
      <c r="A53" s="310"/>
      <c r="B53" s="311"/>
      <c r="C53" s="310"/>
      <c r="D53" s="311"/>
      <c r="E53" s="311"/>
      <c r="F53" s="311"/>
      <c r="G53" s="311"/>
      <c r="H53" s="311"/>
      <c r="I53" s="311"/>
      <c r="J53" s="311"/>
      <c r="K53" s="311"/>
      <c r="L53" s="311"/>
      <c r="M53" s="312"/>
      <c r="N53" s="311"/>
      <c r="O53" s="311"/>
      <c r="P53" s="311"/>
      <c r="Q53" s="311"/>
      <c r="R53" s="311"/>
      <c r="S53" s="311"/>
      <c r="T53" s="311"/>
      <c r="U53" s="311"/>
      <c r="V53" s="311"/>
      <c r="W53" s="311"/>
      <c r="X53" s="311"/>
    </row>
    <row r="54" spans="1:24" ht="12" customHeight="1">
      <c r="A54" s="310"/>
      <c r="B54" s="311"/>
      <c r="C54" s="310"/>
      <c r="D54" s="311"/>
      <c r="E54" s="311"/>
      <c r="F54" s="311"/>
      <c r="G54" s="311"/>
      <c r="H54" s="311"/>
      <c r="I54" s="311"/>
      <c r="J54" s="311"/>
      <c r="K54" s="311"/>
      <c r="L54" s="311"/>
      <c r="M54" s="312"/>
      <c r="N54" s="311"/>
      <c r="O54" s="311"/>
      <c r="P54" s="311"/>
      <c r="Q54" s="311"/>
      <c r="R54" s="311"/>
      <c r="S54" s="311"/>
      <c r="T54" s="311"/>
      <c r="U54" s="311"/>
      <c r="V54" s="311"/>
      <c r="W54" s="311"/>
      <c r="X54" s="311"/>
    </row>
    <row r="55" spans="1:24" ht="12" customHeight="1">
      <c r="A55" s="310"/>
      <c r="B55" s="311"/>
      <c r="C55" s="310"/>
      <c r="D55" s="311"/>
      <c r="E55" s="311"/>
      <c r="F55" s="311"/>
      <c r="G55" s="311"/>
      <c r="H55" s="311"/>
      <c r="I55" s="311"/>
      <c r="J55" s="311"/>
      <c r="K55" s="311"/>
      <c r="L55" s="311"/>
      <c r="M55" s="312"/>
      <c r="N55" s="311"/>
      <c r="O55" s="311"/>
      <c r="P55" s="311"/>
      <c r="Q55" s="311"/>
      <c r="R55" s="311"/>
      <c r="S55" s="311"/>
      <c r="T55" s="311"/>
      <c r="U55" s="311"/>
      <c r="V55" s="311"/>
      <c r="W55" s="311"/>
      <c r="X55" s="311"/>
    </row>
    <row r="56" spans="1:24" ht="12" customHeight="1">
      <c r="A56" s="310"/>
      <c r="B56" s="311"/>
      <c r="C56" s="310"/>
      <c r="D56" s="311"/>
      <c r="E56" s="311"/>
      <c r="F56" s="311"/>
      <c r="G56" s="311"/>
      <c r="H56" s="311"/>
      <c r="I56" s="311"/>
      <c r="J56" s="311"/>
      <c r="K56" s="311"/>
      <c r="L56" s="311"/>
      <c r="M56" s="312"/>
      <c r="N56" s="311"/>
      <c r="O56" s="311"/>
      <c r="P56" s="311"/>
      <c r="Q56" s="311"/>
      <c r="R56" s="311"/>
      <c r="S56" s="311"/>
      <c r="T56" s="311"/>
      <c r="U56" s="311"/>
      <c r="V56" s="311"/>
      <c r="W56" s="311"/>
      <c r="X56" s="311"/>
    </row>
    <row r="57" spans="1:24" ht="12" customHeight="1">
      <c r="A57" s="310"/>
      <c r="B57" s="311"/>
      <c r="C57" s="310"/>
      <c r="D57" s="311"/>
      <c r="E57" s="311"/>
      <c r="F57" s="311"/>
      <c r="G57" s="311"/>
      <c r="H57" s="311"/>
      <c r="I57" s="311"/>
      <c r="J57" s="311"/>
      <c r="K57" s="311"/>
      <c r="L57" s="311"/>
      <c r="M57" s="312"/>
      <c r="N57" s="311"/>
      <c r="O57" s="311"/>
      <c r="P57" s="311"/>
      <c r="Q57" s="311"/>
      <c r="R57" s="311"/>
      <c r="S57" s="311"/>
      <c r="T57" s="311"/>
      <c r="U57" s="311"/>
      <c r="V57" s="311"/>
      <c r="W57" s="311"/>
      <c r="X57" s="311"/>
    </row>
    <row r="58" spans="1:24" ht="12" customHeight="1">
      <c r="A58" s="310"/>
      <c r="B58" s="311"/>
      <c r="C58" s="310"/>
      <c r="D58" s="311"/>
      <c r="E58" s="311"/>
      <c r="F58" s="311"/>
      <c r="G58" s="311"/>
      <c r="H58" s="311"/>
      <c r="I58" s="311"/>
      <c r="J58" s="311"/>
      <c r="K58" s="311"/>
      <c r="L58" s="311"/>
      <c r="M58" s="312"/>
      <c r="N58" s="311"/>
      <c r="O58" s="311"/>
      <c r="P58" s="311"/>
      <c r="Q58" s="311"/>
      <c r="R58" s="311"/>
      <c r="S58" s="311"/>
      <c r="T58" s="311"/>
      <c r="U58" s="311"/>
      <c r="V58" s="311"/>
      <c r="W58" s="311"/>
      <c r="X58" s="311"/>
    </row>
    <row r="59" spans="1:24" ht="12" customHeight="1">
      <c r="A59" s="310"/>
      <c r="B59" s="311"/>
      <c r="C59" s="310"/>
      <c r="D59" s="311"/>
      <c r="E59" s="311"/>
      <c r="F59" s="311"/>
      <c r="G59" s="311"/>
      <c r="H59" s="311"/>
      <c r="I59" s="311"/>
      <c r="J59" s="311"/>
      <c r="K59" s="311"/>
      <c r="L59" s="311"/>
      <c r="M59" s="312"/>
      <c r="N59" s="311"/>
      <c r="O59" s="311"/>
      <c r="P59" s="311"/>
      <c r="Q59" s="311"/>
      <c r="R59" s="311"/>
      <c r="S59" s="311"/>
      <c r="T59" s="311"/>
      <c r="U59" s="311"/>
      <c r="V59" s="311"/>
      <c r="W59" s="311"/>
      <c r="X59" s="311"/>
    </row>
    <row r="60" spans="1:24" ht="12" customHeight="1">
      <c r="A60" s="310"/>
      <c r="B60" s="311"/>
      <c r="C60" s="310"/>
      <c r="D60" s="311"/>
      <c r="E60" s="311"/>
      <c r="F60" s="311"/>
      <c r="G60" s="311"/>
      <c r="H60" s="311"/>
      <c r="I60" s="311"/>
      <c r="J60" s="311"/>
      <c r="K60" s="311"/>
      <c r="L60" s="311"/>
      <c r="M60" s="312"/>
      <c r="N60" s="311"/>
      <c r="O60" s="311"/>
      <c r="P60" s="311"/>
      <c r="Q60" s="311"/>
      <c r="R60" s="311"/>
      <c r="S60" s="311"/>
      <c r="T60" s="311"/>
      <c r="U60" s="311"/>
      <c r="V60" s="311"/>
      <c r="W60" s="311"/>
      <c r="X60" s="311"/>
    </row>
    <row r="61" spans="1:24" ht="12" customHeight="1">
      <c r="A61" s="310"/>
      <c r="B61" s="311"/>
      <c r="C61" s="310"/>
      <c r="D61" s="311"/>
      <c r="E61" s="311"/>
      <c r="F61" s="311"/>
      <c r="G61" s="311"/>
      <c r="H61" s="311"/>
      <c r="I61" s="311"/>
      <c r="J61" s="311"/>
      <c r="K61" s="311"/>
      <c r="L61" s="311"/>
      <c r="M61" s="312"/>
      <c r="N61" s="311"/>
      <c r="O61" s="311"/>
      <c r="P61" s="311"/>
      <c r="Q61" s="311"/>
      <c r="R61" s="311"/>
      <c r="S61" s="311"/>
      <c r="T61" s="311"/>
      <c r="U61" s="311"/>
      <c r="V61" s="311"/>
      <c r="W61" s="311"/>
      <c r="X61" s="311"/>
    </row>
    <row r="62" spans="1:24" ht="12" customHeight="1">
      <c r="A62" s="310"/>
      <c r="B62" s="311"/>
      <c r="C62" s="310"/>
      <c r="D62" s="311"/>
      <c r="E62" s="311"/>
      <c r="F62" s="311"/>
      <c r="G62" s="311"/>
      <c r="H62" s="311"/>
      <c r="I62" s="311"/>
      <c r="J62" s="311"/>
      <c r="K62" s="311"/>
      <c r="L62" s="311"/>
      <c r="M62" s="312"/>
      <c r="N62" s="311"/>
      <c r="O62" s="311"/>
      <c r="P62" s="311"/>
      <c r="Q62" s="311"/>
      <c r="R62" s="311"/>
      <c r="S62" s="311"/>
      <c r="T62" s="311"/>
      <c r="U62" s="311"/>
      <c r="V62" s="311"/>
      <c r="W62" s="311"/>
      <c r="X62" s="311"/>
    </row>
    <row r="63" spans="1:24" ht="12" customHeight="1">
      <c r="A63" s="310"/>
      <c r="B63" s="311"/>
      <c r="C63" s="310"/>
      <c r="D63" s="311"/>
      <c r="E63" s="311"/>
      <c r="F63" s="311"/>
      <c r="G63" s="311"/>
      <c r="H63" s="311"/>
      <c r="I63" s="311"/>
      <c r="J63" s="311"/>
      <c r="K63" s="311"/>
      <c r="L63" s="311"/>
      <c r="M63" s="312"/>
      <c r="N63" s="311"/>
      <c r="O63" s="311"/>
      <c r="P63" s="311"/>
      <c r="Q63" s="311"/>
      <c r="R63" s="311"/>
      <c r="S63" s="311"/>
      <c r="T63" s="311"/>
      <c r="U63" s="311"/>
      <c r="V63" s="311"/>
      <c r="W63" s="311"/>
      <c r="X63" s="311"/>
    </row>
    <row r="64" spans="1:24" ht="12" customHeight="1">
      <c r="A64" s="310"/>
      <c r="B64" s="311"/>
      <c r="C64" s="310"/>
      <c r="D64" s="311"/>
      <c r="E64" s="311"/>
      <c r="F64" s="311"/>
      <c r="G64" s="311"/>
      <c r="H64" s="311"/>
      <c r="I64" s="311"/>
      <c r="J64" s="311"/>
      <c r="K64" s="311"/>
      <c r="L64" s="311"/>
      <c r="M64" s="312"/>
      <c r="N64" s="311"/>
      <c r="O64" s="311"/>
      <c r="P64" s="311"/>
      <c r="Q64" s="311"/>
      <c r="R64" s="311"/>
      <c r="S64" s="311"/>
      <c r="T64" s="311"/>
      <c r="U64" s="311"/>
      <c r="V64" s="311"/>
      <c r="W64" s="311"/>
      <c r="X64" s="311"/>
    </row>
    <row r="65" spans="1:24" ht="12" customHeight="1">
      <c r="A65" s="310"/>
      <c r="B65" s="311"/>
      <c r="C65" s="310"/>
      <c r="D65" s="311"/>
      <c r="E65" s="311"/>
      <c r="F65" s="311"/>
      <c r="G65" s="311"/>
      <c r="H65" s="311"/>
      <c r="I65" s="311"/>
      <c r="J65" s="311"/>
      <c r="K65" s="311"/>
      <c r="L65" s="311"/>
      <c r="M65" s="312"/>
      <c r="N65" s="311"/>
      <c r="O65" s="311"/>
      <c r="P65" s="311"/>
      <c r="Q65" s="311"/>
      <c r="R65" s="311"/>
      <c r="S65" s="311"/>
      <c r="T65" s="311"/>
      <c r="U65" s="311"/>
      <c r="V65" s="311"/>
      <c r="W65" s="311"/>
      <c r="X65" s="311"/>
    </row>
    <row r="66" spans="1:24" ht="12" customHeight="1">
      <c r="A66" s="310"/>
      <c r="B66" s="311"/>
      <c r="C66" s="310"/>
      <c r="D66" s="311"/>
      <c r="E66" s="311"/>
      <c r="F66" s="311"/>
      <c r="G66" s="311"/>
      <c r="H66" s="311"/>
      <c r="I66" s="311"/>
      <c r="J66" s="311"/>
      <c r="K66" s="311"/>
      <c r="L66" s="311"/>
      <c r="M66" s="312"/>
      <c r="N66" s="311"/>
      <c r="O66" s="311"/>
      <c r="P66" s="311"/>
      <c r="Q66" s="311"/>
      <c r="R66" s="311"/>
      <c r="S66" s="311"/>
      <c r="T66" s="311"/>
      <c r="U66" s="311"/>
      <c r="V66" s="311"/>
      <c r="W66" s="311"/>
      <c r="X66" s="311"/>
    </row>
    <row r="67" spans="1:24" ht="12" customHeight="1">
      <c r="A67" s="310"/>
      <c r="B67" s="311"/>
      <c r="C67" s="310"/>
      <c r="D67" s="311"/>
      <c r="E67" s="311"/>
      <c r="F67" s="311"/>
      <c r="G67" s="311"/>
      <c r="H67" s="311"/>
      <c r="I67" s="311"/>
      <c r="J67" s="311"/>
      <c r="K67" s="311"/>
      <c r="L67" s="311"/>
      <c r="M67" s="312"/>
      <c r="N67" s="311"/>
      <c r="O67" s="311"/>
      <c r="P67" s="311"/>
      <c r="Q67" s="311"/>
      <c r="R67" s="311"/>
      <c r="S67" s="311"/>
      <c r="T67" s="311"/>
      <c r="U67" s="311"/>
      <c r="V67" s="311"/>
      <c r="W67" s="311"/>
      <c r="X67" s="311"/>
    </row>
    <row r="68" spans="1:24" ht="12" customHeight="1">
      <c r="A68" s="310"/>
      <c r="B68" s="311"/>
      <c r="C68" s="310"/>
      <c r="D68" s="311"/>
      <c r="E68" s="311"/>
      <c r="F68" s="311"/>
      <c r="G68" s="311"/>
      <c r="H68" s="311"/>
      <c r="I68" s="311"/>
      <c r="J68" s="311"/>
      <c r="K68" s="311"/>
      <c r="L68" s="311"/>
      <c r="M68" s="312"/>
      <c r="N68" s="311"/>
      <c r="O68" s="311"/>
      <c r="P68" s="311"/>
      <c r="Q68" s="311"/>
      <c r="R68" s="311"/>
      <c r="S68" s="311"/>
      <c r="T68" s="311"/>
      <c r="U68" s="311"/>
      <c r="V68" s="311"/>
      <c r="W68" s="311"/>
      <c r="X68" s="311"/>
    </row>
    <row r="69" spans="1:24" ht="12" customHeight="1">
      <c r="A69" s="310"/>
      <c r="B69" s="311"/>
      <c r="C69" s="310"/>
      <c r="D69" s="311"/>
      <c r="E69" s="311"/>
      <c r="F69" s="311"/>
      <c r="G69" s="311"/>
      <c r="H69" s="311"/>
      <c r="I69" s="311"/>
      <c r="J69" s="311"/>
      <c r="K69" s="311"/>
      <c r="L69" s="311"/>
      <c r="M69" s="312"/>
      <c r="N69" s="311"/>
      <c r="O69" s="311"/>
      <c r="P69" s="311"/>
      <c r="Q69" s="311"/>
      <c r="R69" s="311"/>
      <c r="S69" s="311"/>
      <c r="T69" s="311"/>
      <c r="U69" s="311"/>
      <c r="V69" s="311"/>
      <c r="W69" s="311"/>
      <c r="X69" s="311"/>
    </row>
    <row r="70" spans="1:24" ht="12" customHeight="1">
      <c r="A70" s="310"/>
      <c r="B70" s="311"/>
      <c r="C70" s="310"/>
      <c r="D70" s="311"/>
      <c r="E70" s="311"/>
      <c r="F70" s="311"/>
      <c r="G70" s="311"/>
      <c r="H70" s="311"/>
      <c r="I70" s="311"/>
      <c r="J70" s="311"/>
      <c r="K70" s="311"/>
      <c r="L70" s="311"/>
      <c r="M70" s="312"/>
      <c r="N70" s="311"/>
      <c r="O70" s="311"/>
      <c r="P70" s="311"/>
      <c r="Q70" s="311"/>
      <c r="R70" s="311"/>
      <c r="S70" s="311"/>
      <c r="T70" s="311"/>
      <c r="U70" s="311"/>
      <c r="V70" s="311"/>
      <c r="W70" s="311"/>
      <c r="X70" s="311"/>
    </row>
    <row r="71" spans="1:24" ht="12" customHeight="1">
      <c r="A71" s="310"/>
      <c r="B71" s="311"/>
      <c r="C71" s="310"/>
      <c r="D71" s="311"/>
      <c r="E71" s="311"/>
      <c r="F71" s="311"/>
      <c r="G71" s="311"/>
      <c r="H71" s="311"/>
      <c r="I71" s="311"/>
      <c r="J71" s="311"/>
      <c r="K71" s="311"/>
      <c r="L71" s="311"/>
      <c r="M71" s="312"/>
      <c r="N71" s="311"/>
      <c r="O71" s="311"/>
      <c r="P71" s="311"/>
      <c r="Q71" s="311"/>
      <c r="R71" s="311"/>
      <c r="S71" s="311"/>
      <c r="T71" s="311"/>
      <c r="U71" s="311"/>
      <c r="V71" s="311"/>
      <c r="W71" s="311"/>
      <c r="X71" s="311"/>
    </row>
    <row r="72" spans="1:24" ht="12" customHeight="1">
      <c r="A72" s="310"/>
      <c r="B72" s="311"/>
      <c r="C72" s="310"/>
      <c r="D72" s="311"/>
      <c r="E72" s="311"/>
      <c r="F72" s="311"/>
      <c r="G72" s="311"/>
      <c r="H72" s="311"/>
      <c r="I72" s="311"/>
      <c r="J72" s="311"/>
      <c r="K72" s="311"/>
      <c r="L72" s="311"/>
      <c r="M72" s="312"/>
      <c r="N72" s="311"/>
      <c r="O72" s="311"/>
      <c r="P72" s="311"/>
      <c r="Q72" s="311"/>
      <c r="R72" s="311"/>
      <c r="S72" s="311"/>
      <c r="T72" s="311"/>
      <c r="U72" s="311"/>
      <c r="V72" s="311"/>
      <c r="W72" s="311"/>
      <c r="X72" s="311"/>
    </row>
    <row r="73" spans="1:24" ht="12" customHeight="1">
      <c r="A73" s="313"/>
      <c r="B73" s="314"/>
      <c r="C73" s="313"/>
    </row>
  </sheetData>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ignoredErrors>
    <ignoredError sqref="K11:L27 I11 I16:I17 I23 I26:I27 H17:H18 H14:H15 H20:H27 K10:L10 G10:I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U77"/>
  <sheetViews>
    <sheetView view="pageBreakPreview" zoomScale="130" zoomScaleNormal="120" zoomScaleSheetLayoutView="130" workbookViewId="0">
      <selection activeCell="N9" sqref="N9"/>
    </sheetView>
  </sheetViews>
  <sheetFormatPr defaultColWidth="10.625" defaultRowHeight="12" customHeight="1"/>
  <cols>
    <col min="1" max="1" width="11.875" style="323" customWidth="1"/>
    <col min="2" max="2" width="0.5" style="324" customWidth="1"/>
    <col min="3" max="11" width="8.625" style="363" customWidth="1"/>
    <col min="12" max="12" width="0.375" style="364" customWidth="1"/>
    <col min="13" max="16384" width="10.625" style="327"/>
  </cols>
  <sheetData>
    <row r="1" spans="1:21" s="318" customFormat="1" ht="24" customHeight="1">
      <c r="A1" s="316" t="s">
        <v>865</v>
      </c>
      <c r="B1" s="317"/>
      <c r="E1" s="319"/>
      <c r="F1" s="320"/>
      <c r="G1" s="320"/>
      <c r="H1" s="320"/>
      <c r="I1" s="320"/>
      <c r="J1" s="320"/>
      <c r="K1" s="320"/>
      <c r="L1" s="321"/>
      <c r="M1" s="322"/>
      <c r="N1" s="322"/>
      <c r="O1" s="322"/>
      <c r="P1" s="322"/>
      <c r="Q1" s="322"/>
      <c r="R1" s="322"/>
      <c r="S1" s="322"/>
      <c r="T1" s="322"/>
      <c r="U1" s="322"/>
    </row>
    <row r="2" spans="1:21" ht="8.1" customHeight="1">
      <c r="C2" s="325"/>
      <c r="D2" s="325"/>
      <c r="E2" s="325"/>
      <c r="F2" s="325"/>
      <c r="G2" s="325"/>
      <c r="H2" s="325"/>
      <c r="I2" s="325"/>
      <c r="J2" s="325"/>
      <c r="K2" s="325"/>
      <c r="L2" s="326"/>
      <c r="M2" s="311"/>
      <c r="N2" s="311"/>
      <c r="O2" s="311"/>
      <c r="P2" s="311"/>
      <c r="Q2" s="311"/>
      <c r="R2" s="311"/>
      <c r="S2" s="311"/>
      <c r="T2" s="311"/>
      <c r="U2" s="311"/>
    </row>
    <row r="3" spans="1:21" s="331" customFormat="1" ht="12" customHeight="1" thickBot="1">
      <c r="A3" s="328"/>
      <c r="B3" s="328"/>
      <c r="C3" s="329"/>
      <c r="D3" s="329"/>
      <c r="E3" s="329"/>
      <c r="F3" s="329"/>
      <c r="G3" s="329"/>
      <c r="H3" s="329"/>
      <c r="I3" s="329"/>
      <c r="J3" s="329"/>
      <c r="K3" s="285" t="s">
        <v>354</v>
      </c>
      <c r="L3" s="330"/>
      <c r="M3" s="310"/>
      <c r="N3" s="310"/>
      <c r="O3" s="310"/>
      <c r="P3" s="310"/>
      <c r="Q3" s="310"/>
      <c r="R3" s="310"/>
      <c r="S3" s="310"/>
      <c r="T3" s="310"/>
      <c r="U3" s="310"/>
    </row>
    <row r="4" spans="1:21" s="338" customFormat="1" ht="18" customHeight="1">
      <c r="A4" s="332"/>
      <c r="B4" s="333"/>
      <c r="C4" s="334"/>
      <c r="D4" s="335" t="s">
        <v>866</v>
      </c>
      <c r="E4" s="334"/>
      <c r="F4" s="336"/>
      <c r="G4" s="335" t="s">
        <v>141</v>
      </c>
      <c r="H4" s="334"/>
      <c r="I4" s="336"/>
      <c r="J4" s="335" t="s">
        <v>142</v>
      </c>
      <c r="K4" s="334"/>
      <c r="L4" s="334"/>
      <c r="M4" s="337"/>
      <c r="N4" s="337"/>
      <c r="O4" s="337"/>
      <c r="P4" s="337"/>
      <c r="Q4" s="337"/>
      <c r="R4" s="337"/>
      <c r="S4" s="337"/>
      <c r="T4" s="337"/>
      <c r="U4" s="337"/>
    </row>
    <row r="5" spans="1:21" s="338" customFormat="1" ht="18" customHeight="1">
      <c r="A5" s="339"/>
      <c r="B5" s="340"/>
      <c r="C5" s="341" t="s">
        <v>311</v>
      </c>
      <c r="D5" s="342" t="s">
        <v>312</v>
      </c>
      <c r="E5" s="342" t="s">
        <v>313</v>
      </c>
      <c r="F5" s="342" t="s">
        <v>1</v>
      </c>
      <c r="G5" s="342" t="s">
        <v>312</v>
      </c>
      <c r="H5" s="342" t="s">
        <v>313</v>
      </c>
      <c r="I5" s="342" t="s">
        <v>1</v>
      </c>
      <c r="J5" s="342" t="s">
        <v>312</v>
      </c>
      <c r="K5" s="585" t="s">
        <v>313</v>
      </c>
      <c r="L5" s="343"/>
      <c r="M5" s="337"/>
      <c r="N5" s="337"/>
      <c r="O5" s="337"/>
      <c r="P5" s="337"/>
      <c r="Q5" s="337"/>
      <c r="R5" s="337"/>
      <c r="S5" s="337"/>
      <c r="T5" s="337"/>
      <c r="U5" s="337"/>
    </row>
    <row r="6" spans="1:21" ht="15" customHeight="1">
      <c r="A6" s="298" t="s">
        <v>681</v>
      </c>
      <c r="B6" s="344"/>
      <c r="C6" s="345">
        <v>307</v>
      </c>
      <c r="D6" s="345">
        <v>5</v>
      </c>
      <c r="E6" s="345">
        <v>302</v>
      </c>
      <c r="F6" s="345">
        <v>132</v>
      </c>
      <c r="G6" s="345">
        <v>1</v>
      </c>
      <c r="H6" s="345">
        <v>131</v>
      </c>
      <c r="I6" s="345">
        <v>670</v>
      </c>
      <c r="J6" s="345">
        <v>28</v>
      </c>
      <c r="K6" s="345">
        <v>642</v>
      </c>
      <c r="L6" s="346"/>
      <c r="M6" s="311"/>
      <c r="N6" s="311"/>
      <c r="O6" s="311"/>
      <c r="P6" s="311"/>
      <c r="Q6" s="311"/>
      <c r="R6" s="311"/>
      <c r="S6" s="311"/>
      <c r="T6" s="311"/>
      <c r="U6" s="311"/>
    </row>
    <row r="7" spans="1:21" ht="12" customHeight="1">
      <c r="A7" s="298" t="s">
        <v>696</v>
      </c>
      <c r="B7" s="344"/>
      <c r="C7" s="345">
        <v>185</v>
      </c>
      <c r="D7" s="345">
        <v>2</v>
      </c>
      <c r="E7" s="345">
        <v>183</v>
      </c>
      <c r="F7" s="345">
        <v>105</v>
      </c>
      <c r="G7" s="345">
        <v>2</v>
      </c>
      <c r="H7" s="345">
        <v>103</v>
      </c>
      <c r="I7" s="345">
        <v>507</v>
      </c>
      <c r="J7" s="345">
        <v>22</v>
      </c>
      <c r="K7" s="345">
        <v>485</v>
      </c>
      <c r="L7" s="346"/>
      <c r="M7" s="311"/>
      <c r="N7" s="311"/>
      <c r="O7" s="311"/>
      <c r="P7" s="311"/>
      <c r="Q7" s="311"/>
      <c r="R7" s="311"/>
      <c r="S7" s="311"/>
      <c r="T7" s="311"/>
      <c r="U7" s="311"/>
    </row>
    <row r="8" spans="1:21" ht="12" customHeight="1">
      <c r="A8" s="298" t="s">
        <v>725</v>
      </c>
      <c r="B8" s="344"/>
      <c r="C8" s="345">
        <v>212</v>
      </c>
      <c r="D8" s="345" t="s">
        <v>16</v>
      </c>
      <c r="E8" s="345">
        <v>212</v>
      </c>
      <c r="F8" s="345">
        <v>101</v>
      </c>
      <c r="G8" s="345" t="s">
        <v>16</v>
      </c>
      <c r="H8" s="345">
        <v>101</v>
      </c>
      <c r="I8" s="345">
        <v>518</v>
      </c>
      <c r="J8" s="345">
        <v>17</v>
      </c>
      <c r="K8" s="345">
        <v>501</v>
      </c>
      <c r="L8" s="346"/>
      <c r="M8" s="311"/>
      <c r="N8" s="311"/>
      <c r="O8" s="311"/>
      <c r="P8" s="311"/>
      <c r="Q8" s="311"/>
      <c r="R8" s="311"/>
      <c r="S8" s="311"/>
      <c r="T8" s="311"/>
      <c r="U8" s="311"/>
    </row>
    <row r="9" spans="1:21" ht="12" customHeight="1">
      <c r="A9" s="298" t="s">
        <v>767</v>
      </c>
      <c r="B9" s="344"/>
      <c r="C9" s="345">
        <v>269</v>
      </c>
      <c r="D9" s="345" t="s">
        <v>16</v>
      </c>
      <c r="E9" s="345">
        <v>269</v>
      </c>
      <c r="F9" s="345">
        <v>97</v>
      </c>
      <c r="G9" s="345">
        <v>1</v>
      </c>
      <c r="H9" s="345">
        <v>96</v>
      </c>
      <c r="I9" s="345">
        <v>464</v>
      </c>
      <c r="J9" s="345">
        <v>23</v>
      </c>
      <c r="K9" s="345">
        <v>441</v>
      </c>
      <c r="L9" s="346"/>
      <c r="M9" s="311"/>
      <c r="N9" s="311"/>
      <c r="O9" s="311"/>
      <c r="P9" s="311"/>
      <c r="Q9" s="311"/>
      <c r="R9" s="311"/>
      <c r="S9" s="311"/>
      <c r="T9" s="311"/>
      <c r="U9" s="311"/>
    </row>
    <row r="10" spans="1:21" s="350" customFormat="1" ht="18" customHeight="1">
      <c r="A10" s="301" t="s">
        <v>848</v>
      </c>
      <c r="B10" s="347"/>
      <c r="C10" s="643">
        <f>D10+E10</f>
        <v>233</v>
      </c>
      <c r="D10" s="643">
        <v>1</v>
      </c>
      <c r="E10" s="1008" t="s">
        <v>853</v>
      </c>
      <c r="F10" s="643">
        <f>G10+H10</f>
        <v>126</v>
      </c>
      <c r="G10" s="643" t="s">
        <v>770</v>
      </c>
      <c r="H10" s="1008" t="s">
        <v>856</v>
      </c>
      <c r="I10" s="1031">
        <f>J10+K10</f>
        <v>451</v>
      </c>
      <c r="J10" s="1008" t="s">
        <v>780</v>
      </c>
      <c r="K10" s="1008" t="s">
        <v>860</v>
      </c>
      <c r="L10" s="348"/>
      <c r="M10" s="349"/>
      <c r="N10" s="987"/>
      <c r="O10" s="987"/>
      <c r="P10" s="987"/>
      <c r="Q10" s="349"/>
      <c r="R10" s="349"/>
      <c r="S10" s="349"/>
      <c r="T10" s="349"/>
      <c r="U10" s="349"/>
    </row>
    <row r="11" spans="1:21" ht="18" customHeight="1">
      <c r="A11" s="961" t="s">
        <v>689</v>
      </c>
      <c r="B11" s="351"/>
      <c r="C11" s="345">
        <f>D11+E11</f>
        <v>14</v>
      </c>
      <c r="D11" s="345">
        <v>1</v>
      </c>
      <c r="E11" s="345" t="s">
        <v>852</v>
      </c>
      <c r="F11" s="345">
        <f>G11+H11</f>
        <v>7</v>
      </c>
      <c r="G11" s="345">
        <v>0</v>
      </c>
      <c r="H11" s="345">
        <v>7</v>
      </c>
      <c r="I11" s="1010">
        <f>J11+K11</f>
        <v>28</v>
      </c>
      <c r="J11" s="345" t="s">
        <v>813</v>
      </c>
      <c r="K11" s="345" t="s">
        <v>773</v>
      </c>
      <c r="L11" s="346"/>
      <c r="M11" s="923"/>
      <c r="N11" s="987"/>
      <c r="O11" s="987"/>
      <c r="P11" s="987"/>
      <c r="Q11" s="311"/>
      <c r="R11" s="311"/>
      <c r="S11" s="311"/>
      <c r="T11" s="311"/>
      <c r="U11" s="311"/>
    </row>
    <row r="12" spans="1:21" ht="12" customHeight="1">
      <c r="A12" s="961" t="s">
        <v>5</v>
      </c>
      <c r="B12" s="351"/>
      <c r="C12" s="345">
        <f t="shared" ref="C12:C22" si="0">D12+E12</f>
        <v>19</v>
      </c>
      <c r="D12" s="345">
        <v>0</v>
      </c>
      <c r="E12" s="345" t="s">
        <v>772</v>
      </c>
      <c r="F12" s="345">
        <f t="shared" ref="F12:F22" si="1">G12+H12</f>
        <v>7</v>
      </c>
      <c r="G12" s="345">
        <v>0</v>
      </c>
      <c r="H12" s="345">
        <v>7</v>
      </c>
      <c r="I12" s="1010">
        <f t="shared" ref="I12:I22" si="2">J12+K12</f>
        <v>41</v>
      </c>
      <c r="J12" s="345">
        <v>1</v>
      </c>
      <c r="K12" s="345">
        <v>40</v>
      </c>
      <c r="L12" s="346"/>
      <c r="M12" s="923"/>
      <c r="N12" s="987"/>
      <c r="O12" s="987"/>
      <c r="P12" s="987"/>
      <c r="Q12" s="311"/>
      <c r="R12" s="311"/>
      <c r="S12" s="311"/>
      <c r="T12" s="311"/>
      <c r="U12" s="311"/>
    </row>
    <row r="13" spans="1:21" ht="12" customHeight="1">
      <c r="A13" s="961" t="s">
        <v>6</v>
      </c>
      <c r="B13" s="351"/>
      <c r="C13" s="345">
        <f t="shared" si="0"/>
        <v>20</v>
      </c>
      <c r="D13" s="345">
        <v>0</v>
      </c>
      <c r="E13" s="345" t="s">
        <v>775</v>
      </c>
      <c r="F13" s="345">
        <f t="shared" si="1"/>
        <v>6</v>
      </c>
      <c r="G13" s="345">
        <v>0</v>
      </c>
      <c r="H13" s="345">
        <v>6</v>
      </c>
      <c r="I13" s="1010">
        <f t="shared" si="2"/>
        <v>34</v>
      </c>
      <c r="J13" s="345" t="s">
        <v>814</v>
      </c>
      <c r="K13" s="345" t="s">
        <v>861</v>
      </c>
      <c r="L13" s="346"/>
      <c r="M13" s="923"/>
      <c r="N13" s="987"/>
      <c r="O13" s="987"/>
      <c r="P13" s="987"/>
      <c r="Q13" s="311"/>
      <c r="R13" s="311"/>
      <c r="S13" s="311"/>
      <c r="T13" s="311"/>
      <c r="U13" s="311"/>
    </row>
    <row r="14" spans="1:21" ht="12" customHeight="1">
      <c r="A14" s="961" t="s">
        <v>7</v>
      </c>
      <c r="B14" s="351"/>
      <c r="C14" s="345">
        <f t="shared" si="0"/>
        <v>26</v>
      </c>
      <c r="D14" s="345">
        <v>0</v>
      </c>
      <c r="E14" s="345" t="s">
        <v>854</v>
      </c>
      <c r="F14" s="345">
        <f t="shared" si="1"/>
        <v>9</v>
      </c>
      <c r="G14" s="345">
        <v>0</v>
      </c>
      <c r="H14" s="345">
        <v>9</v>
      </c>
      <c r="I14" s="1010">
        <f t="shared" si="2"/>
        <v>37</v>
      </c>
      <c r="J14" s="345">
        <v>0</v>
      </c>
      <c r="K14" s="345">
        <v>37</v>
      </c>
      <c r="L14" s="346"/>
      <c r="M14" s="923"/>
      <c r="N14" s="987"/>
      <c r="O14" s="987"/>
      <c r="P14" s="987"/>
      <c r="Q14" s="311"/>
      <c r="R14" s="311"/>
      <c r="S14" s="311"/>
      <c r="T14" s="311"/>
      <c r="U14" s="311"/>
    </row>
    <row r="15" spans="1:21" ht="12" customHeight="1">
      <c r="A15" s="961" t="s">
        <v>694</v>
      </c>
      <c r="B15" s="351"/>
      <c r="C15" s="345">
        <f t="shared" si="0"/>
        <v>20</v>
      </c>
      <c r="D15" s="345">
        <v>0</v>
      </c>
      <c r="E15" s="345" t="s">
        <v>775</v>
      </c>
      <c r="F15" s="345">
        <f t="shared" si="1"/>
        <v>8</v>
      </c>
      <c r="G15" s="345">
        <v>0</v>
      </c>
      <c r="H15" s="345">
        <v>8</v>
      </c>
      <c r="I15" s="1010">
        <f t="shared" si="2"/>
        <v>30</v>
      </c>
      <c r="J15" s="345">
        <v>0</v>
      </c>
      <c r="K15" s="345" t="s">
        <v>771</v>
      </c>
      <c r="L15" s="346"/>
      <c r="M15" s="923"/>
      <c r="N15" s="987"/>
      <c r="O15" s="987"/>
      <c r="P15" s="987"/>
      <c r="Q15" s="311"/>
      <c r="R15" s="311"/>
      <c r="S15" s="311"/>
      <c r="T15" s="311"/>
      <c r="U15" s="311"/>
    </row>
    <row r="16" spans="1:21" ht="12" customHeight="1">
      <c r="A16" s="961" t="s">
        <v>32</v>
      </c>
      <c r="B16" s="351"/>
      <c r="C16" s="345">
        <f t="shared" si="0"/>
        <v>17</v>
      </c>
      <c r="D16" s="345">
        <v>0</v>
      </c>
      <c r="E16" s="345" t="s">
        <v>780</v>
      </c>
      <c r="F16" s="345">
        <f t="shared" si="1"/>
        <v>17</v>
      </c>
      <c r="G16" s="345">
        <v>1</v>
      </c>
      <c r="H16" s="345">
        <v>16</v>
      </c>
      <c r="I16" s="1010">
        <f t="shared" si="2"/>
        <v>36</v>
      </c>
      <c r="J16" s="345" t="s">
        <v>770</v>
      </c>
      <c r="K16" s="345" t="s">
        <v>862</v>
      </c>
      <c r="L16" s="346"/>
      <c r="M16" s="923"/>
      <c r="N16" s="987"/>
      <c r="O16" s="987"/>
      <c r="P16" s="987"/>
      <c r="Q16" s="311"/>
      <c r="R16" s="311"/>
      <c r="S16" s="311"/>
      <c r="T16" s="311"/>
      <c r="U16" s="311"/>
    </row>
    <row r="17" spans="1:21" ht="18" customHeight="1">
      <c r="A17" s="961" t="s">
        <v>8</v>
      </c>
      <c r="B17" s="351"/>
      <c r="C17" s="345">
        <f t="shared" si="0"/>
        <v>15</v>
      </c>
      <c r="D17" s="345">
        <v>0</v>
      </c>
      <c r="E17" s="345" t="s">
        <v>855</v>
      </c>
      <c r="F17" s="345">
        <f t="shared" si="1"/>
        <v>10</v>
      </c>
      <c r="G17" s="345">
        <v>1</v>
      </c>
      <c r="H17" s="345">
        <v>9</v>
      </c>
      <c r="I17" s="1010">
        <f t="shared" si="2"/>
        <v>35</v>
      </c>
      <c r="J17" s="345" t="s">
        <v>813</v>
      </c>
      <c r="K17" s="345" t="s">
        <v>862</v>
      </c>
      <c r="L17" s="346"/>
      <c r="M17" s="923"/>
      <c r="N17" s="987"/>
      <c r="O17" s="987"/>
      <c r="P17" s="987"/>
      <c r="Q17" s="311"/>
      <c r="R17" s="311"/>
      <c r="S17" s="311"/>
      <c r="T17" s="311"/>
      <c r="U17" s="311"/>
    </row>
    <row r="18" spans="1:21" ht="12" customHeight="1">
      <c r="A18" s="961" t="s">
        <v>9</v>
      </c>
      <c r="B18" s="351"/>
      <c r="C18" s="345">
        <f t="shared" si="0"/>
        <v>20</v>
      </c>
      <c r="D18" s="345">
        <v>0</v>
      </c>
      <c r="E18" s="345">
        <v>20</v>
      </c>
      <c r="F18" s="345">
        <f t="shared" si="1"/>
        <v>16</v>
      </c>
      <c r="G18" s="345">
        <v>0</v>
      </c>
      <c r="H18" s="345">
        <v>16</v>
      </c>
      <c r="I18" s="1010">
        <f t="shared" si="2"/>
        <v>47</v>
      </c>
      <c r="J18" s="345" t="s">
        <v>813</v>
      </c>
      <c r="K18" s="345" t="s">
        <v>863</v>
      </c>
      <c r="L18" s="346"/>
      <c r="M18" s="923"/>
      <c r="N18" s="987"/>
      <c r="O18" s="987"/>
      <c r="P18" s="987"/>
      <c r="Q18" s="311"/>
      <c r="R18" s="311"/>
      <c r="S18" s="311"/>
      <c r="T18" s="311"/>
      <c r="U18" s="311"/>
    </row>
    <row r="19" spans="1:21" ht="12" customHeight="1">
      <c r="A19" s="961" t="s">
        <v>10</v>
      </c>
      <c r="B19" s="351"/>
      <c r="C19" s="345">
        <f t="shared" si="0"/>
        <v>15</v>
      </c>
      <c r="D19" s="345">
        <v>0</v>
      </c>
      <c r="E19" s="345" t="s">
        <v>855</v>
      </c>
      <c r="F19" s="345">
        <f t="shared" si="1"/>
        <v>10</v>
      </c>
      <c r="G19" s="345">
        <v>0</v>
      </c>
      <c r="H19" s="345">
        <v>10</v>
      </c>
      <c r="I19" s="1010">
        <f t="shared" si="2"/>
        <v>23</v>
      </c>
      <c r="J19" s="345">
        <v>0</v>
      </c>
      <c r="K19" s="345" t="s">
        <v>781</v>
      </c>
      <c r="L19" s="346"/>
      <c r="M19" s="923"/>
      <c r="N19" s="987"/>
      <c r="O19" s="987"/>
      <c r="P19" s="987"/>
      <c r="Q19" s="311"/>
      <c r="R19" s="311"/>
      <c r="S19" s="311"/>
      <c r="T19" s="311"/>
      <c r="U19" s="311"/>
    </row>
    <row r="20" spans="1:21" ht="12" customHeight="1">
      <c r="A20" s="961" t="s">
        <v>33</v>
      </c>
      <c r="B20" s="351"/>
      <c r="C20" s="345">
        <f t="shared" si="0"/>
        <v>18</v>
      </c>
      <c r="D20" s="345">
        <v>0</v>
      </c>
      <c r="E20" s="345">
        <v>18</v>
      </c>
      <c r="F20" s="345">
        <f t="shared" si="1"/>
        <v>12</v>
      </c>
      <c r="G20" s="345">
        <v>0</v>
      </c>
      <c r="H20" s="345">
        <v>12</v>
      </c>
      <c r="I20" s="1010">
        <f t="shared" si="2"/>
        <v>45</v>
      </c>
      <c r="J20" s="345">
        <v>4</v>
      </c>
      <c r="K20" s="345">
        <v>41</v>
      </c>
      <c r="L20" s="346"/>
      <c r="M20" s="923"/>
      <c r="N20" s="987"/>
      <c r="O20" s="987"/>
      <c r="P20" s="987"/>
      <c r="Q20" s="311"/>
      <c r="R20" s="311"/>
      <c r="S20" s="311"/>
      <c r="T20" s="311"/>
      <c r="U20" s="311"/>
    </row>
    <row r="21" spans="1:21" ht="12" customHeight="1">
      <c r="A21" s="961" t="s">
        <v>3</v>
      </c>
      <c r="B21" s="351"/>
      <c r="C21" s="345">
        <f t="shared" si="0"/>
        <v>23</v>
      </c>
      <c r="D21" s="345">
        <v>0</v>
      </c>
      <c r="E21" s="345" t="s">
        <v>781</v>
      </c>
      <c r="F21" s="345">
        <f t="shared" si="1"/>
        <v>13</v>
      </c>
      <c r="G21" s="345">
        <v>0</v>
      </c>
      <c r="H21" s="345">
        <v>13</v>
      </c>
      <c r="I21" s="1010">
        <f t="shared" si="2"/>
        <v>42</v>
      </c>
      <c r="J21" s="345" t="s">
        <v>814</v>
      </c>
      <c r="K21" s="345" t="s">
        <v>864</v>
      </c>
      <c r="L21" s="346"/>
      <c r="M21" s="923"/>
      <c r="N21" s="987"/>
      <c r="O21" s="987"/>
      <c r="P21" s="987"/>
      <c r="Q21" s="311"/>
      <c r="R21" s="311"/>
      <c r="S21" s="311"/>
      <c r="T21" s="311"/>
      <c r="U21" s="311"/>
    </row>
    <row r="22" spans="1:21" ht="12" customHeight="1">
      <c r="A22" s="961" t="s">
        <v>4</v>
      </c>
      <c r="B22" s="351"/>
      <c r="C22" s="345">
        <f t="shared" si="0"/>
        <v>26</v>
      </c>
      <c r="D22" s="345">
        <v>0</v>
      </c>
      <c r="E22" s="345">
        <v>26</v>
      </c>
      <c r="F22" s="345">
        <f t="shared" si="1"/>
        <v>11</v>
      </c>
      <c r="G22" s="345">
        <v>0</v>
      </c>
      <c r="H22" s="345">
        <v>11</v>
      </c>
      <c r="I22" s="1010">
        <f t="shared" si="2"/>
        <v>53</v>
      </c>
      <c r="J22" s="345">
        <v>1</v>
      </c>
      <c r="K22" s="345">
        <v>52</v>
      </c>
      <c r="L22" s="346"/>
      <c r="M22" s="923"/>
      <c r="N22" s="987"/>
      <c r="O22" s="987"/>
      <c r="P22" s="987"/>
      <c r="Q22" s="311"/>
      <c r="R22" s="311"/>
      <c r="S22" s="311"/>
      <c r="T22" s="311"/>
      <c r="U22" s="311"/>
    </row>
    <row r="23" spans="1:21" ht="3.95" customHeight="1">
      <c r="A23" s="352"/>
      <c r="B23" s="353"/>
      <c r="C23" s="354"/>
      <c r="D23" s="354"/>
      <c r="E23" s="354"/>
      <c r="F23" s="354"/>
      <c r="G23" s="354"/>
      <c r="H23" s="920"/>
      <c r="I23" s="354"/>
      <c r="J23" s="354"/>
      <c r="K23" s="354"/>
      <c r="L23" s="355"/>
      <c r="M23" s="311"/>
      <c r="N23" s="311"/>
      <c r="O23" s="311"/>
      <c r="P23" s="311"/>
      <c r="Q23" s="311"/>
      <c r="R23" s="311"/>
      <c r="S23" s="311"/>
      <c r="T23" s="311"/>
      <c r="U23" s="311"/>
    </row>
    <row r="24" spans="1:21" ht="15.95" customHeight="1">
      <c r="A24" s="281" t="s">
        <v>867</v>
      </c>
      <c r="B24" s="284"/>
      <c r="C24" s="356"/>
      <c r="D24" s="356"/>
      <c r="E24" s="356"/>
      <c r="F24" s="356"/>
      <c r="G24" s="356"/>
      <c r="H24" s="356"/>
      <c r="I24" s="356"/>
      <c r="J24" s="356"/>
      <c r="K24" s="356"/>
      <c r="L24" s="346"/>
      <c r="M24" s="311"/>
      <c r="N24" s="311"/>
      <c r="O24" s="311"/>
      <c r="P24" s="311"/>
      <c r="Q24" s="311"/>
      <c r="R24" s="311"/>
      <c r="S24" s="311"/>
      <c r="T24" s="311"/>
      <c r="U24" s="311"/>
    </row>
    <row r="25" spans="1:21" ht="12" customHeight="1">
      <c r="A25" s="281" t="s">
        <v>143</v>
      </c>
      <c r="B25" s="284"/>
      <c r="C25" s="325"/>
      <c r="D25" s="325"/>
      <c r="E25" s="325"/>
      <c r="F25" s="325"/>
      <c r="G25" s="325"/>
      <c r="H25" s="325"/>
      <c r="I25" s="325"/>
      <c r="J25" s="325"/>
      <c r="K25" s="325"/>
      <c r="L25" s="326"/>
      <c r="M25" s="311"/>
      <c r="N25" s="311"/>
      <c r="O25" s="311"/>
      <c r="P25" s="311"/>
      <c r="Q25" s="311"/>
      <c r="R25" s="311"/>
      <c r="S25" s="311"/>
      <c r="T25" s="311"/>
      <c r="U25" s="311"/>
    </row>
    <row r="26" spans="1:21" ht="12" customHeight="1">
      <c r="A26" s="281" t="s">
        <v>341</v>
      </c>
      <c r="B26" s="284"/>
      <c r="C26" s="325"/>
      <c r="D26" s="325"/>
      <c r="E26" s="325"/>
      <c r="F26" s="325"/>
      <c r="G26" s="325"/>
      <c r="H26" s="325"/>
      <c r="I26" s="325"/>
      <c r="J26" s="325"/>
      <c r="K26" s="325"/>
      <c r="L26" s="326"/>
      <c r="M26" s="311"/>
      <c r="N26" s="311"/>
      <c r="O26" s="311"/>
      <c r="P26" s="311"/>
      <c r="Q26" s="311"/>
      <c r="R26" s="311"/>
      <c r="S26" s="311"/>
      <c r="T26" s="311"/>
      <c r="U26" s="311"/>
    </row>
    <row r="27" spans="1:21" ht="12" customHeight="1">
      <c r="A27" s="357"/>
      <c r="B27" s="358"/>
      <c r="C27" s="325"/>
      <c r="D27" s="325"/>
      <c r="E27" s="325"/>
      <c r="F27" s="325"/>
      <c r="G27" s="325"/>
      <c r="H27" s="325"/>
      <c r="I27" s="325"/>
      <c r="J27" s="325"/>
      <c r="K27" s="325"/>
      <c r="L27" s="326"/>
      <c r="M27" s="311"/>
      <c r="N27" s="311"/>
      <c r="O27" s="311"/>
      <c r="P27" s="311"/>
      <c r="Q27" s="311"/>
      <c r="R27" s="311"/>
      <c r="S27" s="311"/>
      <c r="T27" s="311"/>
      <c r="U27" s="311"/>
    </row>
    <row r="28" spans="1:21" ht="12" customHeight="1">
      <c r="A28" s="359"/>
      <c r="B28" s="28"/>
      <c r="C28" s="923"/>
      <c r="D28" s="923"/>
      <c r="E28" s="923"/>
      <c r="F28" s="311"/>
      <c r="G28" s="923"/>
      <c r="H28" s="923"/>
      <c r="I28" s="311"/>
      <c r="J28" s="923"/>
      <c r="K28" s="923"/>
      <c r="L28" s="360"/>
      <c r="M28" s="311"/>
      <c r="N28" s="311"/>
      <c r="O28" s="311"/>
      <c r="P28" s="311"/>
      <c r="Q28" s="311"/>
      <c r="R28" s="311"/>
      <c r="S28" s="311"/>
      <c r="T28" s="311"/>
      <c r="U28" s="311"/>
    </row>
    <row r="29" spans="1:21" ht="12" customHeight="1">
      <c r="A29" s="359"/>
      <c r="B29" s="28"/>
      <c r="C29" s="311"/>
      <c r="D29" s="311"/>
      <c r="E29" s="311"/>
      <c r="F29" s="311"/>
      <c r="G29" s="311"/>
      <c r="H29" s="311"/>
      <c r="I29" s="311"/>
      <c r="J29" s="311"/>
      <c r="K29" s="311"/>
      <c r="L29" s="360"/>
      <c r="M29" s="311"/>
      <c r="N29" s="311"/>
      <c r="O29" s="311"/>
      <c r="P29" s="311"/>
      <c r="Q29" s="311"/>
      <c r="R29" s="311"/>
      <c r="S29" s="311"/>
      <c r="T29" s="311"/>
      <c r="U29" s="311"/>
    </row>
    <row r="30" spans="1:21" ht="12" customHeight="1">
      <c r="A30" s="359"/>
      <c r="B30" s="28"/>
      <c r="C30" s="311"/>
      <c r="D30" s="311"/>
      <c r="E30" s="311"/>
      <c r="F30" s="311"/>
      <c r="G30" s="311"/>
      <c r="H30" s="311"/>
      <c r="I30" s="311"/>
      <c r="J30" s="311"/>
      <c r="K30" s="311"/>
      <c r="L30" s="360"/>
      <c r="M30" s="311"/>
      <c r="N30" s="311"/>
      <c r="O30" s="311"/>
      <c r="P30" s="311"/>
      <c r="Q30" s="311"/>
      <c r="R30" s="311"/>
      <c r="S30" s="311"/>
      <c r="T30" s="311"/>
      <c r="U30" s="311"/>
    </row>
    <row r="31" spans="1:21" ht="12" customHeight="1">
      <c r="A31" s="359"/>
      <c r="B31" s="28"/>
      <c r="C31" s="311"/>
      <c r="D31" s="311"/>
      <c r="E31" s="311"/>
      <c r="F31" s="311"/>
      <c r="G31" s="311"/>
      <c r="H31" s="311"/>
      <c r="I31" s="311"/>
      <c r="J31" s="311"/>
      <c r="K31" s="311"/>
      <c r="L31" s="360"/>
      <c r="M31" s="311"/>
      <c r="N31" s="311"/>
      <c r="O31" s="311"/>
      <c r="P31" s="311"/>
      <c r="Q31" s="311"/>
      <c r="R31" s="311"/>
      <c r="S31" s="311"/>
      <c r="T31" s="311"/>
      <c r="U31" s="311"/>
    </row>
    <row r="32" spans="1:21" ht="12" customHeight="1">
      <c r="A32" s="359"/>
      <c r="B32" s="28"/>
      <c r="C32" s="311"/>
      <c r="D32" s="311"/>
      <c r="E32" s="311"/>
      <c r="F32" s="311"/>
      <c r="G32" s="311"/>
      <c r="H32" s="311"/>
      <c r="I32" s="311"/>
      <c r="J32" s="311"/>
      <c r="K32" s="311"/>
      <c r="L32" s="360"/>
      <c r="M32" s="311"/>
      <c r="N32" s="311"/>
      <c r="O32" s="311"/>
      <c r="P32" s="311"/>
      <c r="Q32" s="311"/>
      <c r="R32" s="311"/>
      <c r="S32" s="311"/>
      <c r="T32" s="311"/>
      <c r="U32" s="311"/>
    </row>
    <row r="33" spans="1:21" ht="12" customHeight="1">
      <c r="A33" s="359"/>
      <c r="B33" s="28"/>
      <c r="C33" s="311"/>
      <c r="D33" s="311"/>
      <c r="E33" s="311"/>
      <c r="F33" s="311"/>
      <c r="G33" s="311"/>
      <c r="H33" s="311"/>
      <c r="I33" s="311"/>
      <c r="J33" s="311"/>
      <c r="K33" s="311"/>
      <c r="L33" s="360"/>
      <c r="M33" s="311"/>
      <c r="N33" s="311"/>
      <c r="O33" s="311"/>
      <c r="P33" s="311"/>
      <c r="Q33" s="311"/>
      <c r="R33" s="311"/>
      <c r="S33" s="311"/>
      <c r="T33" s="311"/>
      <c r="U33" s="311"/>
    </row>
    <row r="34" spans="1:21" ht="12" customHeight="1">
      <c r="A34" s="359"/>
      <c r="B34" s="28"/>
      <c r="C34" s="311"/>
      <c r="D34" s="311"/>
      <c r="E34" s="311"/>
      <c r="F34" s="311"/>
      <c r="G34" s="311"/>
      <c r="H34" s="311"/>
      <c r="I34" s="311"/>
      <c r="J34" s="311"/>
      <c r="K34" s="311"/>
      <c r="L34" s="360"/>
      <c r="M34" s="311"/>
      <c r="N34" s="311"/>
      <c r="O34" s="311"/>
      <c r="P34" s="311"/>
      <c r="Q34" s="311"/>
      <c r="R34" s="311"/>
      <c r="S34" s="311"/>
      <c r="T34" s="311"/>
      <c r="U34" s="311"/>
    </row>
    <row r="35" spans="1:21" ht="12" customHeight="1">
      <c r="A35" s="359"/>
      <c r="B35" s="28"/>
      <c r="C35" s="311"/>
      <c r="D35" s="311"/>
      <c r="E35" s="311"/>
      <c r="F35" s="311"/>
      <c r="G35" s="311"/>
      <c r="H35" s="311"/>
      <c r="I35" s="311"/>
      <c r="J35" s="311"/>
      <c r="K35" s="311"/>
      <c r="L35" s="360"/>
      <c r="M35" s="311"/>
      <c r="N35" s="311"/>
      <c r="O35" s="311"/>
      <c r="P35" s="311"/>
      <c r="Q35" s="311"/>
      <c r="R35" s="311"/>
      <c r="S35" s="311"/>
      <c r="T35" s="311"/>
      <c r="U35" s="311"/>
    </row>
    <row r="36" spans="1:21" ht="12" customHeight="1">
      <c r="A36" s="359"/>
      <c r="B36" s="28"/>
      <c r="C36" s="311"/>
      <c r="D36" s="311"/>
      <c r="E36" s="311"/>
      <c r="F36" s="311"/>
      <c r="G36" s="311"/>
      <c r="H36" s="311"/>
      <c r="I36" s="311"/>
      <c r="J36" s="311"/>
      <c r="K36" s="311"/>
      <c r="L36" s="360"/>
      <c r="M36" s="311"/>
      <c r="N36" s="311"/>
      <c r="O36" s="311"/>
      <c r="P36" s="311"/>
      <c r="Q36" s="311"/>
      <c r="R36" s="311"/>
      <c r="S36" s="311"/>
      <c r="T36" s="311"/>
      <c r="U36" s="311"/>
    </row>
    <row r="37" spans="1:21" ht="12" customHeight="1">
      <c r="A37" s="359"/>
      <c r="B37" s="28"/>
      <c r="C37" s="311"/>
      <c r="D37" s="311"/>
      <c r="E37" s="311"/>
      <c r="F37" s="311"/>
      <c r="G37" s="311"/>
      <c r="H37" s="311"/>
      <c r="I37" s="311"/>
      <c r="J37" s="311"/>
      <c r="K37" s="311"/>
      <c r="L37" s="360"/>
      <c r="M37" s="311"/>
      <c r="N37" s="311"/>
      <c r="O37" s="311"/>
      <c r="P37" s="311"/>
      <c r="Q37" s="311"/>
      <c r="R37" s="311"/>
      <c r="S37" s="311"/>
      <c r="T37" s="311"/>
      <c r="U37" s="311"/>
    </row>
    <row r="38" spans="1:21" ht="12" customHeight="1">
      <c r="A38" s="359"/>
      <c r="B38" s="28"/>
      <c r="C38" s="311"/>
      <c r="D38" s="311"/>
      <c r="E38" s="311"/>
      <c r="F38" s="311"/>
      <c r="G38" s="311"/>
      <c r="H38" s="311"/>
      <c r="I38" s="311"/>
      <c r="J38" s="311"/>
      <c r="K38" s="311"/>
      <c r="L38" s="360"/>
      <c r="M38" s="311"/>
      <c r="N38" s="311"/>
      <c r="O38" s="311"/>
      <c r="P38" s="311"/>
      <c r="Q38" s="311"/>
      <c r="R38" s="311"/>
      <c r="S38" s="311"/>
      <c r="T38" s="311"/>
      <c r="U38" s="311"/>
    </row>
    <row r="39" spans="1:21" ht="12" customHeight="1">
      <c r="A39" s="359"/>
      <c r="B39" s="28"/>
      <c r="C39" s="311"/>
      <c r="D39" s="311"/>
      <c r="E39" s="311"/>
      <c r="F39" s="311"/>
      <c r="G39" s="311"/>
      <c r="H39" s="311"/>
      <c r="I39" s="311"/>
      <c r="J39" s="311"/>
      <c r="K39" s="311"/>
      <c r="L39" s="360"/>
      <c r="M39" s="311"/>
      <c r="N39" s="311"/>
      <c r="O39" s="311"/>
      <c r="P39" s="311"/>
      <c r="Q39" s="311"/>
      <c r="R39" s="311"/>
      <c r="S39" s="311"/>
      <c r="T39" s="311"/>
      <c r="U39" s="311"/>
    </row>
    <row r="40" spans="1:21" ht="12" customHeight="1">
      <c r="A40" s="359"/>
      <c r="B40" s="28"/>
      <c r="C40" s="311"/>
      <c r="D40" s="311"/>
      <c r="E40" s="311"/>
      <c r="F40" s="311"/>
      <c r="G40" s="311"/>
      <c r="H40" s="311"/>
      <c r="I40" s="311"/>
      <c r="J40" s="311"/>
      <c r="K40" s="311"/>
      <c r="L40" s="360"/>
      <c r="M40" s="311"/>
      <c r="N40" s="311"/>
      <c r="O40" s="311"/>
      <c r="P40" s="311"/>
      <c r="Q40" s="311"/>
      <c r="R40" s="311"/>
      <c r="S40" s="311"/>
      <c r="T40" s="311"/>
      <c r="U40" s="311"/>
    </row>
    <row r="41" spans="1:21" ht="12" customHeight="1">
      <c r="A41" s="359"/>
      <c r="B41" s="28"/>
      <c r="C41" s="311"/>
      <c r="D41" s="311"/>
      <c r="E41" s="311"/>
      <c r="F41" s="311"/>
      <c r="G41" s="311"/>
      <c r="H41" s="311"/>
      <c r="I41" s="311"/>
      <c r="J41" s="311"/>
      <c r="K41" s="311"/>
      <c r="L41" s="360"/>
      <c r="M41" s="311"/>
      <c r="N41" s="311"/>
      <c r="O41" s="311"/>
      <c r="P41" s="311"/>
      <c r="Q41" s="311"/>
      <c r="R41" s="311"/>
      <c r="S41" s="311"/>
      <c r="T41" s="311"/>
      <c r="U41" s="311"/>
    </row>
    <row r="42" spans="1:21" ht="12" customHeight="1">
      <c r="A42" s="359"/>
      <c r="B42" s="28"/>
      <c r="C42" s="311"/>
      <c r="D42" s="311"/>
      <c r="E42" s="311"/>
      <c r="F42" s="311"/>
      <c r="G42" s="311"/>
      <c r="H42" s="311"/>
      <c r="I42" s="311"/>
      <c r="J42" s="311"/>
      <c r="K42" s="311"/>
      <c r="L42" s="360"/>
      <c r="M42" s="311"/>
      <c r="N42" s="311"/>
      <c r="O42" s="311"/>
      <c r="P42" s="311"/>
      <c r="Q42" s="311"/>
      <c r="R42" s="311"/>
      <c r="S42" s="311"/>
      <c r="T42" s="311"/>
      <c r="U42" s="311"/>
    </row>
    <row r="43" spans="1:21" ht="12" customHeight="1">
      <c r="A43" s="359"/>
      <c r="B43" s="28"/>
      <c r="C43" s="311"/>
      <c r="D43" s="311"/>
      <c r="E43" s="311"/>
      <c r="F43" s="311"/>
      <c r="G43" s="311"/>
      <c r="H43" s="311"/>
      <c r="I43" s="311"/>
      <c r="J43" s="311"/>
      <c r="K43" s="311"/>
      <c r="L43" s="360"/>
      <c r="M43" s="311"/>
      <c r="N43" s="311"/>
      <c r="O43" s="311"/>
      <c r="P43" s="311"/>
      <c r="Q43" s="311"/>
      <c r="R43" s="311"/>
      <c r="S43" s="311"/>
      <c r="T43" s="311"/>
      <c r="U43" s="311"/>
    </row>
    <row r="44" spans="1:21" ht="12" customHeight="1">
      <c r="A44" s="359"/>
      <c r="B44" s="28"/>
      <c r="C44" s="311"/>
      <c r="D44" s="311"/>
      <c r="E44" s="311"/>
      <c r="F44" s="311"/>
      <c r="G44" s="311"/>
      <c r="H44" s="311"/>
      <c r="I44" s="311"/>
      <c r="J44" s="311"/>
      <c r="K44" s="311"/>
      <c r="L44" s="360"/>
      <c r="M44" s="311"/>
      <c r="N44" s="311"/>
      <c r="O44" s="311"/>
      <c r="P44" s="311"/>
      <c r="Q44" s="311"/>
      <c r="R44" s="311"/>
      <c r="S44" s="311"/>
      <c r="T44" s="311"/>
      <c r="U44" s="311"/>
    </row>
    <row r="45" spans="1:21" ht="12" customHeight="1">
      <c r="A45" s="359"/>
      <c r="B45" s="28"/>
      <c r="C45" s="311"/>
      <c r="D45" s="311"/>
      <c r="E45" s="311"/>
      <c r="F45" s="311"/>
      <c r="G45" s="311"/>
      <c r="H45" s="311"/>
      <c r="I45" s="311"/>
      <c r="J45" s="311"/>
      <c r="K45" s="311"/>
      <c r="L45" s="360"/>
      <c r="M45" s="311"/>
      <c r="N45" s="311"/>
      <c r="O45" s="311"/>
      <c r="P45" s="311"/>
      <c r="Q45" s="311"/>
      <c r="R45" s="311"/>
      <c r="S45" s="311"/>
      <c r="T45" s="311"/>
      <c r="U45" s="311"/>
    </row>
    <row r="46" spans="1:21" ht="12" customHeight="1">
      <c r="A46" s="359"/>
      <c r="B46" s="28"/>
      <c r="C46" s="311"/>
      <c r="D46" s="311"/>
      <c r="E46" s="311"/>
      <c r="F46" s="311"/>
      <c r="G46" s="311"/>
      <c r="H46" s="311"/>
      <c r="I46" s="311"/>
      <c r="J46" s="311"/>
      <c r="K46" s="311"/>
      <c r="L46" s="360"/>
      <c r="M46" s="311"/>
      <c r="N46" s="311"/>
      <c r="O46" s="311"/>
      <c r="P46" s="311"/>
      <c r="Q46" s="311"/>
      <c r="R46" s="311"/>
      <c r="S46" s="311"/>
      <c r="T46" s="311"/>
      <c r="U46" s="311"/>
    </row>
    <row r="47" spans="1:21" ht="12" customHeight="1">
      <c r="A47" s="359"/>
      <c r="B47" s="28"/>
      <c r="C47" s="311"/>
      <c r="D47" s="311"/>
      <c r="E47" s="311"/>
      <c r="F47" s="311"/>
      <c r="G47" s="311"/>
      <c r="H47" s="311"/>
      <c r="I47" s="311"/>
      <c r="J47" s="311"/>
      <c r="K47" s="311"/>
      <c r="L47" s="360"/>
      <c r="M47" s="311"/>
      <c r="N47" s="311"/>
      <c r="O47" s="311"/>
      <c r="P47" s="311"/>
      <c r="Q47" s="311"/>
      <c r="R47" s="311"/>
      <c r="S47" s="311"/>
      <c r="T47" s="311"/>
      <c r="U47" s="311"/>
    </row>
    <row r="48" spans="1:21" ht="12" customHeight="1">
      <c r="A48" s="359"/>
      <c r="B48" s="28"/>
      <c r="C48" s="311"/>
      <c r="D48" s="311"/>
      <c r="E48" s="311"/>
      <c r="F48" s="311"/>
      <c r="G48" s="311"/>
      <c r="H48" s="311"/>
      <c r="I48" s="311"/>
      <c r="J48" s="311"/>
      <c r="K48" s="311"/>
      <c r="L48" s="360"/>
      <c r="M48" s="311"/>
      <c r="N48" s="311"/>
      <c r="O48" s="311"/>
      <c r="P48" s="311"/>
      <c r="Q48" s="311"/>
      <c r="R48" s="311"/>
      <c r="S48" s="311"/>
      <c r="T48" s="311"/>
      <c r="U48" s="311"/>
    </row>
    <row r="49" spans="1:21" ht="12" customHeight="1">
      <c r="A49" s="359"/>
      <c r="B49" s="28"/>
      <c r="C49" s="311"/>
      <c r="D49" s="311"/>
      <c r="E49" s="311"/>
      <c r="F49" s="311"/>
      <c r="G49" s="311"/>
      <c r="H49" s="311"/>
      <c r="I49" s="311"/>
      <c r="J49" s="311"/>
      <c r="K49" s="311"/>
      <c r="L49" s="360"/>
      <c r="M49" s="311"/>
      <c r="N49" s="311"/>
      <c r="O49" s="311"/>
      <c r="P49" s="311"/>
      <c r="Q49" s="311"/>
      <c r="R49" s="311"/>
      <c r="S49" s="311"/>
      <c r="T49" s="311"/>
      <c r="U49" s="311"/>
    </row>
    <row r="50" spans="1:21" ht="12" customHeight="1">
      <c r="A50" s="359"/>
      <c r="B50" s="28"/>
      <c r="C50" s="311"/>
      <c r="D50" s="311"/>
      <c r="E50" s="311"/>
      <c r="F50" s="311"/>
      <c r="G50" s="311"/>
      <c r="H50" s="311"/>
      <c r="I50" s="311"/>
      <c r="J50" s="311"/>
      <c r="K50" s="311"/>
      <c r="L50" s="360"/>
      <c r="M50" s="311"/>
      <c r="N50" s="311"/>
      <c r="O50" s="311"/>
      <c r="P50" s="311"/>
      <c r="Q50" s="311"/>
      <c r="R50" s="311"/>
      <c r="S50" s="311"/>
      <c r="T50" s="311"/>
      <c r="U50" s="311"/>
    </row>
    <row r="51" spans="1:21" ht="12" customHeight="1">
      <c r="A51" s="359"/>
      <c r="B51" s="28"/>
      <c r="C51" s="311"/>
      <c r="D51" s="311"/>
      <c r="E51" s="311"/>
      <c r="F51" s="311"/>
      <c r="G51" s="311"/>
      <c r="H51" s="311"/>
      <c r="I51" s="311"/>
      <c r="J51" s="311"/>
      <c r="K51" s="311"/>
      <c r="L51" s="360"/>
      <c r="M51" s="311"/>
      <c r="N51" s="311"/>
      <c r="O51" s="311"/>
      <c r="P51" s="311"/>
      <c r="Q51" s="311"/>
      <c r="R51" s="311"/>
      <c r="S51" s="311"/>
      <c r="T51" s="311"/>
      <c r="U51" s="311"/>
    </row>
    <row r="52" spans="1:21" ht="12" customHeight="1">
      <c r="A52" s="359"/>
      <c r="B52" s="28"/>
      <c r="C52" s="311"/>
      <c r="D52" s="311"/>
      <c r="E52" s="311"/>
      <c r="F52" s="311"/>
      <c r="G52" s="311"/>
      <c r="H52" s="311"/>
      <c r="I52" s="311"/>
      <c r="J52" s="311"/>
      <c r="K52" s="311"/>
      <c r="L52" s="360"/>
      <c r="M52" s="311"/>
      <c r="N52" s="311"/>
      <c r="O52" s="311"/>
      <c r="P52" s="311"/>
      <c r="Q52" s="311"/>
      <c r="R52" s="311"/>
      <c r="S52" s="311"/>
      <c r="T52" s="311"/>
      <c r="U52" s="311"/>
    </row>
    <row r="53" spans="1:21" ht="12" customHeight="1">
      <c r="A53" s="359"/>
      <c r="B53" s="28"/>
      <c r="C53" s="311"/>
      <c r="D53" s="311"/>
      <c r="E53" s="311"/>
      <c r="F53" s="311"/>
      <c r="G53" s="311"/>
      <c r="H53" s="311"/>
      <c r="I53" s="311"/>
      <c r="J53" s="311"/>
      <c r="K53" s="311"/>
      <c r="L53" s="360"/>
      <c r="M53" s="311"/>
      <c r="N53" s="311"/>
      <c r="O53" s="311"/>
      <c r="P53" s="311"/>
      <c r="Q53" s="311"/>
      <c r="R53" s="311"/>
      <c r="S53" s="311"/>
      <c r="T53" s="311"/>
      <c r="U53" s="311"/>
    </row>
    <row r="54" spans="1:21" ht="12" customHeight="1">
      <c r="A54" s="359"/>
      <c r="B54" s="28"/>
      <c r="C54" s="311"/>
      <c r="D54" s="311"/>
      <c r="E54" s="311"/>
      <c r="F54" s="311"/>
      <c r="G54" s="311"/>
      <c r="H54" s="311"/>
      <c r="I54" s="311"/>
      <c r="J54" s="311"/>
      <c r="K54" s="311"/>
      <c r="L54" s="360"/>
      <c r="M54" s="311"/>
      <c r="N54" s="311"/>
      <c r="O54" s="311"/>
      <c r="P54" s="311"/>
      <c r="Q54" s="311"/>
      <c r="R54" s="311"/>
      <c r="S54" s="311"/>
      <c r="T54" s="311"/>
      <c r="U54" s="311"/>
    </row>
    <row r="55" spans="1:21" ht="12" customHeight="1">
      <c r="A55" s="359"/>
      <c r="B55" s="28"/>
      <c r="C55" s="311"/>
      <c r="D55" s="311"/>
      <c r="E55" s="311"/>
      <c r="F55" s="311"/>
      <c r="G55" s="311"/>
      <c r="H55" s="311"/>
      <c r="I55" s="311"/>
      <c r="J55" s="311"/>
      <c r="K55" s="311"/>
      <c r="L55" s="360"/>
      <c r="M55" s="311"/>
      <c r="N55" s="311"/>
      <c r="O55" s="311"/>
      <c r="P55" s="311"/>
      <c r="Q55" s="311"/>
      <c r="R55" s="311"/>
      <c r="S55" s="311"/>
      <c r="T55" s="311"/>
      <c r="U55" s="311"/>
    </row>
    <row r="56" spans="1:21" ht="12" customHeight="1">
      <c r="A56" s="359"/>
      <c r="B56" s="28"/>
      <c r="C56" s="311"/>
      <c r="D56" s="311"/>
      <c r="E56" s="311"/>
      <c r="F56" s="311"/>
      <c r="G56" s="311"/>
      <c r="H56" s="311"/>
      <c r="I56" s="311"/>
      <c r="J56" s="311"/>
      <c r="K56" s="311"/>
      <c r="L56" s="360"/>
      <c r="M56" s="311"/>
      <c r="N56" s="311"/>
      <c r="O56" s="311"/>
      <c r="P56" s="311"/>
      <c r="Q56" s="311"/>
      <c r="R56" s="311"/>
      <c r="S56" s="311"/>
      <c r="T56" s="311"/>
      <c r="U56" s="311"/>
    </row>
    <row r="57" spans="1:21" ht="12" customHeight="1">
      <c r="A57" s="359"/>
      <c r="B57" s="28"/>
      <c r="C57" s="311"/>
      <c r="D57" s="311"/>
      <c r="E57" s="311"/>
      <c r="F57" s="311"/>
      <c r="G57" s="311"/>
      <c r="H57" s="311"/>
      <c r="I57" s="311"/>
      <c r="J57" s="311"/>
      <c r="K57" s="311"/>
      <c r="L57" s="360"/>
      <c r="M57" s="311"/>
      <c r="N57" s="311"/>
      <c r="O57" s="311"/>
      <c r="P57" s="311"/>
      <c r="Q57" s="311"/>
      <c r="R57" s="311"/>
      <c r="S57" s="311"/>
      <c r="T57" s="311"/>
      <c r="U57" s="311"/>
    </row>
    <row r="58" spans="1:21" ht="12" customHeight="1">
      <c r="A58" s="359"/>
      <c r="B58" s="28"/>
      <c r="C58" s="311"/>
      <c r="D58" s="311"/>
      <c r="E58" s="311"/>
      <c r="F58" s="311"/>
      <c r="G58" s="311"/>
      <c r="H58" s="311"/>
      <c r="I58" s="311"/>
      <c r="J58" s="311"/>
      <c r="K58" s="311"/>
      <c r="L58" s="360"/>
      <c r="M58" s="311"/>
      <c r="N58" s="311"/>
      <c r="O58" s="311"/>
      <c r="P58" s="311"/>
      <c r="Q58" s="311"/>
      <c r="R58" s="311"/>
      <c r="S58" s="311"/>
      <c r="T58" s="311"/>
      <c r="U58" s="311"/>
    </row>
    <row r="59" spans="1:21" ht="12" customHeight="1">
      <c r="A59" s="359"/>
      <c r="B59" s="28"/>
      <c r="C59" s="311"/>
      <c r="D59" s="311"/>
      <c r="E59" s="311"/>
      <c r="F59" s="311"/>
      <c r="G59" s="311"/>
      <c r="H59" s="311"/>
      <c r="I59" s="311"/>
      <c r="J59" s="311"/>
      <c r="K59" s="311"/>
      <c r="L59" s="360"/>
      <c r="M59" s="311"/>
      <c r="N59" s="311"/>
      <c r="O59" s="311"/>
      <c r="P59" s="311"/>
      <c r="Q59" s="311"/>
      <c r="R59" s="311"/>
      <c r="S59" s="311"/>
      <c r="T59" s="311"/>
      <c r="U59" s="311"/>
    </row>
    <row r="61" spans="1:21" ht="12" customHeight="1">
      <c r="A61" s="361"/>
      <c r="B61" s="362"/>
    </row>
    <row r="62" spans="1:21" ht="12" customHeight="1">
      <c r="A62" s="361"/>
      <c r="B62" s="362"/>
    </row>
    <row r="63" spans="1:21" ht="12" customHeight="1">
      <c r="A63" s="361"/>
      <c r="B63" s="362"/>
    </row>
    <row r="64" spans="1:21" ht="12" customHeight="1">
      <c r="A64" s="361"/>
      <c r="B64" s="362"/>
    </row>
    <row r="65" spans="1:21" s="363" customFormat="1" ht="12" customHeight="1">
      <c r="A65" s="361"/>
      <c r="B65" s="362"/>
      <c r="L65" s="364"/>
      <c r="M65" s="327"/>
      <c r="N65" s="327"/>
      <c r="O65" s="327"/>
      <c r="P65" s="327"/>
      <c r="Q65" s="327"/>
      <c r="R65" s="327"/>
      <c r="S65" s="327"/>
      <c r="T65" s="327"/>
      <c r="U65" s="327"/>
    </row>
    <row r="66" spans="1:21" s="363" customFormat="1" ht="12" customHeight="1">
      <c r="A66" s="361"/>
      <c r="B66" s="362"/>
      <c r="L66" s="364"/>
      <c r="M66" s="327"/>
      <c r="N66" s="327"/>
      <c r="O66" s="327"/>
      <c r="P66" s="327"/>
      <c r="Q66" s="327"/>
      <c r="R66" s="327"/>
      <c r="S66" s="327"/>
      <c r="T66" s="327"/>
      <c r="U66" s="327"/>
    </row>
    <row r="67" spans="1:21" s="363" customFormat="1" ht="12" customHeight="1">
      <c r="A67" s="361"/>
      <c r="B67" s="362"/>
      <c r="L67" s="364"/>
      <c r="M67" s="327"/>
      <c r="N67" s="327"/>
      <c r="O67" s="327"/>
      <c r="P67" s="327"/>
      <c r="Q67" s="327"/>
      <c r="R67" s="327"/>
      <c r="S67" s="327"/>
      <c r="T67" s="327"/>
      <c r="U67" s="327"/>
    </row>
    <row r="68" spans="1:21" s="363" customFormat="1" ht="12" customHeight="1">
      <c r="A68" s="361"/>
      <c r="B68" s="362"/>
      <c r="L68" s="364"/>
      <c r="M68" s="327"/>
      <c r="N68" s="327"/>
      <c r="O68" s="327"/>
      <c r="P68" s="327"/>
      <c r="Q68" s="327"/>
      <c r="R68" s="327"/>
      <c r="S68" s="327"/>
      <c r="T68" s="327"/>
      <c r="U68" s="327"/>
    </row>
    <row r="69" spans="1:21" s="363" customFormat="1" ht="12" customHeight="1">
      <c r="A69" s="361"/>
      <c r="B69" s="362"/>
      <c r="L69" s="364"/>
      <c r="M69" s="327"/>
      <c r="N69" s="327"/>
      <c r="O69" s="327"/>
      <c r="P69" s="327"/>
      <c r="Q69" s="327"/>
      <c r="R69" s="327"/>
      <c r="S69" s="327"/>
      <c r="T69" s="327"/>
      <c r="U69" s="327"/>
    </row>
    <row r="70" spans="1:21" s="363" customFormat="1" ht="12" customHeight="1">
      <c r="A70" s="361"/>
      <c r="B70" s="362"/>
      <c r="L70" s="364"/>
      <c r="M70" s="327"/>
      <c r="N70" s="327"/>
      <c r="O70" s="327"/>
      <c r="P70" s="327"/>
      <c r="Q70" s="327"/>
      <c r="R70" s="327"/>
      <c r="S70" s="327"/>
      <c r="T70" s="327"/>
      <c r="U70" s="327"/>
    </row>
    <row r="71" spans="1:21" s="363" customFormat="1" ht="12" customHeight="1">
      <c r="A71" s="361"/>
      <c r="B71" s="362"/>
      <c r="L71" s="364"/>
      <c r="M71" s="327"/>
      <c r="N71" s="327"/>
      <c r="O71" s="327"/>
      <c r="P71" s="327"/>
      <c r="Q71" s="327"/>
      <c r="R71" s="327"/>
      <c r="S71" s="327"/>
      <c r="T71" s="327"/>
      <c r="U71" s="327"/>
    </row>
    <row r="72" spans="1:21" s="363" customFormat="1" ht="12" customHeight="1">
      <c r="A72" s="361"/>
      <c r="B72" s="362"/>
      <c r="L72" s="364"/>
      <c r="M72" s="327"/>
      <c r="N72" s="327"/>
      <c r="O72" s="327"/>
      <c r="P72" s="327"/>
      <c r="Q72" s="327"/>
      <c r="R72" s="327"/>
      <c r="S72" s="327"/>
      <c r="T72" s="327"/>
      <c r="U72" s="327"/>
    </row>
    <row r="73" spans="1:21" s="363" customFormat="1" ht="12" customHeight="1">
      <c r="A73" s="361"/>
      <c r="B73" s="362"/>
      <c r="L73" s="364"/>
      <c r="M73" s="327"/>
      <c r="N73" s="327"/>
      <c r="O73" s="327"/>
      <c r="P73" s="327"/>
      <c r="Q73" s="327"/>
      <c r="R73" s="327"/>
      <c r="S73" s="327"/>
      <c r="T73" s="327"/>
      <c r="U73" s="327"/>
    </row>
    <row r="74" spans="1:21" s="363" customFormat="1" ht="12" customHeight="1">
      <c r="A74" s="361"/>
      <c r="B74" s="362"/>
      <c r="L74" s="364"/>
      <c r="M74" s="327"/>
      <c r="N74" s="327"/>
      <c r="O74" s="327"/>
      <c r="P74" s="327"/>
      <c r="Q74" s="327"/>
      <c r="R74" s="327"/>
      <c r="S74" s="327"/>
      <c r="T74" s="327"/>
      <c r="U74" s="327"/>
    </row>
    <row r="75" spans="1:21" s="363" customFormat="1" ht="12" customHeight="1">
      <c r="A75" s="361"/>
      <c r="B75" s="362"/>
      <c r="L75" s="364"/>
      <c r="M75" s="327"/>
      <c r="N75" s="327"/>
      <c r="O75" s="327"/>
      <c r="P75" s="327"/>
      <c r="Q75" s="327"/>
      <c r="R75" s="327"/>
      <c r="S75" s="327"/>
      <c r="T75" s="327"/>
      <c r="U75" s="327"/>
    </row>
    <row r="76" spans="1:21" s="363" customFormat="1" ht="12" customHeight="1">
      <c r="A76" s="361"/>
      <c r="B76" s="362"/>
      <c r="L76" s="364"/>
      <c r="M76" s="327"/>
      <c r="N76" s="327"/>
      <c r="O76" s="327"/>
      <c r="P76" s="327"/>
      <c r="Q76" s="327"/>
      <c r="R76" s="327"/>
      <c r="S76" s="327"/>
      <c r="T76" s="327"/>
      <c r="U76" s="327"/>
    </row>
    <row r="77" spans="1:21" s="363" customFormat="1" ht="12" customHeight="1">
      <c r="A77" s="362"/>
      <c r="B77" s="362"/>
      <c r="L77" s="364"/>
      <c r="M77" s="327"/>
      <c r="N77" s="327"/>
      <c r="O77" s="327"/>
      <c r="P77" s="327"/>
      <c r="Q77" s="327"/>
      <c r="R77" s="327"/>
      <c r="S77" s="327"/>
      <c r="T77" s="327"/>
      <c r="U77" s="327"/>
    </row>
  </sheetData>
  <phoneticPr fontId="33"/>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ignoredErrors>
    <ignoredError sqref="E10:E22 G10 G16:G17 H10:H22 J10:J13 J16:J18 J20:J22 K10:K2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00" transitionEvaluation="1">
    <tabColor rgb="FF92D050"/>
    <pageSetUpPr fitToPage="1"/>
  </sheetPr>
  <dimension ref="A1:Z136"/>
  <sheetViews>
    <sheetView view="pageBreakPreview" topLeftCell="A100" zoomScaleNormal="100" zoomScaleSheetLayoutView="100" workbookViewId="0">
      <selection activeCell="Z128" sqref="Z128"/>
    </sheetView>
  </sheetViews>
  <sheetFormatPr defaultColWidth="10.75" defaultRowHeight="12" customHeight="1"/>
  <cols>
    <col min="1" max="1" width="1.625" style="281" customWidth="1"/>
    <col min="2" max="3" width="2.625" style="281" customWidth="1"/>
    <col min="4" max="4" width="17.5" style="281" customWidth="1"/>
    <col min="5" max="5" width="0.875" style="281" customWidth="1"/>
    <col min="6" max="6" width="5.375" style="281" customWidth="1"/>
    <col min="7" max="9" width="3.625" style="281" customWidth="1"/>
    <col min="10" max="11" width="5.375" style="281" customWidth="1"/>
    <col min="12" max="24" width="3.625" style="281" customWidth="1"/>
    <col min="25" max="16384" width="10.75" style="281"/>
  </cols>
  <sheetData>
    <row r="1" spans="1:26" s="277" customFormat="1" ht="24" customHeight="1">
      <c r="D1" s="365" t="s">
        <v>802</v>
      </c>
      <c r="G1" s="366"/>
      <c r="H1" s="367"/>
      <c r="I1" s="367"/>
      <c r="J1" s="367"/>
      <c r="K1" s="367"/>
      <c r="L1" s="367"/>
      <c r="M1" s="367"/>
      <c r="N1" s="367"/>
      <c r="O1" s="367"/>
      <c r="P1" s="367"/>
      <c r="Q1" s="367"/>
      <c r="R1" s="367"/>
      <c r="S1" s="367"/>
      <c r="T1" s="367"/>
      <c r="U1" s="367"/>
      <c r="V1" s="367"/>
      <c r="W1" s="367"/>
      <c r="X1" s="367"/>
    </row>
    <row r="2" spans="1:26" ht="8.1" customHeight="1">
      <c r="D2" s="368"/>
      <c r="E2" s="368"/>
      <c r="F2" s="314"/>
      <c r="G2" s="314"/>
      <c r="H2" s="314"/>
      <c r="I2" s="314"/>
      <c r="J2" s="314"/>
      <c r="K2" s="314"/>
      <c r="L2" s="314"/>
      <c r="M2" s="314"/>
      <c r="N2" s="314"/>
      <c r="O2" s="314"/>
      <c r="P2" s="314"/>
      <c r="Q2" s="314"/>
      <c r="R2" s="314"/>
      <c r="S2" s="314"/>
      <c r="T2" s="314"/>
      <c r="U2" s="314"/>
      <c r="V2" s="314"/>
      <c r="W2" s="314"/>
      <c r="X2" s="314"/>
    </row>
    <row r="3" spans="1:26" ht="12" customHeight="1" thickBot="1">
      <c r="C3" s="369" t="s">
        <v>144</v>
      </c>
      <c r="D3" s="314"/>
      <c r="E3" s="314"/>
      <c r="F3" s="314"/>
      <c r="G3" s="314"/>
      <c r="H3" s="314"/>
      <c r="I3" s="314"/>
      <c r="J3" s="314"/>
      <c r="K3" s="314"/>
      <c r="L3" s="314"/>
      <c r="M3" s="314"/>
      <c r="N3" s="314"/>
      <c r="O3" s="314"/>
      <c r="P3" s="314"/>
      <c r="Q3" s="314"/>
      <c r="R3" s="314"/>
      <c r="S3" s="314"/>
      <c r="T3" s="314"/>
      <c r="U3" s="314"/>
      <c r="V3" s="314"/>
      <c r="W3" s="1114" t="s">
        <v>353</v>
      </c>
      <c r="X3" s="1114"/>
    </row>
    <row r="4" spans="1:26" ht="3" customHeight="1">
      <c r="A4" s="370"/>
      <c r="B4" s="370"/>
      <c r="C4" s="371"/>
      <c r="D4" s="372"/>
      <c r="E4" s="373"/>
      <c r="F4" s="373"/>
      <c r="G4" s="374"/>
      <c r="H4" s="374"/>
      <c r="I4" s="374"/>
      <c r="J4" s="374"/>
      <c r="K4" s="374"/>
      <c r="L4" s="374"/>
      <c r="M4" s="374"/>
      <c r="N4" s="374"/>
      <c r="O4" s="374"/>
      <c r="P4" s="374"/>
      <c r="Q4" s="374"/>
      <c r="R4" s="374"/>
      <c r="S4" s="374"/>
      <c r="T4" s="374"/>
      <c r="U4" s="374"/>
      <c r="V4" s="374"/>
      <c r="W4" s="374"/>
      <c r="X4" s="372"/>
    </row>
    <row r="5" spans="1:26" s="381" customFormat="1" ht="60" customHeight="1">
      <c r="A5" s="375"/>
      <c r="B5" s="375"/>
      <c r="C5" s="375"/>
      <c r="D5" s="376"/>
      <c r="E5" s="377"/>
      <c r="F5" s="378" t="s">
        <v>1</v>
      </c>
      <c r="G5" s="379" t="s">
        <v>145</v>
      </c>
      <c r="H5" s="379" t="s">
        <v>146</v>
      </c>
      <c r="I5" s="379" t="s">
        <v>575</v>
      </c>
      <c r="J5" s="379" t="s">
        <v>147</v>
      </c>
      <c r="K5" s="379" t="s">
        <v>148</v>
      </c>
      <c r="L5" s="379" t="s">
        <v>149</v>
      </c>
      <c r="M5" s="379" t="s">
        <v>150</v>
      </c>
      <c r="N5" s="379" t="s">
        <v>576</v>
      </c>
      <c r="O5" s="379" t="s">
        <v>151</v>
      </c>
      <c r="P5" s="379" t="s">
        <v>152</v>
      </c>
      <c r="Q5" s="379" t="s">
        <v>153</v>
      </c>
      <c r="R5" s="379" t="s">
        <v>154</v>
      </c>
      <c r="S5" s="379" t="s">
        <v>155</v>
      </c>
      <c r="T5" s="379" t="s">
        <v>156</v>
      </c>
      <c r="U5" s="379" t="s">
        <v>157</v>
      </c>
      <c r="V5" s="379" t="s">
        <v>158</v>
      </c>
      <c r="W5" s="379" t="s">
        <v>159</v>
      </c>
      <c r="X5" s="380" t="s">
        <v>2</v>
      </c>
    </row>
    <row r="6" spans="1:26" s="381" customFormat="1" ht="3" customHeight="1">
      <c r="A6" s="382"/>
      <c r="B6" s="382"/>
      <c r="C6" s="382"/>
      <c r="D6" s="383"/>
      <c r="E6" s="384"/>
      <c r="F6" s="385"/>
      <c r="G6" s="386"/>
      <c r="H6" s="386"/>
      <c r="I6" s="386"/>
      <c r="J6" s="386"/>
      <c r="K6" s="386"/>
      <c r="L6" s="386"/>
      <c r="M6" s="386"/>
      <c r="N6" s="386"/>
      <c r="O6" s="386"/>
      <c r="P6" s="386"/>
      <c r="Q6" s="386"/>
      <c r="R6" s="386"/>
      <c r="S6" s="386"/>
      <c r="T6" s="386"/>
      <c r="U6" s="386"/>
      <c r="V6" s="386"/>
      <c r="W6" s="386"/>
      <c r="X6" s="387"/>
    </row>
    <row r="7" spans="1:26" s="388" customFormat="1" ht="15" customHeight="1">
      <c r="B7" s="1121" t="s">
        <v>682</v>
      </c>
      <c r="C7" s="1121"/>
      <c r="D7" s="1121"/>
      <c r="E7" s="389"/>
      <c r="F7" s="300">
        <v>3581</v>
      </c>
      <c r="G7" s="300">
        <v>9</v>
      </c>
      <c r="H7" s="300">
        <v>7</v>
      </c>
      <c r="I7" s="300" t="s">
        <v>16</v>
      </c>
      <c r="J7" s="300">
        <v>1528</v>
      </c>
      <c r="K7" s="300">
        <v>1155</v>
      </c>
      <c r="L7" s="300">
        <v>91</v>
      </c>
      <c r="M7" s="300">
        <v>58</v>
      </c>
      <c r="N7" s="300">
        <v>58</v>
      </c>
      <c r="O7" s="300">
        <v>112</v>
      </c>
      <c r="P7" s="300">
        <v>300</v>
      </c>
      <c r="Q7" s="300">
        <v>1</v>
      </c>
      <c r="R7" s="300">
        <v>4</v>
      </c>
      <c r="S7" s="300">
        <v>22</v>
      </c>
      <c r="T7" s="300">
        <v>19</v>
      </c>
      <c r="U7" s="300">
        <v>15</v>
      </c>
      <c r="V7" s="300">
        <v>67</v>
      </c>
      <c r="W7" s="300">
        <v>135</v>
      </c>
      <c r="X7" s="300" t="s">
        <v>16</v>
      </c>
      <c r="Y7" s="954"/>
      <c r="Z7" s="954"/>
    </row>
    <row r="8" spans="1:26" s="388" customFormat="1" ht="12" customHeight="1">
      <c r="B8" s="1115" t="s">
        <v>697</v>
      </c>
      <c r="C8" s="1115"/>
      <c r="D8" s="1115"/>
      <c r="E8" s="389"/>
      <c r="F8" s="300">
        <v>2866</v>
      </c>
      <c r="G8" s="300">
        <v>6</v>
      </c>
      <c r="H8" s="300">
        <v>4</v>
      </c>
      <c r="I8" s="300" t="s">
        <v>16</v>
      </c>
      <c r="J8" s="300">
        <v>1188</v>
      </c>
      <c r="K8" s="300">
        <v>899</v>
      </c>
      <c r="L8" s="300">
        <v>82</v>
      </c>
      <c r="M8" s="300">
        <v>49</v>
      </c>
      <c r="N8" s="300">
        <v>69</v>
      </c>
      <c r="O8" s="300">
        <v>106</v>
      </c>
      <c r="P8" s="300">
        <v>246</v>
      </c>
      <c r="Q8" s="300">
        <v>2</v>
      </c>
      <c r="R8" s="300">
        <v>1</v>
      </c>
      <c r="S8" s="300">
        <v>19</v>
      </c>
      <c r="T8" s="300">
        <v>15</v>
      </c>
      <c r="U8" s="300">
        <v>10</v>
      </c>
      <c r="V8" s="300">
        <v>52</v>
      </c>
      <c r="W8" s="300">
        <v>118</v>
      </c>
      <c r="X8" s="300" t="s">
        <v>16</v>
      </c>
      <c r="Y8" s="954"/>
      <c r="Z8" s="954"/>
    </row>
    <row r="9" spans="1:26" s="388" customFormat="1" ht="12" customHeight="1">
      <c r="B9" s="1115" t="s">
        <v>726</v>
      </c>
      <c r="C9" s="1115"/>
      <c r="D9" s="1115"/>
      <c r="E9" s="389"/>
      <c r="F9" s="300">
        <v>2811</v>
      </c>
      <c r="G9" s="300">
        <v>5</v>
      </c>
      <c r="H9" s="300">
        <v>2</v>
      </c>
      <c r="I9" s="300" t="s">
        <v>16</v>
      </c>
      <c r="J9" s="300">
        <v>1154</v>
      </c>
      <c r="K9" s="300">
        <v>943</v>
      </c>
      <c r="L9" s="300">
        <v>77</v>
      </c>
      <c r="M9" s="300">
        <v>48</v>
      </c>
      <c r="N9" s="300">
        <v>49</v>
      </c>
      <c r="O9" s="300">
        <v>99</v>
      </c>
      <c r="P9" s="300">
        <v>245</v>
      </c>
      <c r="Q9" s="300">
        <v>1</v>
      </c>
      <c r="R9" s="300">
        <v>1</v>
      </c>
      <c r="S9" s="300">
        <v>16</v>
      </c>
      <c r="T9" s="300">
        <v>18</v>
      </c>
      <c r="U9" s="300">
        <v>11</v>
      </c>
      <c r="V9" s="300">
        <v>47</v>
      </c>
      <c r="W9" s="300">
        <v>95</v>
      </c>
      <c r="X9" s="300" t="s">
        <v>16</v>
      </c>
      <c r="Y9" s="954"/>
      <c r="Z9" s="954"/>
    </row>
    <row r="10" spans="1:26" s="388" customFormat="1" ht="12" customHeight="1">
      <c r="B10" s="1115" t="s">
        <v>768</v>
      </c>
      <c r="C10" s="1115"/>
      <c r="D10" s="1115"/>
      <c r="E10" s="389"/>
      <c r="F10" s="300">
        <v>2835</v>
      </c>
      <c r="G10" s="300">
        <v>1</v>
      </c>
      <c r="H10" s="300">
        <v>4</v>
      </c>
      <c r="I10" s="300" t="s">
        <v>16</v>
      </c>
      <c r="J10" s="300">
        <v>1253</v>
      </c>
      <c r="K10" s="300">
        <v>907</v>
      </c>
      <c r="L10" s="300">
        <v>65</v>
      </c>
      <c r="M10" s="300">
        <v>34</v>
      </c>
      <c r="N10" s="300">
        <v>71</v>
      </c>
      <c r="O10" s="300">
        <v>103</v>
      </c>
      <c r="P10" s="300">
        <v>236</v>
      </c>
      <c r="Q10" s="300" t="s">
        <v>16</v>
      </c>
      <c r="R10" s="300">
        <v>2</v>
      </c>
      <c r="S10" s="300">
        <v>13</v>
      </c>
      <c r="T10" s="300">
        <v>13</v>
      </c>
      <c r="U10" s="300">
        <v>14</v>
      </c>
      <c r="V10" s="300">
        <v>23</v>
      </c>
      <c r="W10" s="300">
        <v>96</v>
      </c>
      <c r="X10" s="300" t="s">
        <v>16</v>
      </c>
      <c r="Y10" s="954" t="s">
        <v>769</v>
      </c>
      <c r="Z10" s="954" t="s">
        <v>760</v>
      </c>
    </row>
    <row r="11" spans="1:26" s="388" customFormat="1" ht="18" customHeight="1">
      <c r="B11" s="1122" t="s">
        <v>868</v>
      </c>
      <c r="C11" s="1122"/>
      <c r="D11" s="1122"/>
      <c r="E11" s="391"/>
      <c r="F11" s="929">
        <v>2746</v>
      </c>
      <c r="G11" s="1035">
        <v>4</v>
      </c>
      <c r="H11" s="1035">
        <v>9</v>
      </c>
      <c r="I11" s="929" t="s">
        <v>686</v>
      </c>
      <c r="J11" s="929">
        <v>1190</v>
      </c>
      <c r="K11" s="929">
        <v>906</v>
      </c>
      <c r="L11" s="929">
        <v>68</v>
      </c>
      <c r="M11" s="929">
        <v>44</v>
      </c>
      <c r="N11" s="929">
        <v>45</v>
      </c>
      <c r="O11" s="929">
        <v>77</v>
      </c>
      <c r="P11" s="929">
        <v>223</v>
      </c>
      <c r="Q11" s="929">
        <v>2</v>
      </c>
      <c r="R11" s="929" t="s">
        <v>686</v>
      </c>
      <c r="S11" s="929">
        <v>18</v>
      </c>
      <c r="T11" s="929">
        <v>12</v>
      </c>
      <c r="U11" s="929">
        <v>13</v>
      </c>
      <c r="V11" s="929">
        <v>39</v>
      </c>
      <c r="W11" s="929">
        <v>96</v>
      </c>
      <c r="X11" s="929" t="s">
        <v>686</v>
      </c>
      <c r="Y11" s="954"/>
      <c r="Z11" s="954">
        <f>SUM(G11:X11)</f>
        <v>2746</v>
      </c>
    </row>
    <row r="12" spans="1:26" s="388" customFormat="1" ht="18" customHeight="1">
      <c r="C12" s="1115" t="s">
        <v>160</v>
      </c>
      <c r="D12" s="1115"/>
      <c r="E12" s="392"/>
      <c r="F12" s="300">
        <v>171</v>
      </c>
      <c r="G12" s="300" t="s">
        <v>686</v>
      </c>
      <c r="H12" s="300" t="s">
        <v>686</v>
      </c>
      <c r="I12" s="300" t="s">
        <v>686</v>
      </c>
      <c r="J12" s="300">
        <v>63</v>
      </c>
      <c r="K12" s="300">
        <v>62</v>
      </c>
      <c r="L12" s="300">
        <v>8</v>
      </c>
      <c r="M12" s="300">
        <v>3</v>
      </c>
      <c r="N12" s="300">
        <v>2</v>
      </c>
      <c r="O12" s="300">
        <v>5</v>
      </c>
      <c r="P12" s="300">
        <v>15</v>
      </c>
      <c r="Q12" s="300" t="s">
        <v>686</v>
      </c>
      <c r="R12" s="300" t="s">
        <v>686</v>
      </c>
      <c r="S12" s="300">
        <v>1</v>
      </c>
      <c r="T12" s="300">
        <v>2</v>
      </c>
      <c r="U12" s="300">
        <v>1</v>
      </c>
      <c r="V12" s="300">
        <v>1</v>
      </c>
      <c r="W12" s="300">
        <v>8</v>
      </c>
      <c r="X12" s="300" t="s">
        <v>686</v>
      </c>
      <c r="Y12" s="954" t="str">
        <f>IF(Z12=F12,"OK","NG")</f>
        <v>OK</v>
      </c>
      <c r="Z12" s="954">
        <f>SUM(G12:X12)</f>
        <v>171</v>
      </c>
    </row>
    <row r="13" spans="1:26" s="388" customFormat="1" ht="15" customHeight="1">
      <c r="C13" s="1115" t="s">
        <v>355</v>
      </c>
      <c r="D13" s="1115"/>
      <c r="E13" s="392"/>
      <c r="F13" s="300">
        <v>1</v>
      </c>
      <c r="G13" s="300" t="s">
        <v>686</v>
      </c>
      <c r="H13" s="300" t="s">
        <v>686</v>
      </c>
      <c r="I13" s="300" t="s">
        <v>686</v>
      </c>
      <c r="J13" s="300">
        <v>1</v>
      </c>
      <c r="K13" s="300" t="s">
        <v>686</v>
      </c>
      <c r="L13" s="300" t="s">
        <v>686</v>
      </c>
      <c r="M13" s="300" t="s">
        <v>686</v>
      </c>
      <c r="N13" s="300" t="s">
        <v>686</v>
      </c>
      <c r="O13" s="300" t="s">
        <v>686</v>
      </c>
      <c r="P13" s="300" t="s">
        <v>686</v>
      </c>
      <c r="Q13" s="300" t="s">
        <v>686</v>
      </c>
      <c r="R13" s="300" t="s">
        <v>686</v>
      </c>
      <c r="S13" s="300" t="s">
        <v>686</v>
      </c>
      <c r="T13" s="300" t="s">
        <v>686</v>
      </c>
      <c r="U13" s="300" t="s">
        <v>686</v>
      </c>
      <c r="V13" s="300" t="s">
        <v>686</v>
      </c>
      <c r="W13" s="300" t="s">
        <v>686</v>
      </c>
      <c r="X13" s="300" t="s">
        <v>686</v>
      </c>
      <c r="Y13" s="954" t="str">
        <f t="shared" ref="Y13:Y54" si="0">IF(Z13=F13,"OK","NG")</f>
        <v>OK</v>
      </c>
      <c r="Z13" s="954">
        <f t="shared" ref="Z13:Z54" si="1">SUM(G13:X13)</f>
        <v>1</v>
      </c>
    </row>
    <row r="14" spans="1:26" s="388" customFormat="1" ht="15" customHeight="1">
      <c r="C14" s="1116" t="s">
        <v>161</v>
      </c>
      <c r="D14" s="1116"/>
      <c r="E14" s="393"/>
      <c r="F14" s="300"/>
      <c r="G14" s="300"/>
      <c r="H14" s="300"/>
      <c r="I14" s="300"/>
      <c r="J14" s="300"/>
      <c r="K14" s="300"/>
      <c r="L14" s="300"/>
      <c r="M14" s="300"/>
      <c r="N14" s="300"/>
      <c r="O14" s="300"/>
      <c r="P14" s="300"/>
      <c r="Q14" s="300"/>
      <c r="R14" s="300"/>
      <c r="S14" s="300"/>
      <c r="T14" s="300"/>
      <c r="U14" s="300"/>
      <c r="V14" s="300"/>
      <c r="W14" s="300"/>
      <c r="X14" s="300"/>
      <c r="Y14" s="954" t="str">
        <f t="shared" si="0"/>
        <v>OK</v>
      </c>
      <c r="Z14" s="954">
        <f t="shared" si="1"/>
        <v>0</v>
      </c>
    </row>
    <row r="15" spans="1:26" s="388" customFormat="1" ht="12" customHeight="1">
      <c r="C15" s="1014"/>
      <c r="D15" s="418" t="s">
        <v>162</v>
      </c>
      <c r="E15" s="389"/>
      <c r="F15" s="300">
        <v>78</v>
      </c>
      <c r="G15" s="300" t="s">
        <v>686</v>
      </c>
      <c r="H15" s="300" t="s">
        <v>686</v>
      </c>
      <c r="I15" s="300" t="s">
        <v>686</v>
      </c>
      <c r="J15" s="877">
        <v>38</v>
      </c>
      <c r="K15" s="877">
        <v>21</v>
      </c>
      <c r="L15" s="300">
        <v>2</v>
      </c>
      <c r="M15" s="300">
        <v>1</v>
      </c>
      <c r="N15" s="300" t="s">
        <v>686</v>
      </c>
      <c r="O15" s="877">
        <v>5</v>
      </c>
      <c r="P15" s="877">
        <v>8</v>
      </c>
      <c r="Q15" s="300" t="s">
        <v>686</v>
      </c>
      <c r="R15" s="300" t="s">
        <v>686</v>
      </c>
      <c r="S15" s="877">
        <v>2</v>
      </c>
      <c r="T15" s="300" t="s">
        <v>686</v>
      </c>
      <c r="U15" s="300" t="s">
        <v>686</v>
      </c>
      <c r="V15" s="300" t="s">
        <v>686</v>
      </c>
      <c r="W15" s="300">
        <v>1</v>
      </c>
      <c r="X15" s="300" t="s">
        <v>686</v>
      </c>
      <c r="Y15" s="954" t="str">
        <f>IF(Z15=F15,"OK","NG")</f>
        <v>OK</v>
      </c>
      <c r="Z15" s="954">
        <f t="shared" si="1"/>
        <v>78</v>
      </c>
    </row>
    <row r="16" spans="1:26" s="388" customFormat="1" ht="12" customHeight="1">
      <c r="C16" s="1014"/>
      <c r="D16" s="418" t="s">
        <v>163</v>
      </c>
      <c r="E16" s="389"/>
      <c r="F16" s="300">
        <v>6</v>
      </c>
      <c r="G16" s="300" t="s">
        <v>686</v>
      </c>
      <c r="H16" s="300" t="s">
        <v>686</v>
      </c>
      <c r="I16" s="300" t="s">
        <v>686</v>
      </c>
      <c r="J16" s="877">
        <v>2</v>
      </c>
      <c r="K16" s="300">
        <v>1</v>
      </c>
      <c r="L16" s="300" t="s">
        <v>686</v>
      </c>
      <c r="M16" s="300" t="s">
        <v>686</v>
      </c>
      <c r="N16" s="300" t="s">
        <v>686</v>
      </c>
      <c r="O16" s="300" t="s">
        <v>686</v>
      </c>
      <c r="P16" s="300" t="s">
        <v>686</v>
      </c>
      <c r="Q16" s="300" t="s">
        <v>686</v>
      </c>
      <c r="R16" s="300" t="s">
        <v>686</v>
      </c>
      <c r="S16" s="300" t="s">
        <v>686</v>
      </c>
      <c r="T16" s="300" t="s">
        <v>686</v>
      </c>
      <c r="U16" s="300" t="s">
        <v>686</v>
      </c>
      <c r="V16" s="300" t="s">
        <v>686</v>
      </c>
      <c r="W16" s="300">
        <v>3</v>
      </c>
      <c r="X16" s="300" t="s">
        <v>686</v>
      </c>
      <c r="Y16" s="954" t="str">
        <f t="shared" si="0"/>
        <v>OK</v>
      </c>
      <c r="Z16" s="954">
        <f t="shared" si="1"/>
        <v>6</v>
      </c>
    </row>
    <row r="17" spans="3:26" s="388" customFormat="1" ht="12" customHeight="1">
      <c r="C17" s="1014"/>
      <c r="D17" s="418" t="s">
        <v>164</v>
      </c>
      <c r="E17" s="389"/>
      <c r="F17" s="300" t="s">
        <v>686</v>
      </c>
      <c r="G17" s="300" t="s">
        <v>686</v>
      </c>
      <c r="H17" s="300" t="s">
        <v>686</v>
      </c>
      <c r="I17" s="300" t="s">
        <v>686</v>
      </c>
      <c r="J17" s="300" t="s">
        <v>686</v>
      </c>
      <c r="K17" s="300" t="s">
        <v>686</v>
      </c>
      <c r="L17" s="300" t="s">
        <v>686</v>
      </c>
      <c r="M17" s="300" t="s">
        <v>686</v>
      </c>
      <c r="N17" s="300" t="s">
        <v>686</v>
      </c>
      <c r="O17" s="300" t="s">
        <v>686</v>
      </c>
      <c r="P17" s="300" t="s">
        <v>686</v>
      </c>
      <c r="Q17" s="300" t="s">
        <v>686</v>
      </c>
      <c r="R17" s="300" t="s">
        <v>686</v>
      </c>
      <c r="S17" s="300" t="s">
        <v>686</v>
      </c>
      <c r="T17" s="300" t="s">
        <v>686</v>
      </c>
      <c r="U17" s="300" t="s">
        <v>686</v>
      </c>
      <c r="V17" s="300" t="s">
        <v>686</v>
      </c>
      <c r="W17" s="300" t="s">
        <v>686</v>
      </c>
      <c r="X17" s="300" t="s">
        <v>686</v>
      </c>
      <c r="Y17" s="954" t="str">
        <f t="shared" si="0"/>
        <v>OK</v>
      </c>
      <c r="Z17" s="954">
        <f t="shared" si="1"/>
        <v>0</v>
      </c>
    </row>
    <row r="18" spans="3:26" s="388" customFormat="1" ht="18" customHeight="1">
      <c r="C18" s="1115" t="s">
        <v>165</v>
      </c>
      <c r="D18" s="1115"/>
      <c r="E18" s="389"/>
      <c r="F18" s="300" t="s">
        <v>686</v>
      </c>
      <c r="G18" s="300" t="s">
        <v>686</v>
      </c>
      <c r="H18" s="300" t="s">
        <v>686</v>
      </c>
      <c r="I18" s="300" t="s">
        <v>686</v>
      </c>
      <c r="J18" s="300" t="s">
        <v>686</v>
      </c>
      <c r="K18" s="300" t="s">
        <v>686</v>
      </c>
      <c r="L18" s="300" t="s">
        <v>686</v>
      </c>
      <c r="M18" s="300" t="s">
        <v>686</v>
      </c>
      <c r="N18" s="300" t="s">
        <v>686</v>
      </c>
      <c r="O18" s="300" t="s">
        <v>686</v>
      </c>
      <c r="P18" s="300" t="s">
        <v>686</v>
      </c>
      <c r="Q18" s="300" t="s">
        <v>686</v>
      </c>
      <c r="R18" s="300" t="s">
        <v>686</v>
      </c>
      <c r="S18" s="300" t="s">
        <v>686</v>
      </c>
      <c r="T18" s="300" t="s">
        <v>686</v>
      </c>
      <c r="U18" s="300" t="s">
        <v>686</v>
      </c>
      <c r="V18" s="300" t="s">
        <v>686</v>
      </c>
      <c r="W18" s="300" t="s">
        <v>686</v>
      </c>
      <c r="X18" s="300" t="s">
        <v>686</v>
      </c>
      <c r="Y18" s="954" t="str">
        <f t="shared" si="0"/>
        <v>OK</v>
      </c>
      <c r="Z18" s="954">
        <f t="shared" si="1"/>
        <v>0</v>
      </c>
    </row>
    <row r="19" spans="3:26" s="388" customFormat="1" ht="15" customHeight="1">
      <c r="C19" s="1115" t="s">
        <v>166</v>
      </c>
      <c r="D19" s="1115"/>
      <c r="E19" s="392"/>
      <c r="F19" s="300">
        <v>4</v>
      </c>
      <c r="G19" s="300" t="s">
        <v>686</v>
      </c>
      <c r="H19" s="300" t="s">
        <v>686</v>
      </c>
      <c r="I19" s="300" t="s">
        <v>686</v>
      </c>
      <c r="J19" s="1032">
        <v>3</v>
      </c>
      <c r="K19" s="300" t="s">
        <v>686</v>
      </c>
      <c r="L19" s="300" t="s">
        <v>686</v>
      </c>
      <c r="M19" s="300" t="s">
        <v>686</v>
      </c>
      <c r="N19" s="300" t="s">
        <v>686</v>
      </c>
      <c r="O19" s="300" t="s">
        <v>686</v>
      </c>
      <c r="P19" s="300" t="s">
        <v>686</v>
      </c>
      <c r="Q19" s="300" t="s">
        <v>686</v>
      </c>
      <c r="R19" s="300" t="s">
        <v>686</v>
      </c>
      <c r="S19" s="1032">
        <v>1</v>
      </c>
      <c r="T19" s="300" t="s">
        <v>686</v>
      </c>
      <c r="U19" s="300" t="s">
        <v>686</v>
      </c>
      <c r="V19" s="300" t="s">
        <v>686</v>
      </c>
      <c r="W19" s="300" t="s">
        <v>686</v>
      </c>
      <c r="X19" s="300" t="s">
        <v>686</v>
      </c>
      <c r="Y19" s="954" t="str">
        <f t="shared" si="0"/>
        <v>OK</v>
      </c>
      <c r="Z19" s="954">
        <f t="shared" si="1"/>
        <v>4</v>
      </c>
    </row>
    <row r="20" spans="3:26" s="388" customFormat="1" ht="15" customHeight="1">
      <c r="C20" s="1116" t="s">
        <v>167</v>
      </c>
      <c r="D20" s="1116"/>
      <c r="E20" s="392"/>
      <c r="F20" s="300"/>
      <c r="G20" s="300"/>
      <c r="H20" s="300"/>
      <c r="I20" s="300"/>
      <c r="J20" s="300"/>
      <c r="K20" s="300"/>
      <c r="L20" s="300"/>
      <c r="M20" s="300"/>
      <c r="N20" s="300"/>
      <c r="O20" s="300"/>
      <c r="P20" s="300"/>
      <c r="Q20" s="300"/>
      <c r="R20" s="300"/>
      <c r="S20" s="300"/>
      <c r="T20" s="300"/>
      <c r="U20" s="300"/>
      <c r="V20" s="300"/>
      <c r="W20" s="300"/>
      <c r="X20" s="300"/>
      <c r="Y20" s="954" t="str">
        <f t="shared" si="0"/>
        <v>OK</v>
      </c>
      <c r="Z20" s="954">
        <f t="shared" si="1"/>
        <v>0</v>
      </c>
    </row>
    <row r="21" spans="3:26" s="388" customFormat="1" ht="12" customHeight="1">
      <c r="D21" s="418" t="s">
        <v>168</v>
      </c>
      <c r="E21" s="389"/>
      <c r="F21" s="1032">
        <v>25</v>
      </c>
      <c r="G21" s="300" t="s">
        <v>686</v>
      </c>
      <c r="H21" s="300" t="s">
        <v>686</v>
      </c>
      <c r="I21" s="300" t="s">
        <v>686</v>
      </c>
      <c r="J21" s="1032">
        <v>13</v>
      </c>
      <c r="K21" s="1032">
        <v>5</v>
      </c>
      <c r="L21" s="1032">
        <v>1</v>
      </c>
      <c r="M21" s="300" t="s">
        <v>686</v>
      </c>
      <c r="N21" s="1032">
        <v>1</v>
      </c>
      <c r="O21" s="1032">
        <v>1</v>
      </c>
      <c r="P21" s="1032">
        <v>4</v>
      </c>
      <c r="Q21" s="300" t="s">
        <v>686</v>
      </c>
      <c r="R21" s="300" t="s">
        <v>686</v>
      </c>
      <c r="S21" s="300" t="s">
        <v>686</v>
      </c>
      <c r="T21" s="300" t="s">
        <v>686</v>
      </c>
      <c r="U21" s="300" t="s">
        <v>686</v>
      </c>
      <c r="V21" s="300" t="s">
        <v>686</v>
      </c>
      <c r="W21" s="300" t="s">
        <v>686</v>
      </c>
      <c r="X21" s="300" t="s">
        <v>686</v>
      </c>
      <c r="Y21" s="954" t="str">
        <f t="shared" si="0"/>
        <v>OK</v>
      </c>
      <c r="Z21" s="954">
        <f t="shared" si="1"/>
        <v>25</v>
      </c>
    </row>
    <row r="22" spans="3:26" s="388" customFormat="1" ht="12" customHeight="1">
      <c r="C22" s="394"/>
      <c r="D22" s="418" t="s">
        <v>169</v>
      </c>
      <c r="E22" s="389"/>
      <c r="F22" s="1032">
        <v>88</v>
      </c>
      <c r="G22" s="300" t="s">
        <v>686</v>
      </c>
      <c r="H22" s="300" t="s">
        <v>686</v>
      </c>
      <c r="I22" s="300" t="s">
        <v>686</v>
      </c>
      <c r="J22" s="1032">
        <v>37</v>
      </c>
      <c r="K22" s="1032">
        <v>27</v>
      </c>
      <c r="L22" s="300" t="s">
        <v>686</v>
      </c>
      <c r="M22" s="1032">
        <v>1</v>
      </c>
      <c r="N22" s="1032">
        <v>3</v>
      </c>
      <c r="O22" s="1032">
        <v>2</v>
      </c>
      <c r="P22" s="1032">
        <v>9</v>
      </c>
      <c r="Q22" s="300" t="s">
        <v>686</v>
      </c>
      <c r="R22" s="300" t="s">
        <v>686</v>
      </c>
      <c r="S22" s="1032">
        <v>1</v>
      </c>
      <c r="T22" s="300" t="s">
        <v>686</v>
      </c>
      <c r="U22" s="1032">
        <v>1</v>
      </c>
      <c r="V22" s="1032">
        <v>2</v>
      </c>
      <c r="W22" s="1032">
        <v>5</v>
      </c>
      <c r="X22" s="300" t="s">
        <v>686</v>
      </c>
      <c r="Y22" s="954" t="str">
        <f t="shared" si="0"/>
        <v>OK</v>
      </c>
      <c r="Z22" s="954">
        <f t="shared" si="1"/>
        <v>88</v>
      </c>
    </row>
    <row r="23" spans="3:26" s="388" customFormat="1" ht="18" customHeight="1">
      <c r="C23" s="1115" t="s">
        <v>170</v>
      </c>
      <c r="D23" s="1115"/>
      <c r="E23" s="392"/>
      <c r="F23" s="1032">
        <v>2</v>
      </c>
      <c r="G23" s="300" t="s">
        <v>686</v>
      </c>
      <c r="H23" s="300" t="s">
        <v>686</v>
      </c>
      <c r="I23" s="300" t="s">
        <v>686</v>
      </c>
      <c r="J23" s="1032">
        <v>1</v>
      </c>
      <c r="K23" s="300" t="s">
        <v>686</v>
      </c>
      <c r="L23" s="300" t="s">
        <v>686</v>
      </c>
      <c r="M23" s="300" t="s">
        <v>686</v>
      </c>
      <c r="N23" s="1032">
        <v>1</v>
      </c>
      <c r="O23" s="300" t="s">
        <v>686</v>
      </c>
      <c r="P23" s="300" t="s">
        <v>686</v>
      </c>
      <c r="Q23" s="300" t="s">
        <v>686</v>
      </c>
      <c r="R23" s="300" t="s">
        <v>686</v>
      </c>
      <c r="S23" s="300" t="s">
        <v>686</v>
      </c>
      <c r="T23" s="300" t="s">
        <v>686</v>
      </c>
      <c r="U23" s="300" t="s">
        <v>686</v>
      </c>
      <c r="V23" s="300" t="s">
        <v>686</v>
      </c>
      <c r="W23" s="300" t="s">
        <v>686</v>
      </c>
      <c r="X23" s="300" t="s">
        <v>686</v>
      </c>
      <c r="Y23" s="954" t="str">
        <f t="shared" si="0"/>
        <v>OK</v>
      </c>
      <c r="Z23" s="954">
        <f t="shared" si="1"/>
        <v>2</v>
      </c>
    </row>
    <row r="24" spans="3:26" s="388" customFormat="1" ht="15" customHeight="1">
      <c r="C24" s="1115" t="s">
        <v>171</v>
      </c>
      <c r="D24" s="1115"/>
      <c r="E24" s="392"/>
      <c r="F24" s="1032">
        <v>38</v>
      </c>
      <c r="G24" s="300" t="s">
        <v>686</v>
      </c>
      <c r="H24" s="300" t="s">
        <v>686</v>
      </c>
      <c r="I24" s="300" t="s">
        <v>686</v>
      </c>
      <c r="J24" s="1032">
        <v>12</v>
      </c>
      <c r="K24" s="1032">
        <v>9</v>
      </c>
      <c r="L24" s="1032">
        <v>8</v>
      </c>
      <c r="M24" s="1032">
        <v>3</v>
      </c>
      <c r="N24" s="1032">
        <v>1</v>
      </c>
      <c r="O24" s="300" t="s">
        <v>686</v>
      </c>
      <c r="P24" s="1032">
        <v>2</v>
      </c>
      <c r="Q24" s="300" t="s">
        <v>686</v>
      </c>
      <c r="R24" s="300" t="s">
        <v>686</v>
      </c>
      <c r="S24" s="300" t="s">
        <v>686</v>
      </c>
      <c r="T24" s="300" t="s">
        <v>686</v>
      </c>
      <c r="U24" s="300" t="s">
        <v>686</v>
      </c>
      <c r="V24" s="1032">
        <v>1</v>
      </c>
      <c r="W24" s="1032">
        <v>2</v>
      </c>
      <c r="X24" s="300" t="s">
        <v>686</v>
      </c>
      <c r="Y24" s="954" t="str">
        <f t="shared" si="0"/>
        <v>OK</v>
      </c>
      <c r="Z24" s="954">
        <f t="shared" si="1"/>
        <v>38</v>
      </c>
    </row>
    <row r="25" spans="3:26" s="388" customFormat="1" ht="15" customHeight="1">
      <c r="C25" s="1115" t="s">
        <v>172</v>
      </c>
      <c r="D25" s="1115"/>
      <c r="E25" s="392"/>
      <c r="F25" s="1032">
        <v>1</v>
      </c>
      <c r="G25" s="300" t="s">
        <v>686</v>
      </c>
      <c r="H25" s="300" t="s">
        <v>686</v>
      </c>
      <c r="I25" s="300" t="s">
        <v>686</v>
      </c>
      <c r="J25" s="300" t="s">
        <v>686</v>
      </c>
      <c r="K25" s="1032">
        <v>1</v>
      </c>
      <c r="L25" s="300" t="s">
        <v>686</v>
      </c>
      <c r="M25" s="300" t="s">
        <v>686</v>
      </c>
      <c r="N25" s="300" t="s">
        <v>686</v>
      </c>
      <c r="O25" s="300" t="s">
        <v>686</v>
      </c>
      <c r="P25" s="300" t="s">
        <v>686</v>
      </c>
      <c r="Q25" s="300" t="s">
        <v>686</v>
      </c>
      <c r="R25" s="300" t="s">
        <v>686</v>
      </c>
      <c r="S25" s="300" t="s">
        <v>686</v>
      </c>
      <c r="T25" s="300" t="s">
        <v>686</v>
      </c>
      <c r="U25" s="300" t="s">
        <v>686</v>
      </c>
      <c r="V25" s="300" t="s">
        <v>686</v>
      </c>
      <c r="W25" s="300" t="s">
        <v>686</v>
      </c>
      <c r="X25" s="300" t="s">
        <v>686</v>
      </c>
      <c r="Y25" s="954" t="str">
        <f t="shared" si="0"/>
        <v>OK</v>
      </c>
      <c r="Z25" s="954">
        <f t="shared" si="1"/>
        <v>1</v>
      </c>
    </row>
    <row r="26" spans="3:26" s="388" customFormat="1" ht="15" customHeight="1">
      <c r="C26" s="1115" t="s">
        <v>173</v>
      </c>
      <c r="D26" s="1115"/>
      <c r="E26" s="392"/>
      <c r="F26" s="300"/>
      <c r="G26" s="300"/>
      <c r="H26" s="300"/>
      <c r="I26" s="300"/>
      <c r="J26" s="300"/>
      <c r="K26" s="300"/>
      <c r="L26" s="300"/>
      <c r="M26" s="300"/>
      <c r="N26" s="300"/>
      <c r="O26" s="300"/>
      <c r="P26" s="300"/>
      <c r="Q26" s="300"/>
      <c r="R26" s="300"/>
      <c r="S26" s="300"/>
      <c r="T26" s="300"/>
      <c r="U26" s="300"/>
      <c r="V26" s="300"/>
      <c r="W26" s="300"/>
      <c r="X26" s="300"/>
      <c r="Y26" s="954" t="str">
        <f t="shared" si="0"/>
        <v>OK</v>
      </c>
      <c r="Z26" s="954">
        <f t="shared" si="1"/>
        <v>0</v>
      </c>
    </row>
    <row r="27" spans="3:26" s="388" customFormat="1" ht="12" customHeight="1">
      <c r="D27" s="418" t="s">
        <v>174</v>
      </c>
      <c r="E27" s="389"/>
      <c r="F27" s="1032">
        <v>20</v>
      </c>
      <c r="G27" s="300" t="s">
        <v>686</v>
      </c>
      <c r="H27" s="300" t="s">
        <v>686</v>
      </c>
      <c r="I27" s="300" t="s">
        <v>686</v>
      </c>
      <c r="J27" s="1032">
        <v>6</v>
      </c>
      <c r="K27" s="1032">
        <v>6</v>
      </c>
      <c r="L27" s="1032">
        <v>2</v>
      </c>
      <c r="M27" s="1032">
        <v>1</v>
      </c>
      <c r="N27" s="300" t="s">
        <v>686</v>
      </c>
      <c r="O27" s="1032">
        <v>3</v>
      </c>
      <c r="P27" s="1032">
        <v>1</v>
      </c>
      <c r="Q27" s="300" t="s">
        <v>686</v>
      </c>
      <c r="R27" s="300" t="s">
        <v>686</v>
      </c>
      <c r="S27" s="1032">
        <v>1</v>
      </c>
      <c r="T27" s="300" t="s">
        <v>686</v>
      </c>
      <c r="U27" s="300" t="s">
        <v>686</v>
      </c>
      <c r="V27" s="300" t="s">
        <v>686</v>
      </c>
      <c r="W27" s="300" t="s">
        <v>686</v>
      </c>
      <c r="X27" s="300" t="s">
        <v>686</v>
      </c>
      <c r="Y27" s="954" t="str">
        <f t="shared" si="0"/>
        <v>OK</v>
      </c>
      <c r="Z27" s="954">
        <f t="shared" si="1"/>
        <v>20</v>
      </c>
    </row>
    <row r="28" spans="3:26" s="388" customFormat="1" ht="12" customHeight="1">
      <c r="C28" s="1011"/>
      <c r="D28" s="418" t="s">
        <v>175</v>
      </c>
      <c r="E28" s="389"/>
      <c r="F28" s="1032">
        <v>8</v>
      </c>
      <c r="G28" s="300" t="s">
        <v>686</v>
      </c>
      <c r="H28" s="300" t="s">
        <v>686</v>
      </c>
      <c r="I28" s="300" t="s">
        <v>686</v>
      </c>
      <c r="J28" s="1032">
        <v>5</v>
      </c>
      <c r="K28" s="300" t="s">
        <v>686</v>
      </c>
      <c r="L28" s="300" t="s">
        <v>686</v>
      </c>
      <c r="M28" s="1032">
        <v>1</v>
      </c>
      <c r="N28" s="300" t="s">
        <v>686</v>
      </c>
      <c r="O28" s="1032">
        <v>1</v>
      </c>
      <c r="P28" s="300" t="s">
        <v>686</v>
      </c>
      <c r="Q28" s="300" t="s">
        <v>686</v>
      </c>
      <c r="R28" s="300" t="s">
        <v>686</v>
      </c>
      <c r="S28" s="300" t="s">
        <v>686</v>
      </c>
      <c r="T28" s="300" t="s">
        <v>686</v>
      </c>
      <c r="U28" s="1032">
        <v>1</v>
      </c>
      <c r="V28" s="300" t="s">
        <v>686</v>
      </c>
      <c r="W28" s="300" t="s">
        <v>686</v>
      </c>
      <c r="X28" s="300" t="s">
        <v>686</v>
      </c>
      <c r="Y28" s="954" t="str">
        <f>IF(Z28=F28,"OK","NG")</f>
        <v>OK</v>
      </c>
      <c r="Z28" s="954">
        <f t="shared" si="1"/>
        <v>8</v>
      </c>
    </row>
    <row r="29" spans="3:26" s="388" customFormat="1" ht="18" customHeight="1">
      <c r="C29" s="1115" t="s">
        <v>176</v>
      </c>
      <c r="D29" s="1115"/>
      <c r="E29" s="392"/>
      <c r="F29" s="1032">
        <v>1</v>
      </c>
      <c r="G29" s="300" t="s">
        <v>686</v>
      </c>
      <c r="H29" s="300" t="s">
        <v>686</v>
      </c>
      <c r="I29" s="300" t="s">
        <v>686</v>
      </c>
      <c r="J29" s="300" t="s">
        <v>686</v>
      </c>
      <c r="K29" s="300" t="s">
        <v>686</v>
      </c>
      <c r="L29" s="300" t="s">
        <v>686</v>
      </c>
      <c r="M29" s="300" t="s">
        <v>686</v>
      </c>
      <c r="N29" s="300" t="s">
        <v>686</v>
      </c>
      <c r="O29" s="300" t="s">
        <v>686</v>
      </c>
      <c r="P29" s="300" t="s">
        <v>686</v>
      </c>
      <c r="Q29" s="300" t="s">
        <v>686</v>
      </c>
      <c r="R29" s="300" t="s">
        <v>686</v>
      </c>
      <c r="S29" s="1032">
        <v>1</v>
      </c>
      <c r="T29" s="300" t="s">
        <v>686</v>
      </c>
      <c r="U29" s="300" t="s">
        <v>686</v>
      </c>
      <c r="V29" s="300" t="s">
        <v>686</v>
      </c>
      <c r="W29" s="300" t="s">
        <v>686</v>
      </c>
      <c r="X29" s="300" t="s">
        <v>686</v>
      </c>
      <c r="Y29" s="954" t="str">
        <f t="shared" si="0"/>
        <v>OK</v>
      </c>
      <c r="Z29" s="954">
        <f t="shared" si="1"/>
        <v>1</v>
      </c>
    </row>
    <row r="30" spans="3:26" s="388" customFormat="1" ht="15" customHeight="1">
      <c r="C30" s="1115" t="s">
        <v>177</v>
      </c>
      <c r="D30" s="1115"/>
      <c r="E30" s="392"/>
      <c r="F30" s="300" t="s">
        <v>686</v>
      </c>
      <c r="G30" s="300" t="s">
        <v>686</v>
      </c>
      <c r="H30" s="300" t="s">
        <v>686</v>
      </c>
      <c r="I30" s="300" t="s">
        <v>686</v>
      </c>
      <c r="J30" s="300" t="s">
        <v>686</v>
      </c>
      <c r="K30" s="300" t="s">
        <v>686</v>
      </c>
      <c r="L30" s="300" t="s">
        <v>686</v>
      </c>
      <c r="M30" s="300" t="s">
        <v>686</v>
      </c>
      <c r="N30" s="300" t="s">
        <v>686</v>
      </c>
      <c r="O30" s="300" t="s">
        <v>686</v>
      </c>
      <c r="P30" s="300" t="s">
        <v>686</v>
      </c>
      <c r="Q30" s="300" t="s">
        <v>686</v>
      </c>
      <c r="R30" s="300" t="s">
        <v>686</v>
      </c>
      <c r="S30" s="300" t="s">
        <v>686</v>
      </c>
      <c r="T30" s="300" t="s">
        <v>686</v>
      </c>
      <c r="U30" s="300" t="s">
        <v>686</v>
      </c>
      <c r="V30" s="300" t="s">
        <v>686</v>
      </c>
      <c r="W30" s="300" t="s">
        <v>686</v>
      </c>
      <c r="X30" s="300" t="s">
        <v>686</v>
      </c>
      <c r="Y30" s="954" t="str">
        <f t="shared" si="0"/>
        <v>OK</v>
      </c>
      <c r="Z30" s="954">
        <f t="shared" si="1"/>
        <v>0</v>
      </c>
    </row>
    <row r="31" spans="3:26" s="388" customFormat="1" ht="15" customHeight="1">
      <c r="C31" s="1115" t="s">
        <v>178</v>
      </c>
      <c r="D31" s="1115"/>
      <c r="E31" s="392"/>
      <c r="F31" s="1032">
        <v>82</v>
      </c>
      <c r="G31" s="300" t="s">
        <v>686</v>
      </c>
      <c r="H31" s="1032">
        <v>1</v>
      </c>
      <c r="I31" s="300" t="s">
        <v>686</v>
      </c>
      <c r="J31" s="1032">
        <v>39</v>
      </c>
      <c r="K31" s="1032">
        <v>23</v>
      </c>
      <c r="L31" s="1032">
        <v>1</v>
      </c>
      <c r="M31" s="300" t="s">
        <v>686</v>
      </c>
      <c r="N31" s="1032">
        <v>3</v>
      </c>
      <c r="O31" s="1032">
        <v>2</v>
      </c>
      <c r="P31" s="1032">
        <v>10</v>
      </c>
      <c r="Q31" s="300" t="s">
        <v>686</v>
      </c>
      <c r="R31" s="300" t="s">
        <v>686</v>
      </c>
      <c r="S31" s="300" t="s">
        <v>686</v>
      </c>
      <c r="T31" s="300" t="s">
        <v>686</v>
      </c>
      <c r="U31" s="300" t="s">
        <v>686</v>
      </c>
      <c r="V31" s="1032">
        <v>1</v>
      </c>
      <c r="W31" s="1032">
        <v>2</v>
      </c>
      <c r="X31" s="300" t="s">
        <v>686</v>
      </c>
      <c r="Y31" s="954" t="str">
        <f t="shared" si="0"/>
        <v>OK</v>
      </c>
      <c r="Z31" s="954">
        <f t="shared" si="1"/>
        <v>82</v>
      </c>
    </row>
    <row r="32" spans="3:26" s="388" customFormat="1" ht="15" customHeight="1">
      <c r="C32" s="1115" t="s">
        <v>179</v>
      </c>
      <c r="D32" s="1115"/>
      <c r="E32" s="392"/>
      <c r="F32" s="1032">
        <v>112</v>
      </c>
      <c r="G32" s="300" t="s">
        <v>686</v>
      </c>
      <c r="H32" s="300" t="s">
        <v>686</v>
      </c>
      <c r="I32" s="300" t="s">
        <v>686</v>
      </c>
      <c r="J32" s="1032">
        <v>51</v>
      </c>
      <c r="K32" s="1032">
        <v>44</v>
      </c>
      <c r="L32" s="1032">
        <v>2</v>
      </c>
      <c r="M32" s="300" t="s">
        <v>686</v>
      </c>
      <c r="N32" s="300" t="s">
        <v>686</v>
      </c>
      <c r="O32" s="1032">
        <v>3</v>
      </c>
      <c r="P32" s="1032">
        <v>7</v>
      </c>
      <c r="Q32" s="300" t="s">
        <v>686</v>
      </c>
      <c r="R32" s="300" t="s">
        <v>686</v>
      </c>
      <c r="S32" s="300" t="s">
        <v>686</v>
      </c>
      <c r="T32" s="300" t="s">
        <v>686</v>
      </c>
      <c r="U32" s="300" t="s">
        <v>686</v>
      </c>
      <c r="V32" s="1032">
        <v>3</v>
      </c>
      <c r="W32" s="1032">
        <v>2</v>
      </c>
      <c r="X32" s="300" t="s">
        <v>686</v>
      </c>
      <c r="Y32" s="954" t="str">
        <f t="shared" si="0"/>
        <v>OK</v>
      </c>
      <c r="Z32" s="954">
        <f t="shared" si="1"/>
        <v>112</v>
      </c>
    </row>
    <row r="33" spans="1:26" s="388" customFormat="1" ht="15" customHeight="1">
      <c r="C33" s="523" t="s">
        <v>577</v>
      </c>
      <c r="D33" s="523"/>
      <c r="E33" s="392"/>
      <c r="F33" s="300" t="s">
        <v>16</v>
      </c>
      <c r="G33" s="300" t="s">
        <v>686</v>
      </c>
      <c r="H33" s="300" t="s">
        <v>16</v>
      </c>
      <c r="I33" s="300" t="s">
        <v>686</v>
      </c>
      <c r="J33" s="300" t="s">
        <v>16</v>
      </c>
      <c r="K33" s="300" t="s">
        <v>16</v>
      </c>
      <c r="L33" s="300" t="s">
        <v>16</v>
      </c>
      <c r="M33" s="300" t="s">
        <v>16</v>
      </c>
      <c r="N33" s="300" t="s">
        <v>686</v>
      </c>
      <c r="O33" s="300" t="s">
        <v>16</v>
      </c>
      <c r="P33" s="300" t="s">
        <v>16</v>
      </c>
      <c r="Q33" s="300" t="s">
        <v>16</v>
      </c>
      <c r="R33" s="300" t="s">
        <v>16</v>
      </c>
      <c r="S33" s="300" t="s">
        <v>16</v>
      </c>
      <c r="T33" s="300" t="s">
        <v>16</v>
      </c>
      <c r="U33" s="300" t="s">
        <v>16</v>
      </c>
      <c r="V33" s="300" t="s">
        <v>16</v>
      </c>
      <c r="W33" s="300" t="s">
        <v>16</v>
      </c>
      <c r="X33" s="300" t="s">
        <v>16</v>
      </c>
      <c r="Y33" s="954" t="str">
        <f t="shared" si="0"/>
        <v>OK</v>
      </c>
      <c r="Z33" s="954">
        <f t="shared" si="1"/>
        <v>0</v>
      </c>
    </row>
    <row r="34" spans="1:26" s="388" customFormat="1" ht="15" customHeight="1">
      <c r="C34" s="1115" t="s">
        <v>180</v>
      </c>
      <c r="D34" s="1115"/>
      <c r="E34" s="392"/>
      <c r="F34" s="1032">
        <v>198</v>
      </c>
      <c r="G34" s="300" t="s">
        <v>686</v>
      </c>
      <c r="H34" s="1032">
        <v>1</v>
      </c>
      <c r="I34" s="300" t="s">
        <v>686</v>
      </c>
      <c r="J34" s="1032">
        <v>78</v>
      </c>
      <c r="K34" s="1032">
        <v>66</v>
      </c>
      <c r="L34" s="300" t="s">
        <v>16</v>
      </c>
      <c r="M34" s="300" t="s">
        <v>16</v>
      </c>
      <c r="N34" s="1032">
        <v>1</v>
      </c>
      <c r="O34" s="1032">
        <v>3</v>
      </c>
      <c r="P34" s="1032">
        <v>27</v>
      </c>
      <c r="Q34" s="300" t="s">
        <v>16</v>
      </c>
      <c r="R34" s="300" t="s">
        <v>16</v>
      </c>
      <c r="S34" s="300" t="s">
        <v>16</v>
      </c>
      <c r="T34" s="1032">
        <v>2</v>
      </c>
      <c r="U34" s="1032">
        <v>2</v>
      </c>
      <c r="V34" s="1032">
        <v>8</v>
      </c>
      <c r="W34" s="1032">
        <v>10</v>
      </c>
      <c r="X34" s="300" t="s">
        <v>16</v>
      </c>
      <c r="Y34" s="954" t="str">
        <f t="shared" si="0"/>
        <v>OK</v>
      </c>
      <c r="Z34" s="954">
        <f t="shared" si="1"/>
        <v>198</v>
      </c>
    </row>
    <row r="35" spans="1:26" s="388" customFormat="1" ht="15" customHeight="1">
      <c r="C35" s="1115" t="s">
        <v>181</v>
      </c>
      <c r="D35" s="1115"/>
      <c r="E35" s="392"/>
      <c r="F35" s="300"/>
      <c r="G35" s="300"/>
      <c r="H35" s="300"/>
      <c r="I35" s="300"/>
      <c r="J35" s="300"/>
      <c r="K35" s="300"/>
      <c r="L35" s="300"/>
      <c r="M35" s="300"/>
      <c r="N35" s="300"/>
      <c r="O35" s="300"/>
      <c r="P35" s="300"/>
      <c r="Q35" s="300"/>
      <c r="R35" s="300"/>
      <c r="S35" s="300"/>
      <c r="T35" s="300"/>
      <c r="U35" s="300"/>
      <c r="V35" s="300"/>
      <c r="W35" s="300"/>
      <c r="X35" s="300"/>
      <c r="Y35" s="954" t="str">
        <f t="shared" si="0"/>
        <v>OK</v>
      </c>
      <c r="Z35" s="954">
        <f t="shared" si="1"/>
        <v>0</v>
      </c>
    </row>
    <row r="36" spans="1:26" s="388" customFormat="1" ht="12" customHeight="1">
      <c r="C36" s="1011"/>
      <c r="D36" s="418" t="s">
        <v>182</v>
      </c>
      <c r="E36" s="389"/>
      <c r="F36" s="1032">
        <v>72</v>
      </c>
      <c r="G36" s="300" t="s">
        <v>686</v>
      </c>
      <c r="H36" s="300" t="s">
        <v>686</v>
      </c>
      <c r="I36" s="300" t="s">
        <v>686</v>
      </c>
      <c r="J36" s="1032">
        <v>29</v>
      </c>
      <c r="K36" s="1032">
        <v>29</v>
      </c>
      <c r="L36" s="1032">
        <v>1</v>
      </c>
      <c r="M36" s="300" t="s">
        <v>686</v>
      </c>
      <c r="N36" s="1032">
        <v>1</v>
      </c>
      <c r="O36" s="1032">
        <v>1</v>
      </c>
      <c r="P36" s="1032">
        <v>8</v>
      </c>
      <c r="Q36" s="300" t="s">
        <v>686</v>
      </c>
      <c r="R36" s="300" t="s">
        <v>686</v>
      </c>
      <c r="S36" s="300" t="s">
        <v>686</v>
      </c>
      <c r="T36" s="300" t="s">
        <v>686</v>
      </c>
      <c r="U36" s="300" t="s">
        <v>686</v>
      </c>
      <c r="V36" s="1032">
        <v>2</v>
      </c>
      <c r="W36" s="1032">
        <v>1</v>
      </c>
      <c r="X36" s="300" t="s">
        <v>686</v>
      </c>
      <c r="Y36" s="954" t="str">
        <f t="shared" si="0"/>
        <v>OK</v>
      </c>
      <c r="Z36" s="954">
        <f t="shared" si="1"/>
        <v>72</v>
      </c>
    </row>
    <row r="37" spans="1:26" s="388" customFormat="1" ht="12" customHeight="1">
      <c r="C37" s="1011"/>
      <c r="D37" s="418" t="s">
        <v>183</v>
      </c>
      <c r="E37" s="389"/>
      <c r="F37" s="1032">
        <v>1</v>
      </c>
      <c r="G37" s="300" t="s">
        <v>686</v>
      </c>
      <c r="H37" s="300" t="s">
        <v>686</v>
      </c>
      <c r="I37" s="300" t="s">
        <v>686</v>
      </c>
      <c r="J37" s="1032">
        <v>1</v>
      </c>
      <c r="K37" s="300" t="s">
        <v>686</v>
      </c>
      <c r="L37" s="300" t="s">
        <v>686</v>
      </c>
      <c r="M37" s="300" t="s">
        <v>686</v>
      </c>
      <c r="N37" s="300" t="s">
        <v>686</v>
      </c>
      <c r="O37" s="300" t="s">
        <v>686</v>
      </c>
      <c r="P37" s="300" t="s">
        <v>686</v>
      </c>
      <c r="Q37" s="300" t="s">
        <v>686</v>
      </c>
      <c r="R37" s="300" t="s">
        <v>686</v>
      </c>
      <c r="S37" s="300" t="s">
        <v>686</v>
      </c>
      <c r="T37" s="300" t="s">
        <v>686</v>
      </c>
      <c r="U37" s="300" t="s">
        <v>686</v>
      </c>
      <c r="V37" s="300" t="s">
        <v>686</v>
      </c>
      <c r="W37" s="300" t="s">
        <v>686</v>
      </c>
      <c r="X37" s="300" t="s">
        <v>686</v>
      </c>
      <c r="Y37" s="954" t="str">
        <f t="shared" si="0"/>
        <v>OK</v>
      </c>
      <c r="Z37" s="954">
        <f t="shared" si="1"/>
        <v>1</v>
      </c>
    </row>
    <row r="38" spans="1:26" s="388" customFormat="1" ht="12" customHeight="1">
      <c r="C38" s="1011"/>
      <c r="D38" s="418" t="s">
        <v>184</v>
      </c>
      <c r="E38" s="389"/>
      <c r="F38" s="1032">
        <v>19</v>
      </c>
      <c r="G38" s="300" t="s">
        <v>686</v>
      </c>
      <c r="H38" s="300" t="s">
        <v>686</v>
      </c>
      <c r="I38" s="300" t="s">
        <v>686</v>
      </c>
      <c r="J38" s="1032">
        <v>13</v>
      </c>
      <c r="K38" s="1032">
        <v>2</v>
      </c>
      <c r="L38" s="300" t="s">
        <v>686</v>
      </c>
      <c r="M38" s="300" t="s">
        <v>686</v>
      </c>
      <c r="N38" s="1032">
        <v>1</v>
      </c>
      <c r="O38" s="1032">
        <v>1</v>
      </c>
      <c r="P38" s="1032">
        <v>1</v>
      </c>
      <c r="Q38" s="300" t="s">
        <v>686</v>
      </c>
      <c r="R38" s="300" t="s">
        <v>686</v>
      </c>
      <c r="S38" s="300" t="s">
        <v>686</v>
      </c>
      <c r="T38" s="300" t="s">
        <v>686</v>
      </c>
      <c r="U38" s="300" t="s">
        <v>686</v>
      </c>
      <c r="V38" s="300" t="s">
        <v>686</v>
      </c>
      <c r="W38" s="1032">
        <v>1</v>
      </c>
      <c r="X38" s="300" t="s">
        <v>686</v>
      </c>
      <c r="Y38" s="954" t="str">
        <f t="shared" si="0"/>
        <v>OK</v>
      </c>
      <c r="Z38" s="954">
        <f t="shared" si="1"/>
        <v>19</v>
      </c>
    </row>
    <row r="39" spans="1:26" s="388" customFormat="1" ht="12" customHeight="1">
      <c r="C39" s="1011"/>
      <c r="D39" s="418" t="s">
        <v>185</v>
      </c>
      <c r="E39" s="389"/>
      <c r="F39" s="1032">
        <v>13</v>
      </c>
      <c r="G39" s="300" t="s">
        <v>686</v>
      </c>
      <c r="H39" s="300" t="s">
        <v>686</v>
      </c>
      <c r="I39" s="300" t="s">
        <v>686</v>
      </c>
      <c r="J39" s="1032">
        <v>8</v>
      </c>
      <c r="K39" s="1032">
        <v>4</v>
      </c>
      <c r="L39" s="300" t="s">
        <v>686</v>
      </c>
      <c r="M39" s="300" t="s">
        <v>686</v>
      </c>
      <c r="N39" s="300" t="s">
        <v>686</v>
      </c>
      <c r="O39" s="300" t="s">
        <v>686</v>
      </c>
      <c r="P39" s="1032">
        <v>1</v>
      </c>
      <c r="Q39" s="300" t="s">
        <v>686</v>
      </c>
      <c r="R39" s="300" t="s">
        <v>686</v>
      </c>
      <c r="S39" s="300" t="s">
        <v>686</v>
      </c>
      <c r="T39" s="300" t="s">
        <v>686</v>
      </c>
      <c r="U39" s="300" t="s">
        <v>686</v>
      </c>
      <c r="V39" s="300" t="s">
        <v>686</v>
      </c>
      <c r="W39" s="300" t="s">
        <v>686</v>
      </c>
      <c r="X39" s="300" t="s">
        <v>686</v>
      </c>
      <c r="Y39" s="954" t="str">
        <f t="shared" si="0"/>
        <v>OK</v>
      </c>
      <c r="Z39" s="954">
        <f t="shared" si="1"/>
        <v>13</v>
      </c>
    </row>
    <row r="40" spans="1:26" s="388" customFormat="1" ht="18" customHeight="1">
      <c r="C40" s="1115" t="s">
        <v>186</v>
      </c>
      <c r="D40" s="1115"/>
      <c r="E40" s="389"/>
      <c r="F40" s="300"/>
      <c r="G40" s="300"/>
      <c r="H40" s="300"/>
      <c r="I40" s="300"/>
      <c r="J40" s="300"/>
      <c r="K40" s="300"/>
      <c r="L40" s="300"/>
      <c r="M40" s="300"/>
      <c r="N40" s="300"/>
      <c r="O40" s="300"/>
      <c r="P40" s="300"/>
      <c r="Q40" s="300"/>
      <c r="R40" s="300"/>
      <c r="S40" s="300"/>
      <c r="T40" s="300"/>
      <c r="U40" s="300"/>
      <c r="V40" s="300"/>
      <c r="W40" s="300"/>
      <c r="X40" s="300"/>
      <c r="Y40" s="954" t="str">
        <f t="shared" si="0"/>
        <v>OK</v>
      </c>
      <c r="Z40" s="954">
        <f t="shared" si="1"/>
        <v>0</v>
      </c>
    </row>
    <row r="41" spans="1:26" s="388" customFormat="1" ht="12" customHeight="1">
      <c r="C41" s="1011"/>
      <c r="D41" s="418" t="s">
        <v>187</v>
      </c>
      <c r="E41" s="389"/>
      <c r="F41" s="1032">
        <v>101</v>
      </c>
      <c r="G41" s="300" t="s">
        <v>686</v>
      </c>
      <c r="H41" s="300" t="s">
        <v>686</v>
      </c>
      <c r="I41" s="300" t="s">
        <v>686</v>
      </c>
      <c r="J41" s="1032">
        <v>52</v>
      </c>
      <c r="K41" s="1032">
        <v>35</v>
      </c>
      <c r="L41" s="1032">
        <v>1</v>
      </c>
      <c r="M41" s="1032">
        <v>1</v>
      </c>
      <c r="N41" s="300" t="s">
        <v>686</v>
      </c>
      <c r="O41" s="1032">
        <v>2</v>
      </c>
      <c r="P41" s="1032">
        <v>9</v>
      </c>
      <c r="Q41" s="300" t="s">
        <v>686</v>
      </c>
      <c r="R41" s="300" t="s">
        <v>686</v>
      </c>
      <c r="S41" s="300" t="s">
        <v>686</v>
      </c>
      <c r="T41" s="300" t="s">
        <v>686</v>
      </c>
      <c r="U41" s="300" t="s">
        <v>686</v>
      </c>
      <c r="V41" s="300" t="s">
        <v>686</v>
      </c>
      <c r="W41" s="1032">
        <v>1</v>
      </c>
      <c r="X41" s="300" t="s">
        <v>686</v>
      </c>
      <c r="Y41" s="954" t="str">
        <f t="shared" si="0"/>
        <v>OK</v>
      </c>
      <c r="Z41" s="954">
        <f t="shared" si="1"/>
        <v>101</v>
      </c>
    </row>
    <row r="42" spans="1:26" s="388" customFormat="1" ht="12" customHeight="1">
      <c r="C42" s="1011"/>
      <c r="D42" s="418" t="s">
        <v>574</v>
      </c>
      <c r="E42" s="389"/>
      <c r="F42" s="1032">
        <v>74</v>
      </c>
      <c r="G42" s="300" t="s">
        <v>686</v>
      </c>
      <c r="H42" s="300" t="s">
        <v>686</v>
      </c>
      <c r="I42" s="300" t="s">
        <v>686</v>
      </c>
      <c r="J42" s="1032">
        <v>41</v>
      </c>
      <c r="K42" s="1032">
        <v>20</v>
      </c>
      <c r="L42" s="300" t="s">
        <v>686</v>
      </c>
      <c r="M42" s="1032">
        <v>1</v>
      </c>
      <c r="N42" s="300" t="s">
        <v>686</v>
      </c>
      <c r="O42" s="300" t="s">
        <v>686</v>
      </c>
      <c r="P42" s="1032">
        <v>5</v>
      </c>
      <c r="Q42" s="300" t="s">
        <v>686</v>
      </c>
      <c r="R42" s="300" t="s">
        <v>686</v>
      </c>
      <c r="S42" s="300" t="s">
        <v>686</v>
      </c>
      <c r="T42" s="300" t="s">
        <v>686</v>
      </c>
      <c r="U42" s="1032">
        <v>1</v>
      </c>
      <c r="V42" s="1032">
        <v>1</v>
      </c>
      <c r="W42" s="1032">
        <v>5</v>
      </c>
      <c r="X42" s="300" t="s">
        <v>686</v>
      </c>
      <c r="Y42" s="954" t="str">
        <f t="shared" si="0"/>
        <v>OK</v>
      </c>
      <c r="Z42" s="954">
        <f t="shared" si="1"/>
        <v>74</v>
      </c>
    </row>
    <row r="43" spans="1:26" s="388" customFormat="1" ht="18" customHeight="1">
      <c r="C43" s="1115" t="s">
        <v>188</v>
      </c>
      <c r="D43" s="1115"/>
      <c r="E43" s="392"/>
      <c r="F43" s="1032">
        <v>17</v>
      </c>
      <c r="G43" s="300" t="s">
        <v>686</v>
      </c>
      <c r="H43" s="300" t="s">
        <v>686</v>
      </c>
      <c r="I43" s="300" t="s">
        <v>686</v>
      </c>
      <c r="J43" s="1032">
        <v>6</v>
      </c>
      <c r="K43" s="1032">
        <v>8</v>
      </c>
      <c r="L43" s="300" t="s">
        <v>686</v>
      </c>
      <c r="M43" s="300" t="s">
        <v>686</v>
      </c>
      <c r="N43" s="300" t="s">
        <v>686</v>
      </c>
      <c r="O43" s="300" t="s">
        <v>686</v>
      </c>
      <c r="P43" s="1032">
        <v>3</v>
      </c>
      <c r="Q43" s="300" t="s">
        <v>686</v>
      </c>
      <c r="R43" s="300" t="s">
        <v>686</v>
      </c>
      <c r="S43" s="300" t="s">
        <v>686</v>
      </c>
      <c r="T43" s="300" t="s">
        <v>686</v>
      </c>
      <c r="U43" s="300" t="s">
        <v>686</v>
      </c>
      <c r="V43" s="300" t="s">
        <v>686</v>
      </c>
      <c r="W43" s="300" t="s">
        <v>686</v>
      </c>
      <c r="X43" s="300" t="s">
        <v>686</v>
      </c>
      <c r="Y43" s="954" t="str">
        <f t="shared" si="0"/>
        <v>OK</v>
      </c>
      <c r="Z43" s="954">
        <f t="shared" si="1"/>
        <v>17</v>
      </c>
    </row>
    <row r="44" spans="1:26" s="388" customFormat="1" ht="15" customHeight="1">
      <c r="A44" s="282"/>
      <c r="B44" s="282"/>
      <c r="C44" s="1115" t="s">
        <v>189</v>
      </c>
      <c r="D44" s="1115"/>
      <c r="E44" s="392"/>
      <c r="F44" s="300"/>
      <c r="G44" s="300"/>
      <c r="H44" s="300"/>
      <c r="I44" s="300"/>
      <c r="J44" s="300"/>
      <c r="K44" s="300"/>
      <c r="L44" s="300"/>
      <c r="M44" s="300"/>
      <c r="N44" s="300"/>
      <c r="O44" s="300"/>
      <c r="P44" s="300"/>
      <c r="Q44" s="300"/>
      <c r="R44" s="300"/>
      <c r="S44" s="300"/>
      <c r="T44" s="300"/>
      <c r="U44" s="300"/>
      <c r="V44" s="300"/>
      <c r="W44" s="300"/>
      <c r="X44" s="300"/>
      <c r="Y44" s="954" t="str">
        <f t="shared" si="0"/>
        <v>OK</v>
      </c>
      <c r="Z44" s="954">
        <f t="shared" si="1"/>
        <v>0</v>
      </c>
    </row>
    <row r="45" spans="1:26" s="388" customFormat="1" ht="12" customHeight="1">
      <c r="A45" s="282"/>
      <c r="B45" s="282"/>
      <c r="C45" s="1011"/>
      <c r="D45" s="418" t="s">
        <v>190</v>
      </c>
      <c r="E45" s="389"/>
      <c r="F45" s="1032">
        <v>58</v>
      </c>
      <c r="G45" s="300" t="s">
        <v>686</v>
      </c>
      <c r="H45" s="300" t="s">
        <v>686</v>
      </c>
      <c r="I45" s="300" t="s">
        <v>686</v>
      </c>
      <c r="J45" s="1032">
        <v>23</v>
      </c>
      <c r="K45" s="1032">
        <v>27</v>
      </c>
      <c r="L45" s="300" t="s">
        <v>686</v>
      </c>
      <c r="M45" s="1032">
        <v>1</v>
      </c>
      <c r="N45" s="1032">
        <v>3</v>
      </c>
      <c r="O45" s="1032">
        <v>1</v>
      </c>
      <c r="P45" s="1032">
        <v>3</v>
      </c>
      <c r="Q45" s="300" t="s">
        <v>686</v>
      </c>
      <c r="R45" s="300" t="s">
        <v>686</v>
      </c>
      <c r="S45" s="300" t="s">
        <v>686</v>
      </c>
      <c r="T45" s="300" t="s">
        <v>686</v>
      </c>
      <c r="U45" s="300" t="s">
        <v>686</v>
      </c>
      <c r="V45" s="300" t="s">
        <v>686</v>
      </c>
      <c r="W45" s="300" t="s">
        <v>686</v>
      </c>
      <c r="X45" s="300" t="s">
        <v>686</v>
      </c>
      <c r="Y45" s="954" t="str">
        <f t="shared" si="0"/>
        <v>OK</v>
      </c>
      <c r="Z45" s="954">
        <f t="shared" si="1"/>
        <v>58</v>
      </c>
    </row>
    <row r="46" spans="1:26" s="388" customFormat="1" ht="12" customHeight="1">
      <c r="A46" s="282"/>
      <c r="B46" s="282"/>
      <c r="C46" s="1011"/>
      <c r="D46" s="418" t="s">
        <v>191</v>
      </c>
      <c r="E46" s="389"/>
      <c r="F46" s="1032">
        <v>1</v>
      </c>
      <c r="G46" s="300" t="s">
        <v>686</v>
      </c>
      <c r="H46" s="300" t="s">
        <v>686</v>
      </c>
      <c r="I46" s="300" t="s">
        <v>686</v>
      </c>
      <c r="J46" s="1032">
        <v>1</v>
      </c>
      <c r="K46" s="300" t="s">
        <v>686</v>
      </c>
      <c r="L46" s="300" t="s">
        <v>686</v>
      </c>
      <c r="M46" s="300" t="s">
        <v>686</v>
      </c>
      <c r="N46" s="300" t="s">
        <v>686</v>
      </c>
      <c r="O46" s="300" t="s">
        <v>686</v>
      </c>
      <c r="P46" s="300" t="s">
        <v>686</v>
      </c>
      <c r="Q46" s="300" t="s">
        <v>686</v>
      </c>
      <c r="R46" s="300" t="s">
        <v>686</v>
      </c>
      <c r="S46" s="300" t="s">
        <v>686</v>
      </c>
      <c r="T46" s="300" t="s">
        <v>686</v>
      </c>
      <c r="U46" s="300" t="s">
        <v>686</v>
      </c>
      <c r="V46" s="300" t="s">
        <v>686</v>
      </c>
      <c r="W46" s="300" t="s">
        <v>686</v>
      </c>
      <c r="X46" s="300" t="s">
        <v>686</v>
      </c>
      <c r="Y46" s="954" t="str">
        <f t="shared" si="0"/>
        <v>OK</v>
      </c>
      <c r="Z46" s="954">
        <f t="shared" si="1"/>
        <v>1</v>
      </c>
    </row>
    <row r="47" spans="1:26" s="388" customFormat="1" ht="18" customHeight="1">
      <c r="A47" s="282"/>
      <c r="B47" s="282"/>
      <c r="C47" s="1115" t="s">
        <v>192</v>
      </c>
      <c r="D47" s="1115"/>
      <c r="E47" s="392"/>
      <c r="F47" s="1032">
        <v>199</v>
      </c>
      <c r="G47" s="300" t="s">
        <v>686</v>
      </c>
      <c r="H47" s="300" t="s">
        <v>686</v>
      </c>
      <c r="I47" s="300" t="s">
        <v>686</v>
      </c>
      <c r="J47" s="1032">
        <v>78</v>
      </c>
      <c r="K47" s="1032">
        <v>64</v>
      </c>
      <c r="L47" s="1032">
        <v>2</v>
      </c>
      <c r="M47" s="1032">
        <v>1</v>
      </c>
      <c r="N47" s="1032">
        <v>3</v>
      </c>
      <c r="O47" s="1032">
        <v>3</v>
      </c>
      <c r="P47" s="1032">
        <v>12</v>
      </c>
      <c r="Q47" s="300" t="s">
        <v>686</v>
      </c>
      <c r="R47" s="300" t="s">
        <v>686</v>
      </c>
      <c r="S47" s="300" t="s">
        <v>686</v>
      </c>
      <c r="T47" s="300" t="s">
        <v>686</v>
      </c>
      <c r="U47" s="1032">
        <v>1</v>
      </c>
      <c r="V47" s="1032">
        <v>2</v>
      </c>
      <c r="W47" s="1032">
        <v>33</v>
      </c>
      <c r="X47" s="300" t="s">
        <v>686</v>
      </c>
      <c r="Y47" s="954" t="str">
        <f>IF(Z47=F47,"OK","NG")</f>
        <v>OK</v>
      </c>
      <c r="Z47" s="954">
        <f>SUM(G47:X47)</f>
        <v>199</v>
      </c>
    </row>
    <row r="48" spans="1:26" s="388" customFormat="1" ht="15" customHeight="1">
      <c r="A48" s="282"/>
      <c r="B48" s="282"/>
      <c r="C48" s="1115" t="s">
        <v>193</v>
      </c>
      <c r="D48" s="1115"/>
      <c r="E48" s="396"/>
      <c r="F48" s="300" t="s">
        <v>686</v>
      </c>
      <c r="G48" s="300" t="s">
        <v>686</v>
      </c>
      <c r="H48" s="300" t="s">
        <v>686</v>
      </c>
      <c r="I48" s="300" t="s">
        <v>686</v>
      </c>
      <c r="J48" s="300" t="s">
        <v>686</v>
      </c>
      <c r="K48" s="300" t="s">
        <v>686</v>
      </c>
      <c r="L48" s="300" t="s">
        <v>686</v>
      </c>
      <c r="M48" s="300" t="s">
        <v>686</v>
      </c>
      <c r="N48" s="300" t="s">
        <v>686</v>
      </c>
      <c r="O48" s="300" t="s">
        <v>686</v>
      </c>
      <c r="P48" s="300" t="s">
        <v>686</v>
      </c>
      <c r="Q48" s="300" t="s">
        <v>686</v>
      </c>
      <c r="R48" s="300" t="s">
        <v>686</v>
      </c>
      <c r="S48" s="300" t="s">
        <v>686</v>
      </c>
      <c r="T48" s="300" t="s">
        <v>686</v>
      </c>
      <c r="U48" s="300" t="s">
        <v>686</v>
      </c>
      <c r="V48" s="300" t="s">
        <v>686</v>
      </c>
      <c r="W48" s="300" t="s">
        <v>686</v>
      </c>
      <c r="X48" s="300" t="s">
        <v>686</v>
      </c>
      <c r="Y48" s="954" t="str">
        <f t="shared" si="0"/>
        <v>OK</v>
      </c>
      <c r="Z48" s="954">
        <f t="shared" si="1"/>
        <v>0</v>
      </c>
    </row>
    <row r="49" spans="1:26" s="388" customFormat="1" ht="15" customHeight="1">
      <c r="A49" s="282"/>
      <c r="B49" s="282"/>
      <c r="C49" s="1115" t="s">
        <v>684</v>
      </c>
      <c r="D49" s="1115"/>
      <c r="E49" s="392"/>
      <c r="F49" s="1032">
        <v>1</v>
      </c>
      <c r="G49" s="300" t="s">
        <v>686</v>
      </c>
      <c r="H49" s="300" t="s">
        <v>686</v>
      </c>
      <c r="I49" s="300" t="s">
        <v>686</v>
      </c>
      <c r="J49" s="1032">
        <v>1</v>
      </c>
      <c r="K49" s="300" t="s">
        <v>686</v>
      </c>
      <c r="L49" s="300" t="s">
        <v>686</v>
      </c>
      <c r="M49" s="300" t="s">
        <v>686</v>
      </c>
      <c r="N49" s="300" t="s">
        <v>686</v>
      </c>
      <c r="O49" s="300" t="s">
        <v>686</v>
      </c>
      <c r="P49" s="300" t="s">
        <v>686</v>
      </c>
      <c r="Q49" s="300" t="s">
        <v>686</v>
      </c>
      <c r="R49" s="300" t="s">
        <v>686</v>
      </c>
      <c r="S49" s="300" t="s">
        <v>686</v>
      </c>
      <c r="T49" s="300" t="s">
        <v>686</v>
      </c>
      <c r="U49" s="300" t="s">
        <v>686</v>
      </c>
      <c r="V49" s="300" t="s">
        <v>686</v>
      </c>
      <c r="W49" s="300" t="s">
        <v>686</v>
      </c>
      <c r="X49" s="300" t="s">
        <v>686</v>
      </c>
      <c r="Y49" s="954" t="str">
        <f t="shared" si="0"/>
        <v>OK</v>
      </c>
      <c r="Z49" s="954">
        <f t="shared" si="1"/>
        <v>1</v>
      </c>
    </row>
    <row r="50" spans="1:26" s="388" customFormat="1" ht="15" customHeight="1">
      <c r="A50" s="282"/>
      <c r="B50" s="282"/>
      <c r="C50" s="1115" t="s">
        <v>194</v>
      </c>
      <c r="D50" s="1115"/>
      <c r="E50" s="392"/>
      <c r="F50" s="300" t="s">
        <v>686</v>
      </c>
      <c r="G50" s="300" t="s">
        <v>686</v>
      </c>
      <c r="H50" s="300" t="s">
        <v>686</v>
      </c>
      <c r="I50" s="300" t="s">
        <v>686</v>
      </c>
      <c r="J50" s="300" t="s">
        <v>686</v>
      </c>
      <c r="K50" s="300" t="s">
        <v>686</v>
      </c>
      <c r="L50" s="300" t="s">
        <v>686</v>
      </c>
      <c r="M50" s="300" t="s">
        <v>686</v>
      </c>
      <c r="N50" s="300" t="s">
        <v>686</v>
      </c>
      <c r="O50" s="300" t="s">
        <v>686</v>
      </c>
      <c r="P50" s="300" t="s">
        <v>686</v>
      </c>
      <c r="Q50" s="300" t="s">
        <v>686</v>
      </c>
      <c r="R50" s="300" t="s">
        <v>686</v>
      </c>
      <c r="S50" s="300" t="s">
        <v>686</v>
      </c>
      <c r="T50" s="300" t="s">
        <v>686</v>
      </c>
      <c r="U50" s="300" t="s">
        <v>686</v>
      </c>
      <c r="V50" s="300" t="s">
        <v>686</v>
      </c>
      <c r="W50" s="300" t="s">
        <v>686</v>
      </c>
      <c r="X50" s="300" t="s">
        <v>686</v>
      </c>
      <c r="Y50" s="954" t="str">
        <f t="shared" si="0"/>
        <v>OK</v>
      </c>
      <c r="Z50" s="954">
        <f t="shared" si="1"/>
        <v>0</v>
      </c>
    </row>
    <row r="51" spans="1:26" s="388" customFormat="1" ht="15" customHeight="1">
      <c r="A51" s="282"/>
      <c r="B51" s="282"/>
      <c r="C51" s="1115" t="s">
        <v>195</v>
      </c>
      <c r="D51" s="1115"/>
      <c r="E51" s="392"/>
      <c r="F51" s="300" t="s">
        <v>686</v>
      </c>
      <c r="G51" s="300" t="s">
        <v>686</v>
      </c>
      <c r="H51" s="300" t="s">
        <v>686</v>
      </c>
      <c r="I51" s="300" t="s">
        <v>686</v>
      </c>
      <c r="J51" s="300" t="s">
        <v>686</v>
      </c>
      <c r="K51" s="300" t="s">
        <v>686</v>
      </c>
      <c r="L51" s="300" t="s">
        <v>686</v>
      </c>
      <c r="M51" s="300" t="s">
        <v>686</v>
      </c>
      <c r="N51" s="300" t="s">
        <v>686</v>
      </c>
      <c r="O51" s="300" t="s">
        <v>686</v>
      </c>
      <c r="P51" s="300" t="s">
        <v>686</v>
      </c>
      <c r="Q51" s="300" t="s">
        <v>686</v>
      </c>
      <c r="R51" s="300" t="s">
        <v>686</v>
      </c>
      <c r="S51" s="300" t="s">
        <v>686</v>
      </c>
      <c r="T51" s="300" t="s">
        <v>686</v>
      </c>
      <c r="U51" s="300" t="s">
        <v>686</v>
      </c>
      <c r="V51" s="300" t="s">
        <v>686</v>
      </c>
      <c r="W51" s="300" t="s">
        <v>686</v>
      </c>
      <c r="X51" s="300" t="s">
        <v>686</v>
      </c>
      <c r="Y51" s="954" t="str">
        <f t="shared" si="0"/>
        <v>OK</v>
      </c>
      <c r="Z51" s="954">
        <f t="shared" si="1"/>
        <v>0</v>
      </c>
    </row>
    <row r="52" spans="1:26" s="388" customFormat="1" ht="15" customHeight="1">
      <c r="A52" s="282"/>
      <c r="B52" s="282"/>
      <c r="C52" s="1115" t="s">
        <v>196</v>
      </c>
      <c r="D52" s="1115"/>
      <c r="E52" s="392"/>
      <c r="F52" s="300" t="s">
        <v>686</v>
      </c>
      <c r="G52" s="300" t="s">
        <v>686</v>
      </c>
      <c r="H52" s="300" t="s">
        <v>686</v>
      </c>
      <c r="I52" s="300" t="s">
        <v>686</v>
      </c>
      <c r="J52" s="300" t="s">
        <v>686</v>
      </c>
      <c r="K52" s="300" t="s">
        <v>686</v>
      </c>
      <c r="L52" s="300" t="s">
        <v>686</v>
      </c>
      <c r="M52" s="300" t="s">
        <v>686</v>
      </c>
      <c r="N52" s="300" t="s">
        <v>686</v>
      </c>
      <c r="O52" s="300" t="s">
        <v>686</v>
      </c>
      <c r="P52" s="300" t="s">
        <v>686</v>
      </c>
      <c r="Q52" s="300" t="s">
        <v>686</v>
      </c>
      <c r="R52" s="300" t="s">
        <v>686</v>
      </c>
      <c r="S52" s="300" t="s">
        <v>686</v>
      </c>
      <c r="T52" s="300" t="s">
        <v>686</v>
      </c>
      <c r="U52" s="300" t="s">
        <v>686</v>
      </c>
      <c r="V52" s="300" t="s">
        <v>686</v>
      </c>
      <c r="W52" s="300" t="s">
        <v>686</v>
      </c>
      <c r="X52" s="300" t="s">
        <v>686</v>
      </c>
      <c r="Y52" s="954" t="str">
        <f t="shared" si="0"/>
        <v>OK</v>
      </c>
      <c r="Z52" s="954">
        <f t="shared" si="1"/>
        <v>0</v>
      </c>
    </row>
    <row r="53" spans="1:26" s="388" customFormat="1" ht="15" customHeight="1">
      <c r="A53" s="282"/>
      <c r="B53" s="282"/>
      <c r="C53" s="1115" t="s">
        <v>197</v>
      </c>
      <c r="D53" s="1115"/>
      <c r="E53" s="392"/>
      <c r="F53" s="1032">
        <v>1</v>
      </c>
      <c r="G53" s="300" t="s">
        <v>686</v>
      </c>
      <c r="H53" s="300" t="s">
        <v>686</v>
      </c>
      <c r="I53" s="300" t="s">
        <v>686</v>
      </c>
      <c r="J53" s="300" t="s">
        <v>686</v>
      </c>
      <c r="K53" s="300" t="s">
        <v>686</v>
      </c>
      <c r="L53" s="300" t="s">
        <v>686</v>
      </c>
      <c r="M53" s="300" t="s">
        <v>686</v>
      </c>
      <c r="N53" s="300" t="s">
        <v>686</v>
      </c>
      <c r="O53" s="300" t="s">
        <v>686</v>
      </c>
      <c r="P53" s="300" t="s">
        <v>686</v>
      </c>
      <c r="Q53" s="300" t="s">
        <v>686</v>
      </c>
      <c r="R53" s="300" t="s">
        <v>686</v>
      </c>
      <c r="S53" s="300" t="s">
        <v>686</v>
      </c>
      <c r="T53" s="300" t="s">
        <v>686</v>
      </c>
      <c r="U53" s="300" t="s">
        <v>686</v>
      </c>
      <c r="V53" s="300" t="s">
        <v>686</v>
      </c>
      <c r="W53" s="1032">
        <v>1</v>
      </c>
      <c r="X53" s="300" t="s">
        <v>686</v>
      </c>
      <c r="Y53" s="954" t="str">
        <f t="shared" si="0"/>
        <v>OK</v>
      </c>
      <c r="Z53" s="954">
        <f t="shared" si="1"/>
        <v>1</v>
      </c>
    </row>
    <row r="54" spans="1:26" s="388" customFormat="1" ht="15" customHeight="1">
      <c r="A54" s="282"/>
      <c r="B54" s="282"/>
      <c r="C54" s="1115" t="s">
        <v>198</v>
      </c>
      <c r="D54" s="1115"/>
      <c r="E54" s="392"/>
      <c r="F54" s="300" t="s">
        <v>686</v>
      </c>
      <c r="G54" s="300" t="s">
        <v>686</v>
      </c>
      <c r="H54" s="300" t="s">
        <v>686</v>
      </c>
      <c r="I54" s="300" t="s">
        <v>686</v>
      </c>
      <c r="J54" s="300" t="s">
        <v>686</v>
      </c>
      <c r="K54" s="300" t="s">
        <v>686</v>
      </c>
      <c r="L54" s="300" t="s">
        <v>686</v>
      </c>
      <c r="M54" s="300" t="s">
        <v>686</v>
      </c>
      <c r="N54" s="300" t="s">
        <v>686</v>
      </c>
      <c r="O54" s="300" t="s">
        <v>686</v>
      </c>
      <c r="P54" s="300" t="s">
        <v>686</v>
      </c>
      <c r="Q54" s="300" t="s">
        <v>686</v>
      </c>
      <c r="R54" s="300" t="s">
        <v>686</v>
      </c>
      <c r="S54" s="300" t="s">
        <v>686</v>
      </c>
      <c r="T54" s="300" t="s">
        <v>686</v>
      </c>
      <c r="U54" s="300" t="s">
        <v>686</v>
      </c>
      <c r="V54" s="300" t="s">
        <v>686</v>
      </c>
      <c r="W54" s="300" t="s">
        <v>686</v>
      </c>
      <c r="X54" s="300" t="s">
        <v>686</v>
      </c>
      <c r="Y54" s="954" t="str">
        <f t="shared" si="0"/>
        <v>OK</v>
      </c>
      <c r="Z54" s="954">
        <f t="shared" si="1"/>
        <v>0</v>
      </c>
    </row>
    <row r="55" spans="1:26" ht="3.95" customHeight="1">
      <c r="A55" s="397"/>
      <c r="B55" s="397"/>
      <c r="C55" s="398"/>
      <c r="D55" s="398"/>
      <c r="E55" s="399"/>
      <c r="F55" s="400"/>
      <c r="G55" s="400"/>
      <c r="H55" s="400"/>
      <c r="I55" s="400"/>
      <c r="J55" s="400"/>
      <c r="K55" s="400"/>
      <c r="L55" s="400"/>
      <c r="M55" s="400"/>
      <c r="N55" s="400"/>
      <c r="O55" s="400"/>
      <c r="P55" s="400"/>
      <c r="Q55" s="400"/>
      <c r="R55" s="400"/>
      <c r="S55" s="400"/>
      <c r="T55" s="400"/>
      <c r="U55" s="400" t="s">
        <v>686</v>
      </c>
      <c r="V55" s="400"/>
      <c r="W55" s="400"/>
      <c r="X55" s="400"/>
    </row>
    <row r="56" spans="1:26" ht="15.95" customHeight="1">
      <c r="A56" s="281" t="s">
        <v>340</v>
      </c>
    </row>
    <row r="57" spans="1:26" ht="9.75" customHeight="1"/>
    <row r="58" spans="1:26" ht="24" customHeight="1">
      <c r="C58" s="365" t="s">
        <v>803</v>
      </c>
    </row>
    <row r="59" spans="1:26" ht="8.1" customHeight="1"/>
    <row r="60" spans="1:26" ht="12" customHeight="1" thickBot="1">
      <c r="A60" s="401"/>
      <c r="B60" s="401"/>
      <c r="C60" s="401"/>
      <c r="D60" s="401"/>
      <c r="E60" s="401"/>
      <c r="F60" s="401"/>
      <c r="G60" s="401"/>
      <c r="H60" s="401"/>
      <c r="I60" s="401"/>
      <c r="J60" s="401"/>
      <c r="K60" s="401"/>
      <c r="L60" s="401"/>
      <c r="M60" s="401"/>
      <c r="N60" s="401"/>
      <c r="O60" s="401"/>
      <c r="P60" s="401"/>
      <c r="Q60" s="401"/>
      <c r="R60" s="401"/>
      <c r="S60" s="401"/>
      <c r="T60" s="401"/>
      <c r="U60" s="401"/>
      <c r="V60" s="401"/>
      <c r="W60" s="1114" t="s">
        <v>353</v>
      </c>
      <c r="X60" s="1114"/>
    </row>
    <row r="61" spans="1:26" ht="3" customHeight="1">
      <c r="A61" s="284"/>
      <c r="B61" s="284"/>
      <c r="C61" s="284"/>
      <c r="D61" s="284"/>
      <c r="E61" s="402"/>
      <c r="F61" s="284"/>
      <c r="G61" s="403"/>
      <c r="H61" s="284"/>
      <c r="I61" s="403"/>
      <c r="J61" s="403"/>
      <c r="K61" s="284"/>
      <c r="L61" s="403"/>
      <c r="M61" s="403"/>
      <c r="N61" s="284"/>
      <c r="O61" s="403"/>
      <c r="P61" s="403"/>
      <c r="Q61" s="284"/>
      <c r="R61" s="403"/>
      <c r="S61" s="284"/>
      <c r="T61" s="403"/>
      <c r="U61" s="284"/>
      <c r="V61" s="403"/>
      <c r="W61" s="284"/>
      <c r="X61" s="404"/>
    </row>
    <row r="62" spans="1:26" s="284" customFormat="1" ht="60" customHeight="1">
      <c r="C62" s="405"/>
      <c r="D62" s="313"/>
      <c r="E62" s="406"/>
      <c r="F62" s="380" t="s">
        <v>1</v>
      </c>
      <c r="G62" s="379" t="s">
        <v>145</v>
      </c>
      <c r="H62" s="380" t="s">
        <v>146</v>
      </c>
      <c r="I62" s="379" t="s">
        <v>701</v>
      </c>
      <c r="J62" s="379" t="s">
        <v>147</v>
      </c>
      <c r="K62" s="380" t="s">
        <v>148</v>
      </c>
      <c r="L62" s="379" t="s">
        <v>149</v>
      </c>
      <c r="M62" s="379" t="s">
        <v>150</v>
      </c>
      <c r="N62" s="380" t="s">
        <v>578</v>
      </c>
      <c r="O62" s="379" t="s">
        <v>151</v>
      </c>
      <c r="P62" s="379" t="s">
        <v>152</v>
      </c>
      <c r="Q62" s="380" t="s">
        <v>153</v>
      </c>
      <c r="R62" s="379" t="s">
        <v>154</v>
      </c>
      <c r="S62" s="380" t="s">
        <v>155</v>
      </c>
      <c r="T62" s="379" t="s">
        <v>156</v>
      </c>
      <c r="U62" s="380" t="s">
        <v>157</v>
      </c>
      <c r="V62" s="379" t="s">
        <v>158</v>
      </c>
      <c r="W62" s="380" t="s">
        <v>159</v>
      </c>
      <c r="X62" s="407" t="s">
        <v>2</v>
      </c>
    </row>
    <row r="63" spans="1:26" ht="3" customHeight="1">
      <c r="A63" s="382"/>
      <c r="B63" s="382"/>
      <c r="C63" s="382"/>
      <c r="D63" s="383"/>
      <c r="E63" s="384"/>
      <c r="F63" s="387"/>
      <c r="G63" s="408"/>
      <c r="H63" s="387"/>
      <c r="I63" s="386"/>
      <c r="J63" s="386"/>
      <c r="K63" s="387"/>
      <c r="L63" s="408"/>
      <c r="M63" s="386"/>
      <c r="N63" s="387"/>
      <c r="O63" s="386"/>
      <c r="P63" s="386"/>
      <c r="Q63" s="387"/>
      <c r="R63" s="386"/>
      <c r="S63" s="387"/>
      <c r="T63" s="386"/>
      <c r="U63" s="387"/>
      <c r="V63" s="386"/>
      <c r="W63" s="387"/>
      <c r="X63" s="409"/>
    </row>
    <row r="64" spans="1:26" s="388" customFormat="1" ht="15" customHeight="1">
      <c r="A64" s="282"/>
      <c r="B64" s="282"/>
      <c r="C64" s="1115" t="s">
        <v>199</v>
      </c>
      <c r="D64" s="1115"/>
      <c r="E64" s="389"/>
      <c r="F64" s="921"/>
      <c r="G64" s="922"/>
      <c r="H64" s="922"/>
      <c r="I64" s="922"/>
      <c r="J64" s="922"/>
      <c r="K64" s="922"/>
      <c r="L64" s="922"/>
      <c r="M64" s="922"/>
      <c r="N64" s="922"/>
      <c r="O64" s="922"/>
      <c r="P64" s="922"/>
      <c r="Q64" s="922"/>
      <c r="R64" s="922"/>
      <c r="S64" s="922"/>
      <c r="T64" s="922"/>
      <c r="U64" s="922"/>
      <c r="V64" s="922"/>
      <c r="W64" s="922"/>
      <c r="X64" s="922"/>
    </row>
    <row r="65" spans="1:26" s="388" customFormat="1" ht="12" customHeight="1">
      <c r="A65" s="282"/>
      <c r="B65" s="282"/>
      <c r="C65" s="1011"/>
      <c r="D65" s="418" t="s">
        <v>200</v>
      </c>
      <c r="E65" s="410"/>
      <c r="F65" s="390" t="s">
        <v>16</v>
      </c>
      <c r="G65" s="390" t="s">
        <v>16</v>
      </c>
      <c r="H65" s="390" t="s">
        <v>16</v>
      </c>
      <c r="I65" s="390" t="s">
        <v>16</v>
      </c>
      <c r="J65" s="390" t="s">
        <v>16</v>
      </c>
      <c r="K65" s="390" t="s">
        <v>16</v>
      </c>
      <c r="L65" s="390" t="s">
        <v>16</v>
      </c>
      <c r="M65" s="390" t="s">
        <v>16</v>
      </c>
      <c r="N65" s="390" t="s">
        <v>16</v>
      </c>
      <c r="O65" s="390" t="s">
        <v>16</v>
      </c>
      <c r="P65" s="390" t="s">
        <v>16</v>
      </c>
      <c r="Q65" s="390" t="s">
        <v>16</v>
      </c>
      <c r="R65" s="390" t="s">
        <v>16</v>
      </c>
      <c r="S65" s="390" t="s">
        <v>16</v>
      </c>
      <c r="T65" s="390" t="s">
        <v>16</v>
      </c>
      <c r="U65" s="390" t="s">
        <v>16</v>
      </c>
      <c r="V65" s="390" t="s">
        <v>16</v>
      </c>
      <c r="W65" s="390" t="s">
        <v>16</v>
      </c>
      <c r="X65" s="390" t="s">
        <v>16</v>
      </c>
      <c r="Y65" s="954" t="str">
        <f t="shared" ref="Y65:Y91" si="2">IF(Z65=F65,"OK","NG")</f>
        <v>OK</v>
      </c>
      <c r="Z65" s="954">
        <f>SUM(G65:X65)</f>
        <v>0</v>
      </c>
    </row>
    <row r="66" spans="1:26" s="388" customFormat="1" ht="12" customHeight="1">
      <c r="A66" s="282"/>
      <c r="B66" s="282"/>
      <c r="C66" s="1011"/>
      <c r="D66" s="418" t="s">
        <v>201</v>
      </c>
      <c r="E66" s="412"/>
      <c r="F66" s="390" t="s">
        <v>16</v>
      </c>
      <c r="G66" s="390" t="s">
        <v>16</v>
      </c>
      <c r="H66" s="390" t="s">
        <v>16</v>
      </c>
      <c r="I66" s="390" t="s">
        <v>16</v>
      </c>
      <c r="J66" s="390" t="s">
        <v>16</v>
      </c>
      <c r="K66" s="390" t="s">
        <v>16</v>
      </c>
      <c r="L66" s="390" t="s">
        <v>16</v>
      </c>
      <c r="M66" s="390" t="s">
        <v>16</v>
      </c>
      <c r="N66" s="390" t="s">
        <v>16</v>
      </c>
      <c r="O66" s="390" t="s">
        <v>16</v>
      </c>
      <c r="P66" s="390" t="s">
        <v>16</v>
      </c>
      <c r="Q66" s="390" t="s">
        <v>16</v>
      </c>
      <c r="R66" s="390" t="s">
        <v>16</v>
      </c>
      <c r="S66" s="390" t="s">
        <v>16</v>
      </c>
      <c r="T66" s="390" t="s">
        <v>16</v>
      </c>
      <c r="U66" s="390" t="s">
        <v>16</v>
      </c>
      <c r="V66" s="390" t="s">
        <v>16</v>
      </c>
      <c r="W66" s="390" t="s">
        <v>16</v>
      </c>
      <c r="X66" s="390" t="s">
        <v>16</v>
      </c>
      <c r="Y66" s="954" t="str">
        <f t="shared" si="2"/>
        <v>OK</v>
      </c>
      <c r="Z66" s="954">
        <f t="shared" ref="Z66:Z91" si="3">SUM(G66:X66)</f>
        <v>0</v>
      </c>
    </row>
    <row r="67" spans="1:26" s="388" customFormat="1" ht="12" customHeight="1">
      <c r="A67" s="282"/>
      <c r="B67" s="282"/>
      <c r="C67" s="1011"/>
      <c r="D67" s="418" t="s">
        <v>202</v>
      </c>
      <c r="E67" s="412"/>
      <c r="F67" s="390" t="s">
        <v>16</v>
      </c>
      <c r="G67" s="390" t="s">
        <v>16</v>
      </c>
      <c r="H67" s="390" t="s">
        <v>16</v>
      </c>
      <c r="I67" s="390" t="s">
        <v>16</v>
      </c>
      <c r="J67" s="390" t="s">
        <v>16</v>
      </c>
      <c r="K67" s="390" t="s">
        <v>16</v>
      </c>
      <c r="L67" s="390" t="s">
        <v>16</v>
      </c>
      <c r="M67" s="390" t="s">
        <v>16</v>
      </c>
      <c r="N67" s="390" t="s">
        <v>16</v>
      </c>
      <c r="O67" s="390" t="s">
        <v>16</v>
      </c>
      <c r="P67" s="390" t="s">
        <v>16</v>
      </c>
      <c r="Q67" s="390" t="s">
        <v>16</v>
      </c>
      <c r="R67" s="390" t="s">
        <v>16</v>
      </c>
      <c r="S67" s="390" t="s">
        <v>16</v>
      </c>
      <c r="T67" s="390" t="s">
        <v>16</v>
      </c>
      <c r="U67" s="390" t="s">
        <v>16</v>
      </c>
      <c r="V67" s="390" t="s">
        <v>16</v>
      </c>
      <c r="W67" s="390" t="s">
        <v>16</v>
      </c>
      <c r="X67" s="390" t="s">
        <v>16</v>
      </c>
      <c r="Y67" s="954" t="str">
        <f t="shared" si="2"/>
        <v>OK</v>
      </c>
      <c r="Z67" s="954">
        <f t="shared" si="3"/>
        <v>0</v>
      </c>
    </row>
    <row r="68" spans="1:26" s="388" customFormat="1" ht="12" customHeight="1">
      <c r="A68" s="413"/>
      <c r="B68" s="413"/>
      <c r="C68" s="414"/>
      <c r="D68" s="418" t="s">
        <v>203</v>
      </c>
      <c r="E68" s="412"/>
      <c r="F68" s="390" t="s">
        <v>16</v>
      </c>
      <c r="G68" s="390" t="s">
        <v>16</v>
      </c>
      <c r="H68" s="390" t="s">
        <v>16</v>
      </c>
      <c r="I68" s="390" t="s">
        <v>16</v>
      </c>
      <c r="J68" s="390" t="s">
        <v>16</v>
      </c>
      <c r="K68" s="390" t="s">
        <v>16</v>
      </c>
      <c r="L68" s="390" t="s">
        <v>16</v>
      </c>
      <c r="M68" s="390" t="s">
        <v>16</v>
      </c>
      <c r="N68" s="390" t="s">
        <v>16</v>
      </c>
      <c r="O68" s="390" t="s">
        <v>16</v>
      </c>
      <c r="P68" s="390" t="s">
        <v>16</v>
      </c>
      <c r="Q68" s="390" t="s">
        <v>16</v>
      </c>
      <c r="R68" s="390" t="s">
        <v>16</v>
      </c>
      <c r="S68" s="390" t="s">
        <v>16</v>
      </c>
      <c r="T68" s="390" t="s">
        <v>16</v>
      </c>
      <c r="U68" s="390" t="s">
        <v>16</v>
      </c>
      <c r="V68" s="390" t="s">
        <v>16</v>
      </c>
      <c r="W68" s="390" t="s">
        <v>16</v>
      </c>
      <c r="X68" s="390" t="s">
        <v>16</v>
      </c>
      <c r="Y68" s="954" t="str">
        <f t="shared" si="2"/>
        <v>OK</v>
      </c>
      <c r="Z68" s="954">
        <f t="shared" si="3"/>
        <v>0</v>
      </c>
    </row>
    <row r="69" spans="1:26" s="388" customFormat="1" ht="18" customHeight="1">
      <c r="A69" s="282"/>
      <c r="B69" s="282"/>
      <c r="C69" s="1115" t="s">
        <v>204</v>
      </c>
      <c r="D69" s="1115"/>
      <c r="E69" s="389"/>
      <c r="F69" s="1033">
        <v>2</v>
      </c>
      <c r="G69" s="390" t="s">
        <v>686</v>
      </c>
      <c r="H69" s="390" t="s">
        <v>686</v>
      </c>
      <c r="I69" s="390" t="s">
        <v>686</v>
      </c>
      <c r="J69" s="390" t="s">
        <v>686</v>
      </c>
      <c r="K69" s="1033">
        <v>2</v>
      </c>
      <c r="L69" s="390" t="s">
        <v>686</v>
      </c>
      <c r="M69" s="390" t="s">
        <v>686</v>
      </c>
      <c r="N69" s="390" t="s">
        <v>686</v>
      </c>
      <c r="O69" s="390" t="s">
        <v>686</v>
      </c>
      <c r="P69" s="390" t="s">
        <v>686</v>
      </c>
      <c r="Q69" s="390" t="s">
        <v>686</v>
      </c>
      <c r="R69" s="390" t="s">
        <v>686</v>
      </c>
      <c r="S69" s="390" t="s">
        <v>686</v>
      </c>
      <c r="T69" s="390" t="s">
        <v>686</v>
      </c>
      <c r="U69" s="390" t="s">
        <v>686</v>
      </c>
      <c r="V69" s="390" t="s">
        <v>686</v>
      </c>
      <c r="W69" s="390" t="s">
        <v>686</v>
      </c>
      <c r="X69" s="390" t="s">
        <v>686</v>
      </c>
      <c r="Y69" s="954" t="str">
        <f t="shared" si="2"/>
        <v>OK</v>
      </c>
      <c r="Z69" s="954">
        <f t="shared" si="3"/>
        <v>2</v>
      </c>
    </row>
    <row r="70" spans="1:26" s="388" customFormat="1" ht="15" customHeight="1">
      <c r="A70" s="282"/>
      <c r="B70" s="282"/>
      <c r="C70" s="1115" t="s">
        <v>205</v>
      </c>
      <c r="D70" s="1115"/>
      <c r="E70" s="389"/>
      <c r="F70" s="390"/>
      <c r="G70" s="411"/>
      <c r="H70" s="411"/>
      <c r="I70" s="411"/>
      <c r="J70" s="411"/>
      <c r="K70" s="411"/>
      <c r="L70" s="411"/>
      <c r="M70" s="411"/>
      <c r="N70" s="411"/>
      <c r="O70" s="411"/>
      <c r="P70" s="411"/>
      <c r="Q70" s="411"/>
      <c r="R70" s="411"/>
      <c r="S70" s="411"/>
      <c r="T70" s="411"/>
      <c r="U70" s="411"/>
      <c r="V70" s="411"/>
      <c r="W70" s="411"/>
      <c r="X70" s="411"/>
      <c r="Y70" s="954" t="str">
        <f t="shared" si="2"/>
        <v>OK</v>
      </c>
      <c r="Z70" s="954">
        <f t="shared" si="3"/>
        <v>0</v>
      </c>
    </row>
    <row r="71" spans="1:26" s="388" customFormat="1" ht="12" customHeight="1">
      <c r="A71" s="282"/>
      <c r="B71" s="282"/>
      <c r="C71" s="415"/>
      <c r="D71" s="600" t="s">
        <v>206</v>
      </c>
      <c r="E71" s="389"/>
      <c r="F71" s="390" t="s">
        <v>686</v>
      </c>
      <c r="G71" s="390" t="s">
        <v>686</v>
      </c>
      <c r="H71" s="390" t="s">
        <v>686</v>
      </c>
      <c r="I71" s="390" t="s">
        <v>686</v>
      </c>
      <c r="J71" s="390" t="s">
        <v>686</v>
      </c>
      <c r="K71" s="390" t="s">
        <v>686</v>
      </c>
      <c r="L71" s="390" t="s">
        <v>686</v>
      </c>
      <c r="M71" s="390" t="s">
        <v>686</v>
      </c>
      <c r="N71" s="390" t="s">
        <v>686</v>
      </c>
      <c r="O71" s="390" t="s">
        <v>686</v>
      </c>
      <c r="P71" s="390" t="s">
        <v>686</v>
      </c>
      <c r="Q71" s="390" t="s">
        <v>686</v>
      </c>
      <c r="R71" s="390" t="s">
        <v>686</v>
      </c>
      <c r="S71" s="390" t="s">
        <v>686</v>
      </c>
      <c r="T71" s="390" t="s">
        <v>686</v>
      </c>
      <c r="U71" s="390" t="s">
        <v>686</v>
      </c>
      <c r="V71" s="390" t="s">
        <v>686</v>
      </c>
      <c r="W71" s="390" t="s">
        <v>686</v>
      </c>
      <c r="X71" s="390" t="s">
        <v>686</v>
      </c>
      <c r="Y71" s="954" t="str">
        <f t="shared" si="2"/>
        <v>OK</v>
      </c>
      <c r="Z71" s="954">
        <f t="shared" si="3"/>
        <v>0</v>
      </c>
    </row>
    <row r="72" spans="1:26" s="388" customFormat="1" ht="12" customHeight="1">
      <c r="A72" s="282"/>
      <c r="B72" s="282"/>
      <c r="C72" s="282"/>
      <c r="D72" s="418" t="s">
        <v>207</v>
      </c>
      <c r="E72" s="389"/>
      <c r="F72" s="390" t="s">
        <v>686</v>
      </c>
      <c r="G72" s="390" t="s">
        <v>686</v>
      </c>
      <c r="H72" s="390" t="s">
        <v>686</v>
      </c>
      <c r="I72" s="390" t="s">
        <v>686</v>
      </c>
      <c r="J72" s="390" t="s">
        <v>686</v>
      </c>
      <c r="K72" s="390" t="s">
        <v>686</v>
      </c>
      <c r="L72" s="390" t="s">
        <v>686</v>
      </c>
      <c r="M72" s="390" t="s">
        <v>686</v>
      </c>
      <c r="N72" s="390" t="s">
        <v>686</v>
      </c>
      <c r="O72" s="390" t="s">
        <v>686</v>
      </c>
      <c r="P72" s="390" t="s">
        <v>686</v>
      </c>
      <c r="Q72" s="390" t="s">
        <v>686</v>
      </c>
      <c r="R72" s="390" t="s">
        <v>686</v>
      </c>
      <c r="S72" s="390" t="s">
        <v>686</v>
      </c>
      <c r="T72" s="390" t="s">
        <v>686</v>
      </c>
      <c r="U72" s="390" t="s">
        <v>686</v>
      </c>
      <c r="V72" s="390" t="s">
        <v>686</v>
      </c>
      <c r="W72" s="390" t="s">
        <v>686</v>
      </c>
      <c r="X72" s="390" t="s">
        <v>686</v>
      </c>
      <c r="Y72" s="954" t="str">
        <f t="shared" si="2"/>
        <v>OK</v>
      </c>
      <c r="Z72" s="954">
        <f t="shared" si="3"/>
        <v>0</v>
      </c>
    </row>
    <row r="73" spans="1:26" s="388" customFormat="1" ht="12" customHeight="1">
      <c r="A73" s="282"/>
      <c r="B73" s="282"/>
      <c r="C73" s="416"/>
      <c r="D73" s="418" t="s">
        <v>208</v>
      </c>
      <c r="E73" s="389"/>
      <c r="F73" s="390" t="s">
        <v>686</v>
      </c>
      <c r="G73" s="390" t="s">
        <v>686</v>
      </c>
      <c r="H73" s="390" t="s">
        <v>686</v>
      </c>
      <c r="I73" s="390" t="s">
        <v>686</v>
      </c>
      <c r="J73" s="390" t="s">
        <v>686</v>
      </c>
      <c r="K73" s="390" t="s">
        <v>686</v>
      </c>
      <c r="L73" s="390" t="s">
        <v>686</v>
      </c>
      <c r="M73" s="390" t="s">
        <v>686</v>
      </c>
      <c r="N73" s="390" t="s">
        <v>686</v>
      </c>
      <c r="O73" s="390" t="s">
        <v>686</v>
      </c>
      <c r="P73" s="390" t="s">
        <v>686</v>
      </c>
      <c r="Q73" s="390" t="s">
        <v>686</v>
      </c>
      <c r="R73" s="390" t="s">
        <v>686</v>
      </c>
      <c r="S73" s="390" t="s">
        <v>686</v>
      </c>
      <c r="T73" s="390" t="s">
        <v>686</v>
      </c>
      <c r="U73" s="390" t="s">
        <v>686</v>
      </c>
      <c r="V73" s="390" t="s">
        <v>686</v>
      </c>
      <c r="W73" s="390" t="s">
        <v>686</v>
      </c>
      <c r="X73" s="390" t="s">
        <v>686</v>
      </c>
      <c r="Y73" s="954" t="str">
        <f t="shared" si="2"/>
        <v>OK</v>
      </c>
      <c r="Z73" s="954">
        <f t="shared" si="3"/>
        <v>0</v>
      </c>
    </row>
    <row r="74" spans="1:26" s="388" customFormat="1" ht="12" customHeight="1">
      <c r="A74" s="282"/>
      <c r="B74" s="282"/>
      <c r="C74" s="415"/>
      <c r="D74" s="418" t="s">
        <v>314</v>
      </c>
      <c r="E74" s="389"/>
      <c r="F74" s="1033">
        <v>12</v>
      </c>
      <c r="G74" s="411" t="s">
        <v>686</v>
      </c>
      <c r="H74" s="411" t="s">
        <v>686</v>
      </c>
      <c r="I74" s="954" t="s">
        <v>686</v>
      </c>
      <c r="J74" s="1034">
        <v>6</v>
      </c>
      <c r="K74" s="1034">
        <v>5</v>
      </c>
      <c r="L74" s="411" t="s">
        <v>686</v>
      </c>
      <c r="M74" s="1034">
        <v>1</v>
      </c>
      <c r="N74" s="411" t="s">
        <v>686</v>
      </c>
      <c r="O74" s="411" t="s">
        <v>686</v>
      </c>
      <c r="P74" s="411" t="s">
        <v>686</v>
      </c>
      <c r="Q74" s="411" t="s">
        <v>686</v>
      </c>
      <c r="R74" s="411" t="s">
        <v>686</v>
      </c>
      <c r="S74" s="411" t="s">
        <v>686</v>
      </c>
      <c r="T74" s="411" t="s">
        <v>686</v>
      </c>
      <c r="U74" s="411" t="s">
        <v>686</v>
      </c>
      <c r="V74" s="411" t="s">
        <v>686</v>
      </c>
      <c r="W74" s="411" t="s">
        <v>686</v>
      </c>
      <c r="X74" s="411" t="s">
        <v>686</v>
      </c>
      <c r="Y74" s="954" t="str">
        <f t="shared" si="2"/>
        <v>OK</v>
      </c>
      <c r="Z74" s="954">
        <f t="shared" si="3"/>
        <v>12</v>
      </c>
    </row>
    <row r="75" spans="1:26" s="388" customFormat="1" ht="18" customHeight="1">
      <c r="A75" s="282"/>
      <c r="B75" s="282"/>
      <c r="C75" s="1115" t="s">
        <v>209</v>
      </c>
      <c r="D75" s="1115"/>
      <c r="E75" s="389"/>
      <c r="F75" s="390" t="s">
        <v>16</v>
      </c>
      <c r="G75" s="390" t="s">
        <v>16</v>
      </c>
      <c r="H75" s="390" t="s">
        <v>16</v>
      </c>
      <c r="I75" s="390" t="s">
        <v>16</v>
      </c>
      <c r="J75" s="390" t="s">
        <v>16</v>
      </c>
      <c r="K75" s="390" t="s">
        <v>16</v>
      </c>
      <c r="L75" s="390" t="s">
        <v>16</v>
      </c>
      <c r="M75" s="390" t="s">
        <v>16</v>
      </c>
      <c r="N75" s="390" t="s">
        <v>16</v>
      </c>
      <c r="O75" s="390" t="s">
        <v>16</v>
      </c>
      <c r="P75" s="390" t="s">
        <v>16</v>
      </c>
      <c r="Q75" s="390" t="s">
        <v>16</v>
      </c>
      <c r="R75" s="390" t="s">
        <v>16</v>
      </c>
      <c r="S75" s="390" t="s">
        <v>16</v>
      </c>
      <c r="T75" s="390" t="s">
        <v>16</v>
      </c>
      <c r="U75" s="390" t="s">
        <v>16</v>
      </c>
      <c r="V75" s="390" t="s">
        <v>16</v>
      </c>
      <c r="W75" s="390" t="s">
        <v>16</v>
      </c>
      <c r="X75" s="390" t="s">
        <v>16</v>
      </c>
      <c r="Y75" s="954" t="str">
        <f t="shared" si="2"/>
        <v>OK</v>
      </c>
      <c r="Z75" s="954">
        <f t="shared" si="3"/>
        <v>0</v>
      </c>
    </row>
    <row r="76" spans="1:26" s="388" customFormat="1" ht="15" customHeight="1">
      <c r="A76" s="282"/>
      <c r="B76" s="282"/>
      <c r="C76" s="1115" t="s">
        <v>210</v>
      </c>
      <c r="D76" s="1115"/>
      <c r="E76" s="389"/>
      <c r="F76" s="390"/>
      <c r="G76" s="411"/>
      <c r="H76" s="411"/>
      <c r="I76" s="411"/>
      <c r="J76" s="411"/>
      <c r="K76" s="411"/>
      <c r="L76" s="411"/>
      <c r="M76" s="411"/>
      <c r="N76" s="411"/>
      <c r="O76" s="411"/>
      <c r="P76" s="411"/>
      <c r="Q76" s="411"/>
      <c r="R76" s="411"/>
      <c r="S76" s="411"/>
      <c r="T76" s="411"/>
      <c r="U76" s="411"/>
      <c r="V76" s="411"/>
      <c r="W76" s="411"/>
      <c r="X76" s="411"/>
      <c r="Y76" s="954" t="str">
        <f t="shared" si="2"/>
        <v>OK</v>
      </c>
      <c r="Z76" s="954">
        <f t="shared" si="3"/>
        <v>0</v>
      </c>
    </row>
    <row r="77" spans="1:26" s="388" customFormat="1" ht="12" customHeight="1">
      <c r="A77" s="282"/>
      <c r="B77" s="282"/>
      <c r="C77" s="417"/>
      <c r="D77" s="418" t="s">
        <v>211</v>
      </c>
      <c r="E77" s="389"/>
      <c r="F77" s="1033">
        <v>22</v>
      </c>
      <c r="G77" s="411" t="s">
        <v>686</v>
      </c>
      <c r="H77" s="1034">
        <v>1</v>
      </c>
      <c r="I77" s="411" t="s">
        <v>686</v>
      </c>
      <c r="J77" s="1034">
        <v>4</v>
      </c>
      <c r="K77" s="1034">
        <v>4</v>
      </c>
      <c r="L77" s="1034">
        <v>2</v>
      </c>
      <c r="M77" s="1034">
        <v>1</v>
      </c>
      <c r="N77" s="411" t="s">
        <v>686</v>
      </c>
      <c r="O77" s="411" t="s">
        <v>686</v>
      </c>
      <c r="P77" s="411" t="s">
        <v>686</v>
      </c>
      <c r="Q77" s="411" t="s">
        <v>686</v>
      </c>
      <c r="R77" s="411" t="s">
        <v>686</v>
      </c>
      <c r="S77" s="1034">
        <v>3</v>
      </c>
      <c r="T77" s="1034">
        <v>3</v>
      </c>
      <c r="U77" s="411" t="s">
        <v>686</v>
      </c>
      <c r="V77" s="411" t="s">
        <v>686</v>
      </c>
      <c r="W77" s="1034">
        <v>4</v>
      </c>
      <c r="X77" s="411" t="s">
        <v>686</v>
      </c>
      <c r="Y77" s="954" t="str">
        <f t="shared" si="2"/>
        <v>OK</v>
      </c>
      <c r="Z77" s="954">
        <f t="shared" si="3"/>
        <v>22</v>
      </c>
    </row>
    <row r="78" spans="1:26" s="388" customFormat="1" ht="12" customHeight="1">
      <c r="A78" s="282"/>
      <c r="B78" s="282"/>
      <c r="C78" s="417"/>
      <c r="D78" s="418" t="s">
        <v>212</v>
      </c>
      <c r="E78" s="389"/>
      <c r="F78" s="1033">
        <v>103</v>
      </c>
      <c r="G78" s="411" t="s">
        <v>686</v>
      </c>
      <c r="H78" s="1034">
        <v>1</v>
      </c>
      <c r="I78" s="411" t="s">
        <v>686</v>
      </c>
      <c r="J78" s="1034">
        <v>51</v>
      </c>
      <c r="K78" s="1034">
        <v>30</v>
      </c>
      <c r="L78" s="1034">
        <v>2</v>
      </c>
      <c r="M78" s="1034">
        <v>2</v>
      </c>
      <c r="N78" s="1034">
        <v>1</v>
      </c>
      <c r="O78" s="1034">
        <v>5</v>
      </c>
      <c r="P78" s="1034">
        <v>8</v>
      </c>
      <c r="Q78" s="411" t="s">
        <v>686</v>
      </c>
      <c r="R78" s="411" t="s">
        <v>686</v>
      </c>
      <c r="S78" s="1034">
        <v>1</v>
      </c>
      <c r="T78" s="411" t="s">
        <v>686</v>
      </c>
      <c r="U78" s="1034">
        <v>1</v>
      </c>
      <c r="V78" s="411" t="s">
        <v>686</v>
      </c>
      <c r="W78" s="1034">
        <v>1</v>
      </c>
      <c r="X78" s="411" t="s">
        <v>686</v>
      </c>
      <c r="Y78" s="954" t="str">
        <f t="shared" si="2"/>
        <v>OK</v>
      </c>
      <c r="Z78" s="954">
        <f t="shared" si="3"/>
        <v>103</v>
      </c>
    </row>
    <row r="79" spans="1:26" s="388" customFormat="1" ht="12" customHeight="1">
      <c r="A79" s="282"/>
      <c r="B79" s="282"/>
      <c r="C79" s="417"/>
      <c r="D79" s="418" t="s">
        <v>213</v>
      </c>
      <c r="E79" s="419"/>
      <c r="F79" s="1033">
        <v>197</v>
      </c>
      <c r="G79" s="1034">
        <v>1</v>
      </c>
      <c r="H79" s="411" t="s">
        <v>686</v>
      </c>
      <c r="I79" s="411" t="s">
        <v>686</v>
      </c>
      <c r="J79" s="1034">
        <v>73</v>
      </c>
      <c r="K79" s="1034">
        <v>77</v>
      </c>
      <c r="L79" s="1034">
        <v>7</v>
      </c>
      <c r="M79" s="1034">
        <v>7</v>
      </c>
      <c r="N79" s="1034">
        <v>4</v>
      </c>
      <c r="O79" s="1034">
        <v>2</v>
      </c>
      <c r="P79" s="1034">
        <v>12</v>
      </c>
      <c r="Q79" s="411" t="s">
        <v>686</v>
      </c>
      <c r="R79" s="411" t="s">
        <v>686</v>
      </c>
      <c r="S79" s="411" t="s">
        <v>686</v>
      </c>
      <c r="T79" s="411" t="s">
        <v>686</v>
      </c>
      <c r="U79" s="1034">
        <v>2</v>
      </c>
      <c r="V79" s="1034">
        <v>6</v>
      </c>
      <c r="W79" s="1034">
        <v>6</v>
      </c>
      <c r="X79" s="411" t="s">
        <v>686</v>
      </c>
      <c r="Y79" s="954" t="str">
        <f t="shared" si="2"/>
        <v>OK</v>
      </c>
      <c r="Z79" s="954">
        <f t="shared" si="3"/>
        <v>197</v>
      </c>
    </row>
    <row r="80" spans="1:26" s="388" customFormat="1" ht="12" customHeight="1">
      <c r="A80" s="282"/>
      <c r="B80" s="282"/>
      <c r="C80" s="1011"/>
      <c r="D80" s="418" t="s">
        <v>214</v>
      </c>
      <c r="E80" s="419"/>
      <c r="F80" s="1033">
        <v>304</v>
      </c>
      <c r="G80" s="411" t="s">
        <v>686</v>
      </c>
      <c r="H80" s="1034">
        <v>2</v>
      </c>
      <c r="I80" s="411" t="s">
        <v>686</v>
      </c>
      <c r="J80" s="1034">
        <v>136</v>
      </c>
      <c r="K80" s="1034">
        <v>97</v>
      </c>
      <c r="L80" s="1034">
        <v>4</v>
      </c>
      <c r="M80" s="1034">
        <v>8</v>
      </c>
      <c r="N80" s="1034">
        <v>9</v>
      </c>
      <c r="O80" s="1034">
        <v>11</v>
      </c>
      <c r="P80" s="1034">
        <v>27</v>
      </c>
      <c r="Q80" s="411" t="s">
        <v>686</v>
      </c>
      <c r="R80" s="411" t="s">
        <v>686</v>
      </c>
      <c r="S80" s="1034">
        <v>1</v>
      </c>
      <c r="T80" s="1034">
        <v>2</v>
      </c>
      <c r="U80" s="1034">
        <v>1</v>
      </c>
      <c r="V80" s="1034">
        <v>3</v>
      </c>
      <c r="W80" s="1034">
        <v>3</v>
      </c>
      <c r="X80" s="411" t="s">
        <v>686</v>
      </c>
      <c r="Y80" s="954" t="str">
        <f t="shared" si="2"/>
        <v>OK</v>
      </c>
      <c r="Z80" s="954">
        <f t="shared" si="3"/>
        <v>304</v>
      </c>
    </row>
    <row r="81" spans="1:26" s="388" customFormat="1" ht="12" customHeight="1">
      <c r="A81" s="282"/>
      <c r="B81" s="282"/>
      <c r="C81" s="1011"/>
      <c r="D81" s="418" t="s">
        <v>215</v>
      </c>
      <c r="E81" s="389"/>
      <c r="F81" s="1033">
        <v>417</v>
      </c>
      <c r="G81" s="1034">
        <v>2</v>
      </c>
      <c r="H81" s="1034">
        <v>2</v>
      </c>
      <c r="I81" s="411" t="s">
        <v>686</v>
      </c>
      <c r="J81" s="1034">
        <v>172</v>
      </c>
      <c r="K81" s="1034">
        <v>147</v>
      </c>
      <c r="L81" s="1034">
        <v>13</v>
      </c>
      <c r="M81" s="1034">
        <v>8</v>
      </c>
      <c r="N81" s="1034">
        <v>9</v>
      </c>
      <c r="O81" s="1034">
        <v>17</v>
      </c>
      <c r="P81" s="1034">
        <v>31</v>
      </c>
      <c r="Q81" s="411" t="s">
        <v>686</v>
      </c>
      <c r="R81" s="411" t="s">
        <v>686</v>
      </c>
      <c r="S81" s="1034">
        <v>4</v>
      </c>
      <c r="T81" s="1034">
        <v>3</v>
      </c>
      <c r="U81" s="411" t="s">
        <v>686</v>
      </c>
      <c r="V81" s="1034">
        <v>7</v>
      </c>
      <c r="W81" s="1034">
        <v>2</v>
      </c>
      <c r="X81" s="411" t="s">
        <v>686</v>
      </c>
      <c r="Y81" s="954" t="str">
        <f t="shared" si="2"/>
        <v>OK</v>
      </c>
      <c r="Z81" s="954">
        <f t="shared" si="3"/>
        <v>417</v>
      </c>
    </row>
    <row r="82" spans="1:26" s="388" customFormat="1" ht="15" customHeight="1">
      <c r="A82" s="282"/>
      <c r="B82" s="282"/>
      <c r="C82" s="1011"/>
      <c r="D82" s="418" t="s">
        <v>216</v>
      </c>
      <c r="E82" s="419"/>
      <c r="F82" s="1033">
        <v>111</v>
      </c>
      <c r="G82" s="411" t="s">
        <v>686</v>
      </c>
      <c r="H82" s="411" t="s">
        <v>686</v>
      </c>
      <c r="I82" s="411" t="s">
        <v>686</v>
      </c>
      <c r="J82" s="1034">
        <v>51</v>
      </c>
      <c r="K82" s="1034">
        <v>39</v>
      </c>
      <c r="L82" s="1034">
        <v>4</v>
      </c>
      <c r="M82" s="411" t="s">
        <v>686</v>
      </c>
      <c r="N82" s="411" t="s">
        <v>686</v>
      </c>
      <c r="O82" s="1034">
        <v>2</v>
      </c>
      <c r="P82" s="1034">
        <v>7</v>
      </c>
      <c r="Q82" s="1034">
        <v>1</v>
      </c>
      <c r="R82" s="411" t="s">
        <v>686</v>
      </c>
      <c r="S82" s="1034">
        <v>2</v>
      </c>
      <c r="T82" s="411" t="s">
        <v>686</v>
      </c>
      <c r="U82" s="411" t="s">
        <v>686</v>
      </c>
      <c r="V82" s="411" t="s">
        <v>686</v>
      </c>
      <c r="W82" s="1034">
        <v>5</v>
      </c>
      <c r="X82" s="411" t="s">
        <v>686</v>
      </c>
      <c r="Y82" s="954" t="str">
        <f t="shared" si="2"/>
        <v>OK</v>
      </c>
      <c r="Z82" s="954">
        <f t="shared" si="3"/>
        <v>111</v>
      </c>
    </row>
    <row r="83" spans="1:26" s="388" customFormat="1" ht="12" customHeight="1">
      <c r="A83" s="282"/>
      <c r="B83" s="282"/>
      <c r="C83" s="1011"/>
      <c r="D83" s="418" t="s">
        <v>217</v>
      </c>
      <c r="E83" s="419"/>
      <c r="F83" s="1033">
        <v>108</v>
      </c>
      <c r="G83" s="411" t="s">
        <v>686</v>
      </c>
      <c r="H83" s="411" t="s">
        <v>686</v>
      </c>
      <c r="I83" s="411" t="s">
        <v>686</v>
      </c>
      <c r="J83" s="1034">
        <v>54</v>
      </c>
      <c r="K83" s="1034">
        <v>29</v>
      </c>
      <c r="L83" s="1034">
        <v>5</v>
      </c>
      <c r="M83" s="1034">
        <v>3</v>
      </c>
      <c r="N83" s="1034">
        <v>2</v>
      </c>
      <c r="O83" s="1034">
        <v>5</v>
      </c>
      <c r="P83" s="1034">
        <v>9</v>
      </c>
      <c r="Q83" s="1034">
        <v>1</v>
      </c>
      <c r="R83" s="411" t="s">
        <v>686</v>
      </c>
      <c r="S83" s="411" t="s">
        <v>686</v>
      </c>
      <c r="T83" s="411" t="s">
        <v>686</v>
      </c>
      <c r="U83" s="411" t="s">
        <v>686</v>
      </c>
      <c r="V83" s="411" t="s">
        <v>686</v>
      </c>
      <c r="W83" s="411" t="s">
        <v>686</v>
      </c>
      <c r="X83" s="411" t="s">
        <v>686</v>
      </c>
      <c r="Y83" s="954" t="str">
        <f t="shared" si="2"/>
        <v>OK</v>
      </c>
      <c r="Z83" s="954">
        <f t="shared" si="3"/>
        <v>108</v>
      </c>
    </row>
    <row r="84" spans="1:26" s="388" customFormat="1" ht="12" customHeight="1">
      <c r="A84" s="282"/>
      <c r="B84" s="282"/>
      <c r="C84" s="417"/>
      <c r="D84" s="418" t="s">
        <v>218</v>
      </c>
      <c r="E84" s="389"/>
      <c r="F84" s="1033">
        <v>59</v>
      </c>
      <c r="G84" s="411" t="s">
        <v>686</v>
      </c>
      <c r="H84" s="411" t="s">
        <v>686</v>
      </c>
      <c r="I84" s="411" t="s">
        <v>686</v>
      </c>
      <c r="J84" s="1034">
        <v>29</v>
      </c>
      <c r="K84" s="1034">
        <v>20</v>
      </c>
      <c r="L84" s="1034">
        <v>2</v>
      </c>
      <c r="M84" s="411" t="s">
        <v>686</v>
      </c>
      <c r="N84" s="411" t="s">
        <v>686</v>
      </c>
      <c r="O84" s="1034">
        <v>2</v>
      </c>
      <c r="P84" s="1034">
        <v>3</v>
      </c>
      <c r="Q84" s="411" t="s">
        <v>686</v>
      </c>
      <c r="R84" s="411" t="s">
        <v>686</v>
      </c>
      <c r="S84" s="411" t="s">
        <v>686</v>
      </c>
      <c r="T84" s="411" t="s">
        <v>686</v>
      </c>
      <c r="U84" s="1034">
        <v>1</v>
      </c>
      <c r="V84" s="1034">
        <v>2</v>
      </c>
      <c r="W84" s="411" t="s">
        <v>686</v>
      </c>
      <c r="X84" s="411" t="s">
        <v>686</v>
      </c>
      <c r="Y84" s="954" t="str">
        <f t="shared" si="2"/>
        <v>OK</v>
      </c>
      <c r="Z84" s="954">
        <f t="shared" si="3"/>
        <v>59</v>
      </c>
    </row>
    <row r="85" spans="1:26" s="388" customFormat="1" ht="12" customHeight="1">
      <c r="A85" s="282"/>
      <c r="B85" s="282"/>
      <c r="C85" s="417"/>
      <c r="D85" s="418" t="s">
        <v>219</v>
      </c>
      <c r="E85" s="389"/>
      <c r="F85" s="1033">
        <v>7</v>
      </c>
      <c r="G85" s="411" t="s">
        <v>686</v>
      </c>
      <c r="H85" s="411" t="s">
        <v>686</v>
      </c>
      <c r="I85" s="411" t="s">
        <v>686</v>
      </c>
      <c r="J85" s="1034">
        <v>6</v>
      </c>
      <c r="K85" s="411" t="s">
        <v>686</v>
      </c>
      <c r="L85" s="411" t="s">
        <v>686</v>
      </c>
      <c r="M85" s="411" t="s">
        <v>686</v>
      </c>
      <c r="N85" s="411" t="s">
        <v>686</v>
      </c>
      <c r="O85" s="411" t="s">
        <v>686</v>
      </c>
      <c r="P85" s="1034">
        <v>1</v>
      </c>
      <c r="Q85" s="411" t="s">
        <v>686</v>
      </c>
      <c r="R85" s="411" t="s">
        <v>686</v>
      </c>
      <c r="S85" s="411" t="s">
        <v>686</v>
      </c>
      <c r="T85" s="411" t="s">
        <v>686</v>
      </c>
      <c r="U85" s="411" t="s">
        <v>686</v>
      </c>
      <c r="V85" s="411" t="s">
        <v>686</v>
      </c>
      <c r="W85" s="411" t="s">
        <v>686</v>
      </c>
      <c r="X85" s="411" t="s">
        <v>686</v>
      </c>
      <c r="Y85" s="954" t="str">
        <f t="shared" si="2"/>
        <v>OK</v>
      </c>
      <c r="Z85" s="954">
        <f t="shared" si="3"/>
        <v>7</v>
      </c>
    </row>
    <row r="86" spans="1:26" s="388" customFormat="1" ht="12" customHeight="1">
      <c r="A86" s="282"/>
      <c r="B86" s="282"/>
      <c r="C86" s="417"/>
      <c r="D86" s="418" t="s">
        <v>2</v>
      </c>
      <c r="E86" s="389"/>
      <c r="F86" s="1033">
        <v>3</v>
      </c>
      <c r="G86" s="411" t="s">
        <v>686</v>
      </c>
      <c r="H86" s="411" t="s">
        <v>686</v>
      </c>
      <c r="I86" s="411" t="s">
        <v>686</v>
      </c>
      <c r="J86" s="1034">
        <v>1</v>
      </c>
      <c r="K86" s="411" t="s">
        <v>686</v>
      </c>
      <c r="L86" s="1034">
        <v>1</v>
      </c>
      <c r="M86" s="411" t="s">
        <v>686</v>
      </c>
      <c r="N86" s="411" t="s">
        <v>686</v>
      </c>
      <c r="O86" s="411" t="s">
        <v>686</v>
      </c>
      <c r="P86" s="411" t="s">
        <v>686</v>
      </c>
      <c r="Q86" s="411" t="s">
        <v>686</v>
      </c>
      <c r="R86" s="411" t="s">
        <v>686</v>
      </c>
      <c r="S86" s="411" t="s">
        <v>686</v>
      </c>
      <c r="T86" s="411" t="s">
        <v>686</v>
      </c>
      <c r="U86" s="1034">
        <v>1</v>
      </c>
      <c r="V86" s="411" t="s">
        <v>686</v>
      </c>
      <c r="W86" s="411" t="s">
        <v>686</v>
      </c>
      <c r="X86" s="411" t="s">
        <v>686</v>
      </c>
      <c r="Y86" s="954" t="str">
        <f t="shared" si="2"/>
        <v>OK</v>
      </c>
      <c r="Z86" s="954">
        <f t="shared" si="3"/>
        <v>3</v>
      </c>
    </row>
    <row r="87" spans="1:26" s="388" customFormat="1" ht="18" customHeight="1">
      <c r="A87" s="282"/>
      <c r="B87" s="282"/>
      <c r="C87" s="1115" t="s">
        <v>220</v>
      </c>
      <c r="D87" s="1115"/>
      <c r="E87" s="392"/>
      <c r="F87" s="1033">
        <v>1</v>
      </c>
      <c r="G87" s="390" t="s">
        <v>686</v>
      </c>
      <c r="H87" s="390" t="s">
        <v>686</v>
      </c>
      <c r="I87" s="390" t="s">
        <v>686</v>
      </c>
      <c r="J87" s="390" t="s">
        <v>686</v>
      </c>
      <c r="K87" s="1033">
        <v>1</v>
      </c>
      <c r="L87" s="390" t="s">
        <v>686</v>
      </c>
      <c r="M87" s="390" t="s">
        <v>686</v>
      </c>
      <c r="N87" s="390" t="s">
        <v>686</v>
      </c>
      <c r="O87" s="390" t="s">
        <v>686</v>
      </c>
      <c r="P87" s="390" t="s">
        <v>686</v>
      </c>
      <c r="Q87" s="390" t="s">
        <v>686</v>
      </c>
      <c r="R87" s="390" t="s">
        <v>686</v>
      </c>
      <c r="S87" s="390" t="s">
        <v>686</v>
      </c>
      <c r="T87" s="390" t="s">
        <v>686</v>
      </c>
      <c r="U87" s="390" t="s">
        <v>686</v>
      </c>
      <c r="V87" s="390" t="s">
        <v>686</v>
      </c>
      <c r="W87" s="390" t="s">
        <v>686</v>
      </c>
      <c r="X87" s="390" t="s">
        <v>686</v>
      </c>
      <c r="Y87" s="954" t="str">
        <f t="shared" si="2"/>
        <v>OK</v>
      </c>
      <c r="Z87" s="954">
        <f t="shared" si="3"/>
        <v>1</v>
      </c>
    </row>
    <row r="88" spans="1:26" s="388" customFormat="1" ht="15" customHeight="1">
      <c r="A88" s="282"/>
      <c r="B88" s="282"/>
      <c r="C88" s="1115" t="s">
        <v>221</v>
      </c>
      <c r="D88" s="1115"/>
      <c r="E88" s="392"/>
      <c r="F88" s="1033">
        <v>6</v>
      </c>
      <c r="G88" s="1034">
        <v>1</v>
      </c>
      <c r="H88" s="1034">
        <v>1</v>
      </c>
      <c r="I88" s="411" t="s">
        <v>686</v>
      </c>
      <c r="J88" s="1034">
        <v>3</v>
      </c>
      <c r="K88" s="1034">
        <v>1</v>
      </c>
      <c r="L88" s="390" t="s">
        <v>686</v>
      </c>
      <c r="M88" s="390" t="s">
        <v>686</v>
      </c>
      <c r="N88" s="390" t="s">
        <v>686</v>
      </c>
      <c r="O88" s="390" t="s">
        <v>686</v>
      </c>
      <c r="P88" s="390" t="s">
        <v>686</v>
      </c>
      <c r="Q88" s="390" t="s">
        <v>686</v>
      </c>
      <c r="R88" s="390" t="s">
        <v>686</v>
      </c>
      <c r="S88" s="390" t="s">
        <v>686</v>
      </c>
      <c r="T88" s="390" t="s">
        <v>686</v>
      </c>
      <c r="U88" s="390" t="s">
        <v>686</v>
      </c>
      <c r="V88" s="390" t="s">
        <v>686</v>
      </c>
      <c r="W88" s="390" t="s">
        <v>686</v>
      </c>
      <c r="X88" s="390" t="s">
        <v>686</v>
      </c>
      <c r="Y88" s="954" t="str">
        <f t="shared" si="2"/>
        <v>OK</v>
      </c>
      <c r="Z88" s="954">
        <f t="shared" si="3"/>
        <v>6</v>
      </c>
    </row>
    <row r="89" spans="1:26" s="388" customFormat="1" ht="15" customHeight="1">
      <c r="A89" s="282"/>
      <c r="B89" s="282"/>
      <c r="C89" s="1115" t="s">
        <v>222</v>
      </c>
      <c r="D89" s="1115"/>
      <c r="E89" s="392"/>
      <c r="F89" s="1033">
        <v>1</v>
      </c>
      <c r="G89" s="411" t="s">
        <v>686</v>
      </c>
      <c r="H89" s="411" t="s">
        <v>686</v>
      </c>
      <c r="I89" s="411" t="s">
        <v>686</v>
      </c>
      <c r="J89" s="1034">
        <v>1</v>
      </c>
      <c r="K89" s="411" t="s">
        <v>686</v>
      </c>
      <c r="L89" s="390" t="s">
        <v>686</v>
      </c>
      <c r="M89" s="390" t="s">
        <v>686</v>
      </c>
      <c r="N89" s="390" t="s">
        <v>686</v>
      </c>
      <c r="O89" s="390" t="s">
        <v>686</v>
      </c>
      <c r="P89" s="390" t="s">
        <v>686</v>
      </c>
      <c r="Q89" s="390" t="s">
        <v>686</v>
      </c>
      <c r="R89" s="390" t="s">
        <v>686</v>
      </c>
      <c r="S89" s="390" t="s">
        <v>686</v>
      </c>
      <c r="T89" s="390" t="s">
        <v>686</v>
      </c>
      <c r="U89" s="390" t="s">
        <v>686</v>
      </c>
      <c r="V89" s="390" t="s">
        <v>686</v>
      </c>
      <c r="W89" s="390" t="s">
        <v>686</v>
      </c>
      <c r="X89" s="390" t="s">
        <v>686</v>
      </c>
      <c r="Y89" s="954" t="str">
        <f t="shared" si="2"/>
        <v>OK</v>
      </c>
      <c r="Z89" s="954">
        <f t="shared" si="3"/>
        <v>1</v>
      </c>
    </row>
    <row r="90" spans="1:26" s="388" customFormat="1" ht="15" customHeight="1">
      <c r="A90" s="282"/>
      <c r="B90" s="282"/>
      <c r="C90" s="1115" t="s">
        <v>2</v>
      </c>
      <c r="D90" s="1115"/>
      <c r="E90" s="392"/>
      <c r="F90" s="1033">
        <v>1</v>
      </c>
      <c r="G90" s="390" t="s">
        <v>686</v>
      </c>
      <c r="H90" s="390" t="s">
        <v>686</v>
      </c>
      <c r="I90" s="390" t="s">
        <v>686</v>
      </c>
      <c r="J90" s="1033">
        <v>1</v>
      </c>
      <c r="K90" s="390" t="s">
        <v>686</v>
      </c>
      <c r="L90" s="390" t="s">
        <v>686</v>
      </c>
      <c r="M90" s="390" t="s">
        <v>686</v>
      </c>
      <c r="N90" s="390" t="s">
        <v>686</v>
      </c>
      <c r="O90" s="390" t="s">
        <v>686</v>
      </c>
      <c r="P90" s="390" t="s">
        <v>686</v>
      </c>
      <c r="Q90" s="390" t="s">
        <v>686</v>
      </c>
      <c r="R90" s="390" t="s">
        <v>686</v>
      </c>
      <c r="S90" s="390" t="s">
        <v>686</v>
      </c>
      <c r="T90" s="390" t="s">
        <v>686</v>
      </c>
      <c r="U90" s="390" t="s">
        <v>686</v>
      </c>
      <c r="V90" s="390" t="s">
        <v>686</v>
      </c>
      <c r="W90" s="390" t="s">
        <v>686</v>
      </c>
      <c r="X90" s="390" t="s">
        <v>686</v>
      </c>
      <c r="Y90" s="954" t="str">
        <f t="shared" si="2"/>
        <v>OK</v>
      </c>
      <c r="Z90" s="954">
        <f t="shared" si="3"/>
        <v>1</v>
      </c>
    </row>
    <row r="91" spans="1:26" s="388" customFormat="1" ht="15" customHeight="1">
      <c r="A91" s="282"/>
      <c r="B91" s="282"/>
      <c r="C91" s="1115" t="s">
        <v>223</v>
      </c>
      <c r="D91" s="1115"/>
      <c r="E91" s="392"/>
      <c r="F91" s="390" t="s">
        <v>686</v>
      </c>
      <c r="G91" s="390" t="s">
        <v>686</v>
      </c>
      <c r="H91" s="390" t="s">
        <v>686</v>
      </c>
      <c r="I91" s="390" t="s">
        <v>686</v>
      </c>
      <c r="J91" s="390" t="s">
        <v>686</v>
      </c>
      <c r="K91" s="390" t="s">
        <v>686</v>
      </c>
      <c r="L91" s="390" t="s">
        <v>686</v>
      </c>
      <c r="M91" s="390" t="s">
        <v>686</v>
      </c>
      <c r="N91" s="390" t="s">
        <v>686</v>
      </c>
      <c r="O91" s="390" t="s">
        <v>686</v>
      </c>
      <c r="P91" s="390" t="s">
        <v>686</v>
      </c>
      <c r="Q91" s="390" t="s">
        <v>686</v>
      </c>
      <c r="R91" s="390" t="s">
        <v>686</v>
      </c>
      <c r="S91" s="390" t="s">
        <v>686</v>
      </c>
      <c r="T91" s="390" t="s">
        <v>686</v>
      </c>
      <c r="U91" s="390" t="s">
        <v>686</v>
      </c>
      <c r="V91" s="390" t="s">
        <v>686</v>
      </c>
      <c r="W91" s="390" t="s">
        <v>686</v>
      </c>
      <c r="X91" s="390" t="s">
        <v>686</v>
      </c>
      <c r="Y91" s="954" t="str">
        <f t="shared" si="2"/>
        <v>OK</v>
      </c>
      <c r="Z91" s="954">
        <f t="shared" si="3"/>
        <v>0</v>
      </c>
    </row>
    <row r="92" spans="1:26" ht="3.95" customHeight="1">
      <c r="A92" s="397"/>
      <c r="B92" s="397"/>
      <c r="C92" s="397"/>
      <c r="D92" s="420"/>
      <c r="E92" s="421"/>
      <c r="F92" s="422"/>
      <c r="G92" s="397"/>
      <c r="H92" s="397"/>
      <c r="I92" s="397"/>
      <c r="J92" s="397"/>
      <c r="K92" s="397"/>
      <c r="L92" s="397"/>
      <c r="M92" s="397"/>
      <c r="N92" s="397"/>
      <c r="O92" s="397"/>
      <c r="P92" s="397"/>
      <c r="Q92" s="397"/>
      <c r="R92" s="397"/>
      <c r="S92" s="397"/>
      <c r="T92" s="397"/>
      <c r="U92" s="397"/>
      <c r="V92" s="397"/>
      <c r="W92" s="397"/>
      <c r="X92" s="397"/>
    </row>
    <row r="93" spans="1:26" ht="15.95" customHeight="1">
      <c r="Z93" s="281">
        <f>SUM(Z12:Z91)</f>
        <v>2746</v>
      </c>
    </row>
    <row r="94" spans="1:26" ht="8.25" customHeight="1"/>
    <row r="95" spans="1:26" ht="12" customHeight="1" thickBot="1">
      <c r="C95" s="423" t="s">
        <v>224</v>
      </c>
      <c r="F95" s="313"/>
      <c r="G95" s="314"/>
      <c r="H95" s="313"/>
      <c r="I95" s="313"/>
      <c r="J95" s="284"/>
      <c r="K95" s="313"/>
      <c r="L95" s="313"/>
      <c r="M95" s="395"/>
      <c r="N95" s="395"/>
      <c r="O95" s="395"/>
      <c r="P95" s="395"/>
      <c r="Q95" s="395"/>
      <c r="R95" s="395"/>
      <c r="S95" s="395"/>
      <c r="T95" s="395"/>
      <c r="U95" s="395"/>
      <c r="V95" s="395"/>
      <c r="W95" s="395"/>
    </row>
    <row r="96" spans="1:26" ht="12" customHeight="1">
      <c r="A96" s="370"/>
      <c r="B96" s="370"/>
      <c r="C96" s="370"/>
      <c r="D96" s="372"/>
      <c r="E96" s="373"/>
      <c r="F96" s="372"/>
      <c r="G96" s="314"/>
      <c r="H96" s="313"/>
      <c r="I96" s="313"/>
      <c r="J96" s="313"/>
      <c r="K96" s="313"/>
      <c r="L96" s="313"/>
      <c r="M96" s="395"/>
      <c r="N96" s="395"/>
      <c r="O96" s="395"/>
      <c r="P96" s="395"/>
      <c r="Q96" s="395"/>
      <c r="R96" s="395"/>
      <c r="S96" s="395"/>
      <c r="T96" s="395"/>
      <c r="U96" s="395"/>
      <c r="V96" s="395"/>
      <c r="W96" s="395"/>
    </row>
    <row r="97" spans="1:23" ht="12" customHeight="1">
      <c r="A97" s="397"/>
      <c r="B97" s="397"/>
      <c r="C97" s="397"/>
      <c r="D97" s="424"/>
      <c r="E97" s="425"/>
      <c r="F97" s="424"/>
      <c r="G97" s="314"/>
      <c r="H97" s="313"/>
      <c r="I97" s="313"/>
      <c r="J97" s="313"/>
      <c r="K97" s="313"/>
      <c r="L97" s="313"/>
      <c r="M97" s="418"/>
      <c r="N97" s="418"/>
      <c r="O97" s="395"/>
      <c r="P97" s="395"/>
      <c r="Q97" s="395"/>
      <c r="R97" s="395"/>
      <c r="S97" s="395"/>
      <c r="T97" s="395"/>
      <c r="U97" s="395"/>
      <c r="V97" s="395"/>
      <c r="W97" s="395"/>
    </row>
    <row r="98" spans="1:23" ht="15" customHeight="1">
      <c r="B98" s="1121" t="s">
        <v>682</v>
      </c>
      <c r="C98" s="1121"/>
      <c r="D98" s="1121"/>
      <c r="E98" s="392"/>
      <c r="F98" s="602">
        <v>14</v>
      </c>
      <c r="G98" s="314"/>
      <c r="H98" s="1011"/>
      <c r="I98" s="1011"/>
      <c r="J98" s="1011"/>
      <c r="K98" s="1011"/>
      <c r="L98" s="284"/>
      <c r="M98" s="284"/>
      <c r="N98" s="284"/>
      <c r="O98" s="313"/>
      <c r="P98" s="314"/>
      <c r="Q98" s="314"/>
      <c r="R98" s="314"/>
      <c r="S98" s="314"/>
      <c r="T98" s="314"/>
      <c r="U98" s="314"/>
      <c r="V98" s="314"/>
      <c r="W98" s="314"/>
    </row>
    <row r="99" spans="1:23" ht="12" customHeight="1">
      <c r="B99" s="1115" t="s">
        <v>697</v>
      </c>
      <c r="C99" s="1115"/>
      <c r="D99" s="1115"/>
      <c r="E99" s="392"/>
      <c r="F99" s="602">
        <v>8</v>
      </c>
      <c r="G99" s="314"/>
      <c r="H99" s="1011"/>
      <c r="I99" s="1011"/>
      <c r="J99" s="1011"/>
      <c r="K99" s="1011"/>
      <c r="L99" s="284"/>
      <c r="M99" s="284"/>
      <c r="N99" s="284"/>
      <c r="O99" s="313"/>
      <c r="P99" s="314"/>
      <c r="Q99" s="314"/>
      <c r="R99" s="314"/>
      <c r="S99" s="314"/>
      <c r="T99" s="314"/>
      <c r="U99" s="314"/>
      <c r="V99" s="314"/>
      <c r="W99" s="314"/>
    </row>
    <row r="100" spans="1:23" ht="12" customHeight="1">
      <c r="B100" s="1115" t="s">
        <v>726</v>
      </c>
      <c r="C100" s="1115"/>
      <c r="D100" s="1115"/>
      <c r="E100" s="392"/>
      <c r="F100" s="602">
        <v>3</v>
      </c>
      <c r="G100" s="314"/>
      <c r="H100" s="1011"/>
      <c r="I100" s="1011"/>
      <c r="J100" s="1011"/>
      <c r="K100" s="1011"/>
      <c r="L100" s="284"/>
      <c r="M100" s="284"/>
      <c r="N100" s="284"/>
      <c r="O100" s="313"/>
      <c r="P100" s="314"/>
      <c r="Q100" s="314"/>
      <c r="R100" s="314"/>
      <c r="S100" s="314"/>
      <c r="T100" s="314"/>
      <c r="U100" s="314"/>
      <c r="V100" s="314"/>
      <c r="W100" s="314"/>
    </row>
    <row r="101" spans="1:23" ht="12" customHeight="1">
      <c r="B101" s="1115" t="s">
        <v>768</v>
      </c>
      <c r="C101" s="1115"/>
      <c r="D101" s="1115"/>
      <c r="E101" s="392"/>
      <c r="F101" s="602">
        <v>2</v>
      </c>
      <c r="G101" s="314"/>
      <c r="H101" s="1011"/>
      <c r="I101" s="1011"/>
      <c r="J101" s="1011"/>
      <c r="K101" s="1011"/>
      <c r="L101" s="284"/>
      <c r="M101" s="284"/>
      <c r="N101" s="284"/>
      <c r="O101" s="313"/>
      <c r="P101" s="314"/>
      <c r="Q101" s="314"/>
      <c r="R101" s="314"/>
      <c r="S101" s="314"/>
      <c r="T101" s="314"/>
      <c r="U101" s="314"/>
      <c r="V101" s="314"/>
      <c r="W101" s="314"/>
    </row>
    <row r="102" spans="1:23" ht="18" customHeight="1">
      <c r="B102" s="1122" t="s">
        <v>868</v>
      </c>
      <c r="C102" s="1122"/>
      <c r="D102" s="1122"/>
      <c r="E102" s="392"/>
      <c r="F102" s="432">
        <v>3</v>
      </c>
      <c r="G102" s="314"/>
      <c r="H102" s="1011"/>
      <c r="I102" s="1011"/>
      <c r="J102" s="1011"/>
      <c r="K102" s="1011"/>
      <c r="L102" s="284"/>
      <c r="M102" s="284"/>
      <c r="N102" s="284"/>
      <c r="O102" s="313"/>
      <c r="P102" s="314"/>
      <c r="Q102" s="314"/>
      <c r="R102" s="314"/>
      <c r="S102" s="314"/>
      <c r="T102" s="314"/>
      <c r="U102" s="314"/>
      <c r="V102" s="314"/>
      <c r="W102" s="314"/>
    </row>
    <row r="103" spans="1:23" ht="18" customHeight="1">
      <c r="C103" s="1119" t="s">
        <v>225</v>
      </c>
      <c r="D103" s="1119"/>
      <c r="E103" s="426"/>
      <c r="F103" s="603">
        <v>3</v>
      </c>
      <c r="G103" s="314"/>
      <c r="H103" s="1011"/>
      <c r="I103" s="1011"/>
      <c r="J103" s="415"/>
      <c r="K103" s="415"/>
      <c r="L103" s="284"/>
      <c r="M103" s="313"/>
      <c r="N103" s="313"/>
      <c r="O103" s="313"/>
      <c r="P103" s="314"/>
      <c r="Q103" s="314"/>
      <c r="R103" s="314"/>
      <c r="S103" s="314"/>
      <c r="T103" s="314"/>
      <c r="U103" s="314"/>
      <c r="V103" s="314"/>
      <c r="W103" s="314"/>
    </row>
    <row r="104" spans="1:23" ht="15" customHeight="1">
      <c r="C104" s="1120" t="s">
        <v>226</v>
      </c>
      <c r="D104" s="1120"/>
      <c r="E104" s="426"/>
      <c r="F104" s="604"/>
      <c r="G104" s="314"/>
      <c r="H104" s="1013"/>
      <c r="I104" s="1013"/>
      <c r="J104" s="415"/>
      <c r="K104" s="415"/>
      <c r="L104" s="284"/>
      <c r="M104" s="313"/>
      <c r="N104" s="313"/>
      <c r="O104" s="313"/>
      <c r="P104" s="314"/>
      <c r="Q104" s="314"/>
      <c r="R104" s="314"/>
      <c r="S104" s="314"/>
      <c r="T104" s="314"/>
      <c r="U104" s="314"/>
      <c r="V104" s="314"/>
      <c r="W104" s="314"/>
    </row>
    <row r="105" spans="1:23" ht="12" customHeight="1">
      <c r="D105" s="601" t="s">
        <v>227</v>
      </c>
      <c r="E105" s="426"/>
      <c r="F105" s="411" t="s">
        <v>16</v>
      </c>
      <c r="G105" s="314"/>
      <c r="H105" s="284"/>
      <c r="I105" s="284"/>
      <c r="J105" s="284"/>
      <c r="K105" s="284"/>
      <c r="L105" s="284"/>
      <c r="M105" s="284"/>
      <c r="N105" s="284"/>
      <c r="O105" s="313"/>
      <c r="P105" s="314"/>
      <c r="Q105" s="314"/>
      <c r="R105" s="314"/>
      <c r="S105" s="314"/>
      <c r="T105" s="314"/>
      <c r="U105" s="314"/>
      <c r="V105" s="314"/>
      <c r="W105" s="314"/>
    </row>
    <row r="106" spans="1:23" ht="12" customHeight="1">
      <c r="C106" s="427"/>
      <c r="D106" s="601" t="s">
        <v>228</v>
      </c>
      <c r="E106" s="426"/>
      <c r="F106" s="411" t="s">
        <v>16</v>
      </c>
      <c r="G106" s="314"/>
      <c r="H106" s="284"/>
      <c r="I106" s="284"/>
      <c r="J106" s="284"/>
      <c r="K106" s="284"/>
      <c r="L106" s="284"/>
      <c r="M106" s="284"/>
      <c r="N106" s="284"/>
      <c r="O106" s="313"/>
      <c r="P106" s="314"/>
      <c r="Q106" s="314"/>
      <c r="R106" s="314"/>
      <c r="S106" s="314"/>
      <c r="T106" s="314"/>
      <c r="U106" s="314"/>
      <c r="V106" s="314"/>
      <c r="W106" s="314"/>
    </row>
    <row r="107" spans="1:23" ht="12" customHeight="1">
      <c r="C107" s="427"/>
      <c r="D107" s="601" t="s">
        <v>2</v>
      </c>
      <c r="E107" s="426"/>
      <c r="F107" s="411" t="s">
        <v>16</v>
      </c>
      <c r="G107" s="314"/>
      <c r="H107" s="314"/>
      <c r="I107" s="314"/>
      <c r="J107" s="314"/>
      <c r="K107" s="314"/>
      <c r="L107" s="314"/>
      <c r="M107" s="428"/>
      <c r="N107" s="428"/>
      <c r="O107" s="314"/>
      <c r="P107" s="314"/>
      <c r="Q107" s="314"/>
      <c r="R107" s="314"/>
      <c r="S107" s="314"/>
      <c r="T107" s="314"/>
      <c r="U107" s="314"/>
      <c r="V107" s="314"/>
      <c r="W107" s="314"/>
    </row>
    <row r="108" spans="1:23" ht="18" customHeight="1">
      <c r="C108" s="1119" t="s">
        <v>229</v>
      </c>
      <c r="D108" s="1119"/>
      <c r="E108" s="426"/>
      <c r="F108" s="604"/>
      <c r="G108" s="314"/>
      <c r="H108" s="314"/>
      <c r="I108" s="314"/>
      <c r="J108" s="314"/>
      <c r="K108" s="314"/>
      <c r="L108" s="314"/>
      <c r="M108" s="428"/>
      <c r="N108" s="428"/>
      <c r="O108" s="314"/>
      <c r="P108" s="314"/>
      <c r="Q108" s="314"/>
      <c r="R108" s="314"/>
      <c r="S108" s="314"/>
      <c r="T108" s="314"/>
      <c r="U108" s="314"/>
      <c r="V108" s="314"/>
      <c r="W108" s="314"/>
    </row>
    <row r="109" spans="1:23" ht="12" customHeight="1">
      <c r="C109" s="284"/>
      <c r="D109" s="601" t="s">
        <v>230</v>
      </c>
      <c r="E109" s="426"/>
      <c r="F109" s="604" t="s">
        <v>16</v>
      </c>
      <c r="G109" s="314"/>
      <c r="H109" s="314"/>
      <c r="I109" s="314"/>
      <c r="J109" s="314"/>
      <c r="K109" s="314"/>
      <c r="L109" s="314"/>
      <c r="M109" s="428"/>
      <c r="N109" s="428"/>
      <c r="O109" s="314"/>
      <c r="P109" s="314"/>
      <c r="Q109" s="314"/>
      <c r="R109" s="314"/>
      <c r="S109" s="314"/>
      <c r="T109" s="314"/>
      <c r="U109" s="314"/>
      <c r="V109" s="314"/>
      <c r="W109" s="314"/>
    </row>
    <row r="110" spans="1:23" ht="12" customHeight="1">
      <c r="C110" s="284"/>
      <c r="D110" s="601" t="s">
        <v>231</v>
      </c>
      <c r="E110" s="426"/>
      <c r="F110" s="411" t="s">
        <v>16</v>
      </c>
      <c r="G110" s="314"/>
      <c r="H110" s="314"/>
      <c r="I110" s="314"/>
      <c r="J110" s="314"/>
      <c r="K110" s="314"/>
      <c r="L110" s="314"/>
      <c r="M110" s="428"/>
      <c r="N110" s="428"/>
      <c r="O110" s="314"/>
      <c r="P110" s="314"/>
      <c r="Q110" s="314"/>
      <c r="R110" s="314"/>
      <c r="S110" s="314"/>
      <c r="T110" s="314"/>
      <c r="U110" s="314"/>
      <c r="V110" s="314"/>
      <c r="W110" s="314"/>
    </row>
    <row r="111" spans="1:23" ht="12" customHeight="1">
      <c r="D111" s="405" t="s">
        <v>232</v>
      </c>
      <c r="E111" s="429"/>
      <c r="F111" s="411" t="s">
        <v>16</v>
      </c>
      <c r="G111" s="314"/>
      <c r="H111" s="314"/>
      <c r="I111" s="314"/>
      <c r="J111" s="314"/>
      <c r="K111" s="314"/>
      <c r="L111" s="314"/>
      <c r="M111" s="428"/>
      <c r="N111" s="428"/>
      <c r="O111" s="314"/>
      <c r="P111" s="314"/>
      <c r="Q111" s="314"/>
      <c r="R111" s="314"/>
      <c r="S111" s="314"/>
      <c r="T111" s="314"/>
      <c r="U111" s="314"/>
      <c r="V111" s="314"/>
      <c r="W111" s="314"/>
    </row>
    <row r="112" spans="1:23" ht="12" customHeight="1">
      <c r="C112" s="284"/>
      <c r="D112" s="405" t="s">
        <v>233</v>
      </c>
      <c r="E112" s="429"/>
      <c r="F112" s="411" t="s">
        <v>686</v>
      </c>
      <c r="G112" s="314"/>
      <c r="H112" s="314"/>
      <c r="I112" s="314"/>
      <c r="J112" s="314"/>
      <c r="K112" s="314"/>
      <c r="L112" s="314"/>
      <c r="M112" s="428"/>
      <c r="N112" s="428"/>
      <c r="O112" s="314"/>
      <c r="P112" s="314"/>
      <c r="Q112" s="314"/>
      <c r="R112" s="314"/>
      <c r="S112" s="314"/>
      <c r="T112" s="314"/>
      <c r="U112" s="314"/>
      <c r="V112" s="314"/>
      <c r="W112" s="314"/>
    </row>
    <row r="113" spans="1:23" ht="12" customHeight="1">
      <c r="C113" s="284"/>
      <c r="D113" s="601" t="s">
        <v>234</v>
      </c>
      <c r="E113" s="426"/>
      <c r="F113" s="411" t="s">
        <v>16</v>
      </c>
      <c r="G113" s="314"/>
      <c r="H113" s="314"/>
      <c r="I113" s="314"/>
      <c r="J113" s="314"/>
      <c r="K113" s="314"/>
      <c r="L113" s="314"/>
      <c r="M113" s="428"/>
      <c r="N113" s="428"/>
      <c r="O113" s="314"/>
      <c r="P113" s="314"/>
      <c r="Q113" s="314"/>
      <c r="R113" s="314"/>
      <c r="S113" s="314"/>
      <c r="T113" s="314"/>
      <c r="U113" s="314"/>
      <c r="V113" s="314"/>
      <c r="W113" s="314"/>
    </row>
    <row r="114" spans="1:23" ht="18" customHeight="1">
      <c r="C114" s="1118" t="s">
        <v>235</v>
      </c>
      <c r="D114" s="1118"/>
      <c r="E114" s="392"/>
      <c r="F114" s="411" t="s">
        <v>16</v>
      </c>
      <c r="G114" s="314"/>
      <c r="H114" s="314"/>
      <c r="I114" s="314"/>
      <c r="J114" s="314"/>
      <c r="K114" s="314"/>
      <c r="L114" s="314"/>
      <c r="M114" s="428"/>
      <c r="N114" s="428"/>
      <c r="O114" s="314"/>
      <c r="P114" s="314"/>
      <c r="Q114" s="314"/>
      <c r="R114" s="314"/>
      <c r="S114" s="314"/>
      <c r="T114" s="314"/>
      <c r="U114" s="314"/>
      <c r="V114" s="314"/>
      <c r="W114" s="314"/>
    </row>
    <row r="115" spans="1:23" ht="15" customHeight="1">
      <c r="C115" s="1118" t="s">
        <v>236</v>
      </c>
      <c r="D115" s="1118"/>
      <c r="E115" s="392"/>
      <c r="F115" s="604" t="s">
        <v>16</v>
      </c>
      <c r="G115" s="314"/>
      <c r="H115" s="314"/>
      <c r="I115" s="314"/>
      <c r="J115" s="314"/>
      <c r="K115" s="314"/>
      <c r="L115" s="314"/>
      <c r="M115" s="428"/>
      <c r="N115" s="428"/>
      <c r="O115" s="314"/>
      <c r="P115" s="314"/>
      <c r="Q115" s="314"/>
      <c r="R115" s="314"/>
      <c r="S115" s="314"/>
      <c r="T115" s="314"/>
      <c r="U115" s="314"/>
      <c r="V115" s="314"/>
      <c r="W115" s="314"/>
    </row>
    <row r="116" spans="1:23" ht="15" customHeight="1">
      <c r="C116" s="1118" t="s">
        <v>237</v>
      </c>
      <c r="D116" s="1118"/>
      <c r="E116" s="392"/>
      <c r="F116" s="411" t="s">
        <v>16</v>
      </c>
      <c r="G116" s="314"/>
      <c r="H116" s="314"/>
      <c r="I116" s="314"/>
      <c r="J116" s="314"/>
      <c r="K116" s="314"/>
      <c r="L116" s="314"/>
      <c r="M116" s="428"/>
      <c r="N116" s="428"/>
      <c r="O116" s="314"/>
      <c r="P116" s="314"/>
      <c r="Q116" s="314"/>
      <c r="R116" s="314"/>
      <c r="S116" s="314"/>
      <c r="T116" s="314"/>
      <c r="U116" s="314"/>
      <c r="V116" s="314"/>
      <c r="W116" s="314"/>
    </row>
    <row r="117" spans="1:23" ht="15" customHeight="1">
      <c r="C117" s="1119" t="s">
        <v>238</v>
      </c>
      <c r="D117" s="1119"/>
      <c r="E117" s="392"/>
      <c r="F117" s="411" t="s">
        <v>16</v>
      </c>
      <c r="G117" s="314"/>
      <c r="H117" s="314"/>
      <c r="I117" s="314"/>
      <c r="J117" s="314"/>
      <c r="K117" s="314"/>
      <c r="L117" s="314"/>
      <c r="M117" s="428"/>
      <c r="N117" s="428"/>
      <c r="O117" s="314"/>
      <c r="P117" s="314"/>
      <c r="Q117" s="314"/>
      <c r="R117" s="314"/>
      <c r="S117" s="314"/>
      <c r="T117" s="314"/>
      <c r="U117" s="314"/>
      <c r="V117" s="314"/>
      <c r="W117" s="314"/>
    </row>
    <row r="118" spans="1:23" ht="15" customHeight="1">
      <c r="C118" s="1118" t="s">
        <v>239</v>
      </c>
      <c r="D118" s="1118"/>
      <c r="E118" s="392"/>
      <c r="F118" s="604" t="s">
        <v>729</v>
      </c>
    </row>
    <row r="119" spans="1:23" ht="15" customHeight="1">
      <c r="C119" s="1118" t="s">
        <v>240</v>
      </c>
      <c r="D119" s="1118"/>
      <c r="E119" s="392"/>
      <c r="F119" s="411" t="s">
        <v>729</v>
      </c>
    </row>
    <row r="120" spans="1:23" ht="15" customHeight="1">
      <c r="C120" s="1118" t="s">
        <v>241</v>
      </c>
      <c r="D120" s="1118"/>
      <c r="E120" s="392"/>
      <c r="F120" s="411" t="s">
        <v>16</v>
      </c>
    </row>
    <row r="121" spans="1:23" ht="3.95" customHeight="1">
      <c r="A121" s="397"/>
      <c r="B121" s="397"/>
      <c r="C121" s="397"/>
      <c r="D121" s="397"/>
      <c r="E121" s="430"/>
      <c r="F121" s="431"/>
    </row>
    <row r="122" spans="1:23" ht="8.25" customHeight="1"/>
    <row r="123" spans="1:23" ht="12" customHeight="1" thickBot="1">
      <c r="C123" s="423" t="s">
        <v>242</v>
      </c>
      <c r="F123" s="313"/>
      <c r="G123" s="314"/>
      <c r="H123" s="313"/>
      <c r="I123" s="313"/>
      <c r="J123" s="284"/>
      <c r="K123" s="313"/>
      <c r="L123" s="313"/>
      <c r="M123" s="395"/>
      <c r="N123" s="395"/>
      <c r="O123" s="395"/>
      <c r="P123" s="395"/>
      <c r="Q123" s="395"/>
      <c r="R123" s="395"/>
      <c r="S123" s="395"/>
      <c r="T123" s="395"/>
      <c r="U123" s="395"/>
      <c r="V123" s="395"/>
      <c r="W123" s="395"/>
    </row>
    <row r="124" spans="1:23" ht="12" customHeight="1">
      <c r="A124" s="370"/>
      <c r="B124" s="370"/>
      <c r="C124" s="370"/>
      <c r="D124" s="372"/>
      <c r="E124" s="373"/>
      <c r="F124" s="372"/>
      <c r="G124" s="314"/>
      <c r="H124" s="313"/>
      <c r="I124" s="313"/>
      <c r="J124" s="313"/>
      <c r="K124" s="313"/>
      <c r="L124" s="313"/>
      <c r="M124" s="395"/>
      <c r="N124" s="395"/>
      <c r="O124" s="395"/>
      <c r="P124" s="395"/>
      <c r="Q124" s="395"/>
      <c r="R124" s="395"/>
      <c r="S124" s="395"/>
      <c r="T124" s="395"/>
      <c r="U124" s="395"/>
      <c r="V124" s="395"/>
      <c r="W124" s="395"/>
    </row>
    <row r="125" spans="1:23" ht="12" customHeight="1">
      <c r="A125" s="397"/>
      <c r="B125" s="397"/>
      <c r="C125" s="397"/>
      <c r="D125" s="424"/>
      <c r="E125" s="425"/>
      <c r="F125" s="424"/>
      <c r="G125" s="314"/>
      <c r="H125" s="313"/>
      <c r="I125" s="313"/>
      <c r="J125" s="313"/>
      <c r="K125" s="313"/>
      <c r="L125" s="313"/>
      <c r="M125" s="418"/>
      <c r="N125" s="418"/>
      <c r="O125" s="395"/>
      <c r="P125" s="395"/>
      <c r="Q125" s="395"/>
      <c r="R125" s="395"/>
      <c r="S125" s="395"/>
      <c r="T125" s="395"/>
      <c r="U125" s="395"/>
      <c r="V125" s="395"/>
      <c r="W125" s="395"/>
    </row>
    <row r="126" spans="1:23" ht="15" customHeight="1">
      <c r="B126" s="1121" t="s">
        <v>727</v>
      </c>
      <c r="C126" s="1121"/>
      <c r="D126" s="1121"/>
      <c r="E126" s="392"/>
      <c r="F126" s="313">
        <v>52</v>
      </c>
      <c r="G126" s="314"/>
      <c r="H126" s="1011"/>
      <c r="I126" s="1011"/>
      <c r="J126" s="1011"/>
      <c r="K126" s="1011"/>
      <c r="L126" s="313"/>
      <c r="M126" s="313"/>
      <c r="N126" s="313"/>
      <c r="O126" s="313"/>
      <c r="P126" s="314"/>
      <c r="Q126" s="314"/>
      <c r="R126" s="314"/>
      <c r="S126" s="314"/>
      <c r="T126" s="314"/>
      <c r="U126" s="314"/>
      <c r="V126" s="314"/>
      <c r="W126" s="314"/>
    </row>
    <row r="127" spans="1:23" ht="12" customHeight="1">
      <c r="B127" s="1115" t="s">
        <v>728</v>
      </c>
      <c r="C127" s="1115"/>
      <c r="D127" s="1115"/>
      <c r="E127" s="392"/>
      <c r="F127" s="313">
        <v>19</v>
      </c>
      <c r="G127" s="314"/>
      <c r="H127" s="1011"/>
      <c r="I127" s="1011"/>
      <c r="J127" s="1011"/>
      <c r="K127" s="1011"/>
      <c r="L127" s="284"/>
      <c r="M127" s="284"/>
      <c r="N127" s="284"/>
      <c r="O127" s="313"/>
      <c r="P127" s="314"/>
      <c r="Q127" s="314"/>
      <c r="R127" s="314"/>
      <c r="S127" s="314"/>
      <c r="T127" s="314"/>
      <c r="U127" s="314"/>
      <c r="V127" s="314"/>
      <c r="W127" s="314"/>
    </row>
    <row r="128" spans="1:23" ht="12" customHeight="1">
      <c r="B128" s="1115" t="s">
        <v>726</v>
      </c>
      <c r="C128" s="1115"/>
      <c r="D128" s="1115"/>
      <c r="E128" s="392"/>
      <c r="F128" s="281">
        <v>36</v>
      </c>
      <c r="G128" s="314"/>
      <c r="H128" s="1011"/>
      <c r="I128" s="1011"/>
      <c r="J128" s="1011"/>
      <c r="K128" s="1011"/>
      <c r="L128" s="284"/>
      <c r="M128" s="284"/>
      <c r="N128" s="284"/>
      <c r="O128" s="313"/>
      <c r="P128" s="314"/>
      <c r="Q128" s="314"/>
      <c r="R128" s="314"/>
      <c r="S128" s="314"/>
      <c r="T128" s="314"/>
      <c r="U128" s="314"/>
      <c r="V128" s="314"/>
      <c r="W128" s="314"/>
    </row>
    <row r="129" spans="1:24" ht="12" customHeight="1">
      <c r="B129" s="1115" t="s">
        <v>768</v>
      </c>
      <c r="C129" s="1115"/>
      <c r="D129" s="1115"/>
      <c r="E129" s="392"/>
      <c r="F129" s="281">
        <v>25</v>
      </c>
      <c r="G129" s="314"/>
      <c r="H129" s="1011"/>
      <c r="I129" s="1011"/>
      <c r="J129" s="1011"/>
      <c r="K129" s="1011"/>
      <c r="L129" s="284"/>
      <c r="M129" s="284"/>
      <c r="N129" s="284"/>
      <c r="O129" s="313"/>
      <c r="P129" s="314"/>
      <c r="Q129" s="314"/>
      <c r="R129" s="314"/>
      <c r="S129" s="314"/>
      <c r="T129" s="314"/>
      <c r="U129" s="314"/>
      <c r="V129" s="314"/>
      <c r="W129" s="314"/>
    </row>
    <row r="130" spans="1:24" s="432" customFormat="1" ht="18" customHeight="1">
      <c r="B130" s="1122" t="s">
        <v>868</v>
      </c>
      <c r="C130" s="1122"/>
      <c r="D130" s="1122"/>
      <c r="E130" s="391"/>
      <c r="F130" s="433">
        <v>18</v>
      </c>
      <c r="G130" s="434"/>
      <c r="H130" s="1012"/>
      <c r="I130" s="1012"/>
      <c r="J130" s="1012"/>
      <c r="K130" s="1012"/>
      <c r="L130" s="435"/>
      <c r="M130" s="435"/>
      <c r="N130" s="435"/>
      <c r="O130" s="433"/>
      <c r="P130" s="434"/>
      <c r="Q130" s="434"/>
      <c r="R130" s="434"/>
      <c r="S130" s="434"/>
      <c r="T130" s="434"/>
      <c r="U130" s="434"/>
      <c r="V130" s="434"/>
      <c r="W130" s="434"/>
    </row>
    <row r="131" spans="1:24" ht="3.95" customHeight="1">
      <c r="A131" s="397"/>
      <c r="B131" s="397"/>
      <c r="C131" s="1117"/>
      <c r="D131" s="1117"/>
      <c r="E131" s="436"/>
      <c r="F131" s="437"/>
      <c r="G131" s="314"/>
      <c r="H131" s="1011"/>
      <c r="I131" s="1011"/>
      <c r="J131" s="415"/>
      <c r="K131" s="415"/>
      <c r="L131" s="284"/>
      <c r="M131" s="313"/>
      <c r="N131" s="313"/>
      <c r="O131" s="313"/>
      <c r="P131" s="314"/>
      <c r="Q131" s="314"/>
      <c r="R131" s="314"/>
      <c r="S131" s="314"/>
      <c r="T131" s="314"/>
      <c r="U131" s="314"/>
      <c r="V131" s="314"/>
      <c r="W131" s="314"/>
    </row>
    <row r="132" spans="1:24" ht="15.95" customHeight="1">
      <c r="A132" s="281" t="s">
        <v>340</v>
      </c>
    </row>
    <row r="135" spans="1:24" ht="12" customHeight="1">
      <c r="D135" s="281" t="s">
        <v>760</v>
      </c>
      <c r="F135" s="988">
        <f>SUM(F12:F54,F65:F91)</f>
        <v>2746</v>
      </c>
      <c r="G135" s="988">
        <f>SUM(G12:G54,G65:G91)</f>
        <v>4</v>
      </c>
      <c r="H135" s="988">
        <f t="shared" ref="H135:X135" si="4">SUM(H12:H54,H65:H91)</f>
        <v>9</v>
      </c>
      <c r="I135" s="988">
        <f t="shared" si="4"/>
        <v>0</v>
      </c>
      <c r="J135" s="988">
        <f t="shared" si="4"/>
        <v>1190</v>
      </c>
      <c r="K135" s="988">
        <f t="shared" si="4"/>
        <v>906</v>
      </c>
      <c r="L135" s="988">
        <f t="shared" si="4"/>
        <v>68</v>
      </c>
      <c r="M135" s="988">
        <f t="shared" si="4"/>
        <v>44</v>
      </c>
      <c r="N135" s="988">
        <f t="shared" si="4"/>
        <v>45</v>
      </c>
      <c r="O135" s="988">
        <f t="shared" si="4"/>
        <v>77</v>
      </c>
      <c r="P135" s="988">
        <f t="shared" si="4"/>
        <v>223</v>
      </c>
      <c r="Q135" s="988">
        <f t="shared" si="4"/>
        <v>2</v>
      </c>
      <c r="R135" s="988">
        <f t="shared" si="4"/>
        <v>0</v>
      </c>
      <c r="S135" s="988">
        <f t="shared" si="4"/>
        <v>18</v>
      </c>
      <c r="T135" s="988">
        <f t="shared" si="4"/>
        <v>12</v>
      </c>
      <c r="U135" s="988">
        <f t="shared" si="4"/>
        <v>13</v>
      </c>
      <c r="V135" s="988">
        <f t="shared" si="4"/>
        <v>39</v>
      </c>
      <c r="W135" s="988">
        <f t="shared" si="4"/>
        <v>96</v>
      </c>
      <c r="X135" s="988">
        <f t="shared" si="4"/>
        <v>0</v>
      </c>
    </row>
    <row r="136" spans="1:24" ht="12" customHeight="1">
      <c r="D136" s="281" t="s">
        <v>769</v>
      </c>
      <c r="F136" s="988" t="str">
        <f>IF(F135=F11,"OK","NG")</f>
        <v>OK</v>
      </c>
      <c r="G136" s="988" t="str">
        <f>IF(G135=G11,"OK","NG")</f>
        <v>OK</v>
      </c>
      <c r="H136" s="988" t="str">
        <f t="shared" ref="H136:X136" si="5">IF(H135=H11,"OK","NG")</f>
        <v>OK</v>
      </c>
      <c r="I136" s="988" t="str">
        <f t="shared" si="5"/>
        <v>OK</v>
      </c>
      <c r="J136" s="988" t="str">
        <f t="shared" si="5"/>
        <v>OK</v>
      </c>
      <c r="K136" s="988" t="str">
        <f t="shared" si="5"/>
        <v>OK</v>
      </c>
      <c r="L136" s="988" t="str">
        <f t="shared" si="5"/>
        <v>OK</v>
      </c>
      <c r="M136" s="988" t="str">
        <f t="shared" si="5"/>
        <v>OK</v>
      </c>
      <c r="N136" s="988" t="str">
        <f t="shared" si="5"/>
        <v>OK</v>
      </c>
      <c r="O136" s="988" t="str">
        <f t="shared" si="5"/>
        <v>OK</v>
      </c>
      <c r="P136" s="988" t="str">
        <f t="shared" si="5"/>
        <v>OK</v>
      </c>
      <c r="Q136" s="988" t="str">
        <f t="shared" si="5"/>
        <v>OK</v>
      </c>
      <c r="R136" s="988" t="str">
        <f t="shared" si="5"/>
        <v>OK</v>
      </c>
      <c r="S136" s="988" t="str">
        <f t="shared" si="5"/>
        <v>OK</v>
      </c>
      <c r="T136" s="988" t="str">
        <f t="shared" si="5"/>
        <v>OK</v>
      </c>
      <c r="U136" s="988" t="str">
        <f t="shared" si="5"/>
        <v>OK</v>
      </c>
      <c r="V136" s="988" t="str">
        <f t="shared" si="5"/>
        <v>OK</v>
      </c>
      <c r="W136" s="988" t="str">
        <f t="shared" si="5"/>
        <v>OK</v>
      </c>
      <c r="X136" s="988" t="str">
        <f t="shared" si="5"/>
        <v>OK</v>
      </c>
    </row>
  </sheetData>
  <mergeCells count="65">
    <mergeCell ref="B126:D126"/>
    <mergeCell ref="B127:D127"/>
    <mergeCell ref="B128:D128"/>
    <mergeCell ref="B129:D129"/>
    <mergeCell ref="B130:D130"/>
    <mergeCell ref="C108:D108"/>
    <mergeCell ref="C90:D90"/>
    <mergeCell ref="C91:D91"/>
    <mergeCell ref="B7:D7"/>
    <mergeCell ref="B8:D8"/>
    <mergeCell ref="B9:D9"/>
    <mergeCell ref="B10:D10"/>
    <mergeCell ref="B11:D11"/>
    <mergeCell ref="B100:D100"/>
    <mergeCell ref="B101:D101"/>
    <mergeCell ref="B102:D102"/>
    <mergeCell ref="B98:D98"/>
    <mergeCell ref="B99:D99"/>
    <mergeCell ref="C53:D53"/>
    <mergeCell ref="C54:D54"/>
    <mergeCell ref="C64:D64"/>
    <mergeCell ref="W3:X3"/>
    <mergeCell ref="C131:D131"/>
    <mergeCell ref="C118:D118"/>
    <mergeCell ref="C119:D119"/>
    <mergeCell ref="C120:D120"/>
    <mergeCell ref="C114:D114"/>
    <mergeCell ref="C115:D115"/>
    <mergeCell ref="C116:D116"/>
    <mergeCell ref="C117:D117"/>
    <mergeCell ref="C88:D88"/>
    <mergeCell ref="C89:D89"/>
    <mergeCell ref="C103:D103"/>
    <mergeCell ref="C104:D104"/>
    <mergeCell ref="C75:D75"/>
    <mergeCell ref="C76:D76"/>
    <mergeCell ref="C87:D87"/>
    <mergeCell ref="C69:D69"/>
    <mergeCell ref="C70:D70"/>
    <mergeCell ref="C48:D48"/>
    <mergeCell ref="C49:D49"/>
    <mergeCell ref="C50:D50"/>
    <mergeCell ref="C51:D51"/>
    <mergeCell ref="C52:D52"/>
    <mergeCell ref="C35:D35"/>
    <mergeCell ref="C40:D40"/>
    <mergeCell ref="C43:D43"/>
    <mergeCell ref="C44:D44"/>
    <mergeCell ref="C47:D47"/>
    <mergeCell ref="W60:X60"/>
    <mergeCell ref="C12:D12"/>
    <mergeCell ref="C13:D13"/>
    <mergeCell ref="C14:D14"/>
    <mergeCell ref="C18:D18"/>
    <mergeCell ref="C19:D19"/>
    <mergeCell ref="C20:D20"/>
    <mergeCell ref="C23:D23"/>
    <mergeCell ref="C24:D24"/>
    <mergeCell ref="C25:D25"/>
    <mergeCell ref="C26:D26"/>
    <mergeCell ref="C29:D29"/>
    <mergeCell ref="C30:D30"/>
    <mergeCell ref="C31:D31"/>
    <mergeCell ref="C32:D32"/>
    <mergeCell ref="C34:D34"/>
  </mergeCells>
  <phoneticPr fontId="33"/>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&amp;R&amp;"ＭＳ 明朝,標準"&amp;10&amp;A</oddHeader>
    <oddFooter>&amp;C&amp;"ＭＳ 明朝,標準"&amp;10&amp;P/&amp;N</oddFooter>
  </headerFooter>
  <rowBreaks count="2" manualBreakCount="2">
    <brk id="57" max="23" man="1"/>
    <brk id="93" max="2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tabColor rgb="FF92D050"/>
  </sheetPr>
  <dimension ref="A1:V111"/>
  <sheetViews>
    <sheetView view="pageBreakPreview" zoomScaleNormal="120" zoomScaleSheetLayoutView="100" workbookViewId="0">
      <selection activeCell="M24" sqref="M24"/>
    </sheetView>
  </sheetViews>
  <sheetFormatPr defaultColWidth="14.375" defaultRowHeight="12" customHeight="1"/>
  <cols>
    <col min="1" max="1" width="0.375" style="325" customWidth="1"/>
    <col min="2" max="2" width="7.625" style="325" customWidth="1"/>
    <col min="3" max="3" width="0.375" style="325" customWidth="1"/>
    <col min="4" max="4" width="5.625" style="325" customWidth="1"/>
    <col min="5" max="5" width="5.125" style="325" customWidth="1"/>
    <col min="6" max="7" width="5.625" style="325" customWidth="1"/>
    <col min="8" max="8" width="5.125" style="325" customWidth="1"/>
    <col min="9" max="10" width="5.625" style="325" customWidth="1"/>
    <col min="11" max="11" width="5.125" style="325" customWidth="1"/>
    <col min="12" max="13" width="5.625" style="325" customWidth="1"/>
    <col min="14" max="14" width="5.125" style="325" customWidth="1"/>
    <col min="15" max="16" width="5.625" style="325" customWidth="1"/>
    <col min="17" max="17" width="5.125" style="325" customWidth="1"/>
    <col min="18" max="18" width="5.625" style="325" customWidth="1"/>
    <col min="19" max="19" width="0.375" style="329" customWidth="1"/>
    <col min="20" max="21" width="7.625" style="325" customWidth="1"/>
    <col min="22" max="22" width="8.625" style="325" customWidth="1"/>
    <col min="23" max="16384" width="14.375" style="325"/>
  </cols>
  <sheetData>
    <row r="1" spans="1:21" s="320" customFormat="1" ht="24" customHeight="1">
      <c r="G1" s="438" t="s">
        <v>804</v>
      </c>
      <c r="H1" s="439" t="s">
        <v>243</v>
      </c>
      <c r="I1" s="274"/>
      <c r="J1" s="274"/>
      <c r="K1" s="274"/>
      <c r="L1" s="274"/>
      <c r="M1" s="274"/>
      <c r="N1" s="274"/>
      <c r="O1" s="274"/>
      <c r="P1" s="274"/>
      <c r="Q1" s="274"/>
      <c r="R1" s="274"/>
      <c r="S1" s="273"/>
    </row>
    <row r="2" spans="1:21" ht="8.1" customHeight="1">
      <c r="A2" s="440"/>
      <c r="B2" s="440"/>
      <c r="C2" s="440"/>
      <c r="D2" s="283"/>
      <c r="E2" s="283"/>
      <c r="F2" s="283"/>
      <c r="G2" s="283"/>
      <c r="H2" s="283"/>
      <c r="I2" s="283"/>
      <c r="J2" s="283"/>
      <c r="K2" s="283"/>
      <c r="L2" s="283"/>
      <c r="M2" s="283"/>
      <c r="N2" s="283"/>
      <c r="O2" s="283"/>
      <c r="P2" s="283"/>
      <c r="Q2" s="283"/>
      <c r="R2" s="283"/>
      <c r="S2" s="315"/>
    </row>
    <row r="3" spans="1:21" ht="12" customHeight="1" thickBot="1">
      <c r="A3" s="315"/>
      <c r="B3" s="315"/>
      <c r="C3" s="315"/>
      <c r="D3" s="315"/>
      <c r="E3" s="315"/>
      <c r="F3" s="315"/>
      <c r="G3" s="315"/>
      <c r="H3" s="315"/>
      <c r="I3" s="315"/>
      <c r="J3" s="315"/>
      <c r="K3" s="315"/>
      <c r="L3" s="315"/>
      <c r="M3" s="315"/>
      <c r="N3" s="1123" t="s">
        <v>349</v>
      </c>
      <c r="O3" s="1123"/>
      <c r="P3" s="1123"/>
      <c r="Q3" s="1123"/>
      <c r="R3" s="1123"/>
      <c r="S3" s="315"/>
    </row>
    <row r="4" spans="1:21" s="451" customFormat="1" ht="18" customHeight="1">
      <c r="A4" s="441"/>
      <c r="B4" s="441"/>
      <c r="C4" s="442"/>
      <c r="D4" s="443" t="s">
        <v>730</v>
      </c>
      <c r="E4" s="444"/>
      <c r="F4" s="445"/>
      <c r="G4" s="443" t="s">
        <v>779</v>
      </c>
      <c r="H4" s="444"/>
      <c r="I4" s="445"/>
      <c r="J4" s="446" t="s">
        <v>892</v>
      </c>
      <c r="K4" s="447"/>
      <c r="L4" s="448"/>
      <c r="M4" s="1124" t="s">
        <v>698</v>
      </c>
      <c r="N4" s="1125"/>
      <c r="O4" s="1126"/>
      <c r="P4" s="450"/>
      <c r="Q4" s="1018" t="s">
        <v>683</v>
      </c>
      <c r="R4" s="449"/>
      <c r="S4" s="449"/>
    </row>
    <row r="5" spans="1:21" s="451" customFormat="1" ht="18" customHeight="1">
      <c r="A5" s="452"/>
      <c r="B5" s="452"/>
      <c r="C5" s="453"/>
      <c r="D5" s="454" t="s">
        <v>316</v>
      </c>
      <c r="E5" s="454" t="s">
        <v>318</v>
      </c>
      <c r="F5" s="454" t="s">
        <v>320</v>
      </c>
      <c r="G5" s="454" t="s">
        <v>316</v>
      </c>
      <c r="H5" s="454" t="s">
        <v>318</v>
      </c>
      <c r="I5" s="454" t="s">
        <v>320</v>
      </c>
      <c r="J5" s="455" t="s">
        <v>317</v>
      </c>
      <c r="K5" s="455" t="s">
        <v>319</v>
      </c>
      <c r="L5" s="455" t="s">
        <v>321</v>
      </c>
      <c r="M5" s="454" t="s">
        <v>371</v>
      </c>
      <c r="N5" s="454" t="s">
        <v>319</v>
      </c>
      <c r="O5" s="454" t="s">
        <v>321</v>
      </c>
      <c r="P5" s="454" t="s">
        <v>316</v>
      </c>
      <c r="Q5" s="454" t="s">
        <v>318</v>
      </c>
      <c r="R5" s="456" t="s">
        <v>320</v>
      </c>
      <c r="S5" s="457"/>
    </row>
    <row r="6" spans="1:21" s="461" customFormat="1" ht="18" customHeight="1">
      <c r="A6" s="458"/>
      <c r="B6" s="458" t="s">
        <v>244</v>
      </c>
      <c r="C6" s="459"/>
      <c r="D6" s="300">
        <v>2850</v>
      </c>
      <c r="E6" s="300">
        <v>37</v>
      </c>
      <c r="F6" s="300">
        <v>3530</v>
      </c>
      <c r="G6" s="1026">
        <v>2862</v>
      </c>
      <c r="H6" s="1026">
        <v>38</v>
      </c>
      <c r="I6" s="1026">
        <v>3599</v>
      </c>
      <c r="J6" s="1009" t="s">
        <v>915</v>
      </c>
      <c r="K6" s="1009" t="s">
        <v>916</v>
      </c>
      <c r="L6" s="1009" t="s">
        <v>917</v>
      </c>
      <c r="M6" s="1024">
        <v>208</v>
      </c>
      <c r="N6" s="1024">
        <v>5</v>
      </c>
      <c r="O6" s="1009">
        <v>236</v>
      </c>
      <c r="P6" s="1024">
        <v>211</v>
      </c>
      <c r="Q6" s="1024">
        <v>2</v>
      </c>
      <c r="R6" s="1024">
        <v>260</v>
      </c>
      <c r="S6" s="460"/>
    </row>
    <row r="7" spans="1:21" ht="18" customHeight="1">
      <c r="A7" s="462"/>
      <c r="B7" s="462" t="s">
        <v>245</v>
      </c>
      <c r="C7" s="463"/>
      <c r="D7" s="300">
        <v>520</v>
      </c>
      <c r="E7" s="300">
        <v>7</v>
      </c>
      <c r="F7" s="300">
        <v>635</v>
      </c>
      <c r="G7" s="300">
        <v>467</v>
      </c>
      <c r="H7" s="300">
        <v>3</v>
      </c>
      <c r="I7" s="300">
        <v>587</v>
      </c>
      <c r="J7" s="877" t="s">
        <v>893</v>
      </c>
      <c r="K7" s="877" t="s">
        <v>815</v>
      </c>
      <c r="L7" s="877" t="s">
        <v>894</v>
      </c>
      <c r="M7" s="300">
        <v>38</v>
      </c>
      <c r="N7" s="300" t="s">
        <v>16</v>
      </c>
      <c r="O7" s="300">
        <v>44</v>
      </c>
      <c r="P7" s="300">
        <v>42</v>
      </c>
      <c r="Q7" s="300" t="s">
        <v>16</v>
      </c>
      <c r="R7" s="300">
        <v>51</v>
      </c>
      <c r="S7" s="464"/>
      <c r="U7" s="461"/>
    </row>
    <row r="8" spans="1:21" ht="10.5" customHeight="1">
      <c r="A8" s="462"/>
      <c r="B8" s="462" t="s">
        <v>246</v>
      </c>
      <c r="C8" s="463"/>
      <c r="D8" s="300">
        <v>490</v>
      </c>
      <c r="E8" s="300">
        <v>3</v>
      </c>
      <c r="F8" s="300">
        <v>578</v>
      </c>
      <c r="G8" s="300">
        <v>491</v>
      </c>
      <c r="H8" s="300">
        <v>2</v>
      </c>
      <c r="I8" s="300">
        <v>575</v>
      </c>
      <c r="J8" s="877" t="s">
        <v>895</v>
      </c>
      <c r="K8" s="877" t="s">
        <v>850</v>
      </c>
      <c r="L8" s="877" t="s">
        <v>896</v>
      </c>
      <c r="M8" s="300">
        <v>34</v>
      </c>
      <c r="N8" s="300">
        <v>1</v>
      </c>
      <c r="O8" s="300">
        <v>34</v>
      </c>
      <c r="P8" s="300">
        <v>45</v>
      </c>
      <c r="Q8" s="300" t="s">
        <v>16</v>
      </c>
      <c r="R8" s="300">
        <v>59</v>
      </c>
      <c r="S8" s="464"/>
      <c r="U8" s="461"/>
    </row>
    <row r="9" spans="1:21" ht="10.5" customHeight="1">
      <c r="A9" s="462"/>
      <c r="B9" s="462" t="s">
        <v>247</v>
      </c>
      <c r="C9" s="463"/>
      <c r="D9" s="300">
        <v>244</v>
      </c>
      <c r="E9" s="300">
        <v>1</v>
      </c>
      <c r="F9" s="300">
        <v>303</v>
      </c>
      <c r="G9" s="300">
        <v>285</v>
      </c>
      <c r="H9" s="300" t="s">
        <v>16</v>
      </c>
      <c r="I9" s="300">
        <v>355</v>
      </c>
      <c r="J9" s="877" t="s">
        <v>897</v>
      </c>
      <c r="K9" s="300" t="s">
        <v>770</v>
      </c>
      <c r="L9" s="877" t="s">
        <v>898</v>
      </c>
      <c r="M9" s="300">
        <v>19</v>
      </c>
      <c r="N9" s="300" t="s">
        <v>16</v>
      </c>
      <c r="O9" s="300">
        <v>21</v>
      </c>
      <c r="P9" s="300">
        <v>12</v>
      </c>
      <c r="Q9" s="300" t="s">
        <v>16</v>
      </c>
      <c r="R9" s="300">
        <v>17</v>
      </c>
      <c r="S9" s="464"/>
      <c r="U9" s="461"/>
    </row>
    <row r="10" spans="1:21" ht="10.5" customHeight="1">
      <c r="A10" s="462"/>
      <c r="B10" s="462" t="s">
        <v>248</v>
      </c>
      <c r="C10" s="463"/>
      <c r="D10" s="300">
        <v>266</v>
      </c>
      <c r="E10" s="300">
        <v>1</v>
      </c>
      <c r="F10" s="300">
        <v>326</v>
      </c>
      <c r="G10" s="300">
        <v>280</v>
      </c>
      <c r="H10" s="300">
        <v>4</v>
      </c>
      <c r="I10" s="300">
        <v>362</v>
      </c>
      <c r="J10" s="877" t="s">
        <v>899</v>
      </c>
      <c r="K10" s="877" t="s">
        <v>814</v>
      </c>
      <c r="L10" s="877" t="s">
        <v>900</v>
      </c>
      <c r="M10" s="300">
        <v>27</v>
      </c>
      <c r="N10" s="300" t="s">
        <v>16</v>
      </c>
      <c r="O10" s="300">
        <v>28</v>
      </c>
      <c r="P10" s="300">
        <v>23</v>
      </c>
      <c r="Q10" s="300" t="s">
        <v>16</v>
      </c>
      <c r="R10" s="300">
        <v>25</v>
      </c>
      <c r="S10" s="464"/>
      <c r="U10" s="461"/>
    </row>
    <row r="11" spans="1:21" ht="10.5" customHeight="1">
      <c r="A11" s="462"/>
      <c r="B11" s="462" t="s">
        <v>249</v>
      </c>
      <c r="C11" s="463"/>
      <c r="D11" s="300">
        <v>254</v>
      </c>
      <c r="E11" s="300">
        <v>3</v>
      </c>
      <c r="F11" s="300">
        <v>316</v>
      </c>
      <c r="G11" s="300">
        <v>258</v>
      </c>
      <c r="H11" s="300">
        <v>2</v>
      </c>
      <c r="I11" s="300">
        <v>331</v>
      </c>
      <c r="J11" s="877" t="s">
        <v>901</v>
      </c>
      <c r="K11" s="877" t="s">
        <v>814</v>
      </c>
      <c r="L11" s="877" t="s">
        <v>902</v>
      </c>
      <c r="M11" s="300">
        <v>10</v>
      </c>
      <c r="N11" s="300" t="s">
        <v>16</v>
      </c>
      <c r="O11" s="300">
        <v>10</v>
      </c>
      <c r="P11" s="300">
        <v>23</v>
      </c>
      <c r="Q11" s="300" t="s">
        <v>16</v>
      </c>
      <c r="R11" s="300">
        <v>29</v>
      </c>
      <c r="S11" s="464"/>
      <c r="U11" s="461"/>
    </row>
    <row r="12" spans="1:21" ht="18" customHeight="1">
      <c r="A12" s="462"/>
      <c r="B12" s="462" t="s">
        <v>250</v>
      </c>
      <c r="C12" s="463"/>
      <c r="D12" s="300">
        <v>253</v>
      </c>
      <c r="E12" s="300">
        <v>4</v>
      </c>
      <c r="F12" s="300">
        <v>316</v>
      </c>
      <c r="G12" s="300">
        <v>247</v>
      </c>
      <c r="H12" s="300">
        <v>4</v>
      </c>
      <c r="I12" s="300">
        <v>300</v>
      </c>
      <c r="J12" s="877" t="s">
        <v>903</v>
      </c>
      <c r="K12" s="877" t="s">
        <v>815</v>
      </c>
      <c r="L12" s="877" t="s">
        <v>904</v>
      </c>
      <c r="M12" s="300">
        <v>16</v>
      </c>
      <c r="N12" s="300" t="s">
        <v>16</v>
      </c>
      <c r="O12" s="300">
        <v>18</v>
      </c>
      <c r="P12" s="300">
        <v>21</v>
      </c>
      <c r="Q12" s="300" t="s">
        <v>16</v>
      </c>
      <c r="R12" s="300">
        <v>23</v>
      </c>
      <c r="S12" s="464"/>
      <c r="U12" s="461"/>
    </row>
    <row r="13" spans="1:21" ht="10.5" customHeight="1">
      <c r="A13" s="462"/>
      <c r="B13" s="462" t="s">
        <v>251</v>
      </c>
      <c r="C13" s="463"/>
      <c r="D13" s="300">
        <v>253</v>
      </c>
      <c r="E13" s="300">
        <v>4</v>
      </c>
      <c r="F13" s="300">
        <v>318</v>
      </c>
      <c r="G13" s="300">
        <v>236</v>
      </c>
      <c r="H13" s="300">
        <v>5</v>
      </c>
      <c r="I13" s="300">
        <v>281</v>
      </c>
      <c r="J13" s="877" t="s">
        <v>905</v>
      </c>
      <c r="K13" s="877" t="s">
        <v>814</v>
      </c>
      <c r="L13" s="877" t="s">
        <v>906</v>
      </c>
      <c r="M13" s="300">
        <v>22</v>
      </c>
      <c r="N13" s="300">
        <v>1</v>
      </c>
      <c r="O13" s="300">
        <v>24</v>
      </c>
      <c r="P13" s="300">
        <v>14</v>
      </c>
      <c r="Q13" s="300">
        <v>1</v>
      </c>
      <c r="R13" s="300">
        <v>13</v>
      </c>
      <c r="S13" s="464"/>
      <c r="U13" s="461"/>
    </row>
    <row r="14" spans="1:21" ht="10.5" customHeight="1">
      <c r="A14" s="462"/>
      <c r="B14" s="462" t="s">
        <v>252</v>
      </c>
      <c r="C14" s="463"/>
      <c r="D14" s="300">
        <v>64</v>
      </c>
      <c r="E14" s="300">
        <v>2</v>
      </c>
      <c r="F14" s="300">
        <v>75</v>
      </c>
      <c r="G14" s="300">
        <v>82</v>
      </c>
      <c r="H14" s="300">
        <v>2</v>
      </c>
      <c r="I14" s="300">
        <v>102</v>
      </c>
      <c r="J14" s="877" t="s">
        <v>845</v>
      </c>
      <c r="K14" s="300" t="s">
        <v>770</v>
      </c>
      <c r="L14" s="877" t="s">
        <v>907</v>
      </c>
      <c r="M14" s="300">
        <v>7</v>
      </c>
      <c r="N14" s="300" t="s">
        <v>16</v>
      </c>
      <c r="O14" s="300">
        <v>8</v>
      </c>
      <c r="P14" s="300">
        <v>4</v>
      </c>
      <c r="Q14" s="300" t="s">
        <v>16</v>
      </c>
      <c r="R14" s="300">
        <v>6</v>
      </c>
      <c r="S14" s="464"/>
      <c r="U14" s="461"/>
    </row>
    <row r="15" spans="1:21" ht="10.5" customHeight="1">
      <c r="A15" s="462"/>
      <c r="B15" s="462" t="s">
        <v>253</v>
      </c>
      <c r="C15" s="463"/>
      <c r="D15" s="300">
        <v>147</v>
      </c>
      <c r="E15" s="300">
        <v>1</v>
      </c>
      <c r="F15" s="300">
        <v>175</v>
      </c>
      <c r="G15" s="300">
        <v>175</v>
      </c>
      <c r="H15" s="300">
        <v>4</v>
      </c>
      <c r="I15" s="300">
        <v>217</v>
      </c>
      <c r="J15" s="877" t="s">
        <v>908</v>
      </c>
      <c r="K15" s="877" t="s">
        <v>813</v>
      </c>
      <c r="L15" s="877" t="s">
        <v>831</v>
      </c>
      <c r="M15" s="300">
        <v>10</v>
      </c>
      <c r="N15" s="300" t="s">
        <v>16</v>
      </c>
      <c r="O15" s="300">
        <v>11</v>
      </c>
      <c r="P15" s="300">
        <v>8</v>
      </c>
      <c r="Q15" s="300" t="s">
        <v>16</v>
      </c>
      <c r="R15" s="300">
        <v>8</v>
      </c>
      <c r="S15" s="464"/>
      <c r="U15" s="461"/>
    </row>
    <row r="16" spans="1:21" ht="10.5" customHeight="1">
      <c r="A16" s="462"/>
      <c r="B16" s="462" t="s">
        <v>254</v>
      </c>
      <c r="C16" s="463"/>
      <c r="D16" s="300">
        <v>25</v>
      </c>
      <c r="E16" s="300">
        <v>1</v>
      </c>
      <c r="F16" s="300">
        <v>29</v>
      </c>
      <c r="G16" s="300">
        <v>24</v>
      </c>
      <c r="H16" s="300">
        <v>1</v>
      </c>
      <c r="I16" s="300">
        <v>25</v>
      </c>
      <c r="J16" s="877" t="s">
        <v>773</v>
      </c>
      <c r="K16" s="300" t="s">
        <v>770</v>
      </c>
      <c r="L16" s="877" t="s">
        <v>909</v>
      </c>
      <c r="M16" s="300" t="s">
        <v>16</v>
      </c>
      <c r="N16" s="300" t="s">
        <v>16</v>
      </c>
      <c r="O16" s="300" t="s">
        <v>16</v>
      </c>
      <c r="P16" s="300" t="s">
        <v>16</v>
      </c>
      <c r="Q16" s="300" t="s">
        <v>16</v>
      </c>
      <c r="R16" s="300" t="s">
        <v>16</v>
      </c>
      <c r="S16" s="464"/>
      <c r="U16" s="461"/>
    </row>
    <row r="17" spans="1:21" ht="18" customHeight="1">
      <c r="A17" s="462"/>
      <c r="B17" s="462" t="s">
        <v>255</v>
      </c>
      <c r="C17" s="463"/>
      <c r="D17" s="300">
        <v>104</v>
      </c>
      <c r="E17" s="300">
        <v>5</v>
      </c>
      <c r="F17" s="300">
        <v>144</v>
      </c>
      <c r="G17" s="300">
        <v>91</v>
      </c>
      <c r="H17" s="300">
        <v>5</v>
      </c>
      <c r="I17" s="300">
        <v>119</v>
      </c>
      <c r="J17" s="877" t="s">
        <v>886</v>
      </c>
      <c r="K17" s="877" t="s">
        <v>815</v>
      </c>
      <c r="L17" s="877" t="s">
        <v>910</v>
      </c>
      <c r="M17" s="300">
        <v>4</v>
      </c>
      <c r="N17" s="300">
        <v>1</v>
      </c>
      <c r="O17" s="300">
        <v>3</v>
      </c>
      <c r="P17" s="300">
        <v>1</v>
      </c>
      <c r="Q17" s="300" t="s">
        <v>16</v>
      </c>
      <c r="R17" s="300">
        <v>1</v>
      </c>
      <c r="S17" s="464"/>
      <c r="U17" s="461"/>
    </row>
    <row r="18" spans="1:21" ht="10.5" customHeight="1">
      <c r="A18" s="462"/>
      <c r="B18" s="462" t="s">
        <v>256</v>
      </c>
      <c r="C18" s="463"/>
      <c r="D18" s="300">
        <v>136</v>
      </c>
      <c r="E18" s="300">
        <v>1</v>
      </c>
      <c r="F18" s="300">
        <v>166</v>
      </c>
      <c r="G18" s="300">
        <v>138</v>
      </c>
      <c r="H18" s="300">
        <v>3</v>
      </c>
      <c r="I18" s="300">
        <v>165</v>
      </c>
      <c r="J18" s="877" t="s">
        <v>911</v>
      </c>
      <c r="K18" s="300" t="s">
        <v>815</v>
      </c>
      <c r="L18" s="877" t="s">
        <v>912</v>
      </c>
      <c r="M18" s="300">
        <v>10</v>
      </c>
      <c r="N18" s="300" t="s">
        <v>16</v>
      </c>
      <c r="O18" s="300">
        <v>11</v>
      </c>
      <c r="P18" s="300">
        <v>8</v>
      </c>
      <c r="Q18" s="300" t="s">
        <v>16</v>
      </c>
      <c r="R18" s="300">
        <v>8</v>
      </c>
      <c r="S18" s="464"/>
      <c r="U18" s="461"/>
    </row>
    <row r="19" spans="1:21" ht="18" customHeight="1">
      <c r="A19" s="462"/>
      <c r="B19" s="462" t="s">
        <v>257</v>
      </c>
      <c r="C19" s="463"/>
      <c r="D19" s="300">
        <v>94</v>
      </c>
      <c r="E19" s="300">
        <v>4</v>
      </c>
      <c r="F19" s="300">
        <v>149</v>
      </c>
      <c r="G19" s="300">
        <v>88</v>
      </c>
      <c r="H19" s="300">
        <v>3</v>
      </c>
      <c r="I19" s="300">
        <v>180</v>
      </c>
      <c r="J19" s="877" t="s">
        <v>913</v>
      </c>
      <c r="K19" s="877" t="s">
        <v>814</v>
      </c>
      <c r="L19" s="877" t="s">
        <v>914</v>
      </c>
      <c r="M19" s="300">
        <v>11</v>
      </c>
      <c r="N19" s="300">
        <v>2</v>
      </c>
      <c r="O19" s="300">
        <v>24</v>
      </c>
      <c r="P19" s="300">
        <v>10</v>
      </c>
      <c r="Q19" s="300">
        <v>1</v>
      </c>
      <c r="R19" s="300">
        <v>20</v>
      </c>
      <c r="S19" s="464"/>
    </row>
    <row r="20" spans="1:21" ht="3.95" customHeight="1">
      <c r="A20" s="465"/>
      <c r="B20" s="465"/>
      <c r="C20" s="466"/>
      <c r="D20" s="467"/>
      <c r="E20" s="467"/>
      <c r="F20" s="467"/>
      <c r="G20" s="467"/>
      <c r="H20" s="467"/>
      <c r="I20" s="467"/>
      <c r="J20" s="467"/>
      <c r="K20" s="467"/>
      <c r="L20" s="467"/>
      <c r="M20" s="467"/>
      <c r="N20" s="467"/>
      <c r="O20" s="467"/>
      <c r="P20" s="467"/>
      <c r="Q20" s="467"/>
      <c r="R20" s="467"/>
      <c r="S20" s="467"/>
    </row>
    <row r="21" spans="1:21" ht="12" customHeight="1" thickBot="1">
      <c r="A21" s="468"/>
      <c r="B21" s="468"/>
      <c r="C21" s="468"/>
      <c r="D21" s="469"/>
      <c r="E21" s="469"/>
      <c r="F21" s="469"/>
      <c r="G21" s="464"/>
      <c r="H21" s="464"/>
      <c r="I21" s="464"/>
      <c r="J21" s="464"/>
      <c r="K21" s="464"/>
      <c r="L21" s="464"/>
      <c r="M21" s="464"/>
      <c r="N21" s="464"/>
      <c r="O21" s="464"/>
      <c r="P21" s="464"/>
      <c r="Q21" s="464"/>
      <c r="R21" s="464"/>
      <c r="S21" s="464"/>
    </row>
    <row r="22" spans="1:21" s="451" customFormat="1" ht="18" customHeight="1">
      <c r="A22" s="441"/>
      <c r="B22" s="441"/>
      <c r="C22" s="441"/>
      <c r="D22" s="956"/>
      <c r="E22" s="1018" t="s">
        <v>258</v>
      </c>
      <c r="F22" s="1016"/>
      <c r="G22" s="1015"/>
      <c r="H22" s="1018" t="s">
        <v>7</v>
      </c>
      <c r="I22" s="1016"/>
      <c r="J22" s="1127" t="s">
        <v>699</v>
      </c>
      <c r="K22" s="1128"/>
      <c r="L22" s="1129"/>
      <c r="M22" s="1015"/>
      <c r="N22" s="1018" t="s">
        <v>32</v>
      </c>
      <c r="O22" s="1016"/>
      <c r="P22" s="1015"/>
      <c r="Q22" s="1018" t="s">
        <v>8</v>
      </c>
      <c r="R22" s="1016"/>
      <c r="S22" s="470"/>
    </row>
    <row r="23" spans="1:21" s="451" customFormat="1" ht="18" customHeight="1">
      <c r="A23" s="452"/>
      <c r="B23" s="452"/>
      <c r="C23" s="452"/>
      <c r="D23" s="454" t="s">
        <v>317</v>
      </c>
      <c r="E23" s="454" t="s">
        <v>319</v>
      </c>
      <c r="F23" s="454" t="s">
        <v>321</v>
      </c>
      <c r="G23" s="454" t="s">
        <v>317</v>
      </c>
      <c r="H23" s="454" t="s">
        <v>319</v>
      </c>
      <c r="I23" s="454" t="s">
        <v>321</v>
      </c>
      <c r="J23" s="454" t="s">
        <v>371</v>
      </c>
      <c r="K23" s="454" t="s">
        <v>319</v>
      </c>
      <c r="L23" s="454" t="s">
        <v>321</v>
      </c>
      <c r="M23" s="454" t="s">
        <v>317</v>
      </c>
      <c r="N23" s="454" t="s">
        <v>319</v>
      </c>
      <c r="O23" s="454" t="s">
        <v>321</v>
      </c>
      <c r="P23" s="454" t="s">
        <v>316</v>
      </c>
      <c r="Q23" s="454" t="s">
        <v>318</v>
      </c>
      <c r="R23" s="456" t="s">
        <v>320</v>
      </c>
      <c r="S23" s="457"/>
    </row>
    <row r="24" spans="1:21" s="461" customFormat="1" ht="18" customHeight="1">
      <c r="A24" s="458"/>
      <c r="B24" s="458" t="s">
        <v>244</v>
      </c>
      <c r="C24" s="459"/>
      <c r="D24" s="1009">
        <v>236</v>
      </c>
      <c r="E24" s="1024">
        <v>5</v>
      </c>
      <c r="F24" s="1024">
        <v>284</v>
      </c>
      <c r="G24" s="1024">
        <v>217</v>
      </c>
      <c r="H24" s="1024">
        <v>2</v>
      </c>
      <c r="I24" s="1024">
        <v>278</v>
      </c>
      <c r="J24" s="1024">
        <v>201</v>
      </c>
      <c r="K24" s="1024">
        <v>1</v>
      </c>
      <c r="L24" s="1024">
        <v>255</v>
      </c>
      <c r="M24" s="1024">
        <v>233</v>
      </c>
      <c r="N24" s="1024">
        <v>4</v>
      </c>
      <c r="O24" s="1024">
        <v>266</v>
      </c>
      <c r="P24" s="1024">
        <v>204</v>
      </c>
      <c r="Q24" s="1024">
        <v>7</v>
      </c>
      <c r="R24" s="1024">
        <v>246</v>
      </c>
      <c r="S24" s="460"/>
    </row>
    <row r="25" spans="1:21" ht="18" customHeight="1">
      <c r="A25" s="462"/>
      <c r="B25" s="462" t="s">
        <v>245</v>
      </c>
      <c r="C25" s="463"/>
      <c r="D25" s="877">
        <v>38</v>
      </c>
      <c r="E25" s="300" t="s">
        <v>16</v>
      </c>
      <c r="F25" s="300">
        <v>40</v>
      </c>
      <c r="G25" s="300">
        <v>37</v>
      </c>
      <c r="H25" s="300" t="s">
        <v>16</v>
      </c>
      <c r="I25" s="300">
        <v>50</v>
      </c>
      <c r="J25" s="300">
        <v>39</v>
      </c>
      <c r="K25" s="300" t="s">
        <v>16</v>
      </c>
      <c r="L25" s="300">
        <v>49</v>
      </c>
      <c r="M25" s="300">
        <v>33</v>
      </c>
      <c r="N25" s="300" t="s">
        <v>16</v>
      </c>
      <c r="O25" s="300">
        <v>36</v>
      </c>
      <c r="P25" s="300">
        <v>26</v>
      </c>
      <c r="Q25" s="300">
        <v>2</v>
      </c>
      <c r="R25" s="300">
        <v>34</v>
      </c>
      <c r="S25" s="464"/>
    </row>
    <row r="26" spans="1:21" ht="10.5" customHeight="1">
      <c r="A26" s="462"/>
      <c r="B26" s="462" t="s">
        <v>246</v>
      </c>
      <c r="C26" s="463"/>
      <c r="D26" s="877">
        <v>39</v>
      </c>
      <c r="E26" s="300">
        <v>2</v>
      </c>
      <c r="F26" s="300">
        <v>45</v>
      </c>
      <c r="G26" s="300">
        <v>44</v>
      </c>
      <c r="H26" s="300">
        <v>1</v>
      </c>
      <c r="I26" s="300">
        <v>50</v>
      </c>
      <c r="J26" s="300">
        <v>31</v>
      </c>
      <c r="K26" s="300" t="s">
        <v>16</v>
      </c>
      <c r="L26" s="300">
        <v>38</v>
      </c>
      <c r="M26" s="300">
        <v>52</v>
      </c>
      <c r="N26" s="300" t="s">
        <v>16</v>
      </c>
      <c r="O26" s="300">
        <v>59</v>
      </c>
      <c r="P26" s="300">
        <v>42</v>
      </c>
      <c r="Q26" s="300">
        <v>2</v>
      </c>
      <c r="R26" s="300">
        <v>43</v>
      </c>
      <c r="S26" s="464"/>
    </row>
    <row r="27" spans="1:21" ht="10.5" customHeight="1">
      <c r="A27" s="462"/>
      <c r="B27" s="462" t="s">
        <v>247</v>
      </c>
      <c r="C27" s="463"/>
      <c r="D27" s="877">
        <v>20</v>
      </c>
      <c r="E27" s="300" t="s">
        <v>16</v>
      </c>
      <c r="F27" s="300">
        <v>25</v>
      </c>
      <c r="G27" s="300">
        <v>23</v>
      </c>
      <c r="H27" s="300" t="s">
        <v>16</v>
      </c>
      <c r="I27" s="300">
        <v>30</v>
      </c>
      <c r="J27" s="300">
        <v>20</v>
      </c>
      <c r="K27" s="300" t="s">
        <v>16</v>
      </c>
      <c r="L27" s="300">
        <v>26</v>
      </c>
      <c r="M27" s="300">
        <v>20</v>
      </c>
      <c r="N27" s="300" t="s">
        <v>16</v>
      </c>
      <c r="O27" s="300">
        <v>24</v>
      </c>
      <c r="P27" s="300">
        <v>20</v>
      </c>
      <c r="Q27" s="300" t="s">
        <v>16</v>
      </c>
      <c r="R27" s="300">
        <v>24</v>
      </c>
      <c r="S27" s="464"/>
    </row>
    <row r="28" spans="1:21" ht="10.5" customHeight="1">
      <c r="A28" s="462"/>
      <c r="B28" s="462" t="s">
        <v>262</v>
      </c>
      <c r="C28" s="463"/>
      <c r="D28" s="877">
        <v>24</v>
      </c>
      <c r="E28" s="300">
        <v>1</v>
      </c>
      <c r="F28" s="300">
        <v>27</v>
      </c>
      <c r="G28" s="300">
        <v>18</v>
      </c>
      <c r="H28" s="300" t="s">
        <v>16</v>
      </c>
      <c r="I28" s="300">
        <v>23</v>
      </c>
      <c r="J28" s="300">
        <v>20</v>
      </c>
      <c r="K28" s="300" t="s">
        <v>16</v>
      </c>
      <c r="L28" s="300">
        <v>23</v>
      </c>
      <c r="M28" s="300">
        <v>20</v>
      </c>
      <c r="N28" s="300" t="s">
        <v>16</v>
      </c>
      <c r="O28" s="300">
        <v>23</v>
      </c>
      <c r="P28" s="300">
        <v>25</v>
      </c>
      <c r="Q28" s="300" t="s">
        <v>16</v>
      </c>
      <c r="R28" s="300">
        <v>29</v>
      </c>
      <c r="S28" s="464"/>
    </row>
    <row r="29" spans="1:21" ht="10.5" customHeight="1">
      <c r="A29" s="462"/>
      <c r="B29" s="462" t="s">
        <v>249</v>
      </c>
      <c r="C29" s="463"/>
      <c r="D29" s="877">
        <v>20</v>
      </c>
      <c r="E29" s="300" t="s">
        <v>16</v>
      </c>
      <c r="F29" s="300">
        <v>25</v>
      </c>
      <c r="G29" s="300">
        <v>23</v>
      </c>
      <c r="H29" s="300" t="s">
        <v>16</v>
      </c>
      <c r="I29" s="300">
        <v>30</v>
      </c>
      <c r="J29" s="300">
        <v>9</v>
      </c>
      <c r="K29" s="300" t="s">
        <v>16</v>
      </c>
      <c r="L29" s="300">
        <v>10</v>
      </c>
      <c r="M29" s="300">
        <v>17</v>
      </c>
      <c r="N29" s="300" t="s">
        <v>16</v>
      </c>
      <c r="O29" s="300">
        <v>21</v>
      </c>
      <c r="P29" s="300">
        <v>19</v>
      </c>
      <c r="Q29" s="300" t="s">
        <v>16</v>
      </c>
      <c r="R29" s="300">
        <v>20</v>
      </c>
      <c r="S29" s="464"/>
    </row>
    <row r="30" spans="1:21" ht="18" customHeight="1">
      <c r="A30" s="462"/>
      <c r="B30" s="462" t="s">
        <v>263</v>
      </c>
      <c r="C30" s="463"/>
      <c r="D30" s="877">
        <v>22</v>
      </c>
      <c r="E30" s="300" t="s">
        <v>16</v>
      </c>
      <c r="F30" s="300">
        <v>28</v>
      </c>
      <c r="G30" s="300">
        <v>17</v>
      </c>
      <c r="H30" s="300">
        <v>1</v>
      </c>
      <c r="I30" s="300">
        <v>19</v>
      </c>
      <c r="J30" s="300">
        <v>23</v>
      </c>
      <c r="K30" s="300" t="s">
        <v>16</v>
      </c>
      <c r="L30" s="300">
        <v>23</v>
      </c>
      <c r="M30" s="300">
        <v>21</v>
      </c>
      <c r="N30" s="300">
        <v>1</v>
      </c>
      <c r="O30" s="300">
        <v>23</v>
      </c>
      <c r="P30" s="300">
        <v>18</v>
      </c>
      <c r="Q30" s="300">
        <v>1</v>
      </c>
      <c r="R30" s="300">
        <v>20</v>
      </c>
      <c r="S30" s="464"/>
    </row>
    <row r="31" spans="1:21" ht="10.5" customHeight="1">
      <c r="A31" s="462"/>
      <c r="B31" s="462" t="s">
        <v>251</v>
      </c>
      <c r="C31" s="463"/>
      <c r="D31" s="877">
        <v>20</v>
      </c>
      <c r="E31" s="300" t="s">
        <v>16</v>
      </c>
      <c r="F31" s="300">
        <v>20</v>
      </c>
      <c r="G31" s="877">
        <v>15</v>
      </c>
      <c r="H31" s="300" t="s">
        <v>16</v>
      </c>
      <c r="I31" s="300">
        <v>19</v>
      </c>
      <c r="J31" s="300">
        <v>11</v>
      </c>
      <c r="K31" s="300" t="s">
        <v>16</v>
      </c>
      <c r="L31" s="300">
        <v>18</v>
      </c>
      <c r="M31" s="300">
        <v>14</v>
      </c>
      <c r="N31" s="300" t="s">
        <v>16</v>
      </c>
      <c r="O31" s="300">
        <v>17</v>
      </c>
      <c r="P31" s="300">
        <v>12</v>
      </c>
      <c r="Q31" s="300" t="s">
        <v>16</v>
      </c>
      <c r="R31" s="300">
        <v>23</v>
      </c>
      <c r="S31" s="464"/>
    </row>
    <row r="32" spans="1:21" ht="10.5" customHeight="1">
      <c r="A32" s="462"/>
      <c r="B32" s="462" t="s">
        <v>252</v>
      </c>
      <c r="C32" s="463"/>
      <c r="D32" s="877">
        <v>5</v>
      </c>
      <c r="E32" s="300">
        <v>1</v>
      </c>
      <c r="F32" s="300">
        <v>5</v>
      </c>
      <c r="G32" s="300">
        <v>2</v>
      </c>
      <c r="H32" s="300" t="s">
        <v>16</v>
      </c>
      <c r="I32" s="300">
        <v>4</v>
      </c>
      <c r="J32" s="300">
        <v>4</v>
      </c>
      <c r="K32" s="300" t="s">
        <v>16</v>
      </c>
      <c r="L32" s="300">
        <v>5</v>
      </c>
      <c r="M32" s="300">
        <v>8</v>
      </c>
      <c r="N32" s="300">
        <v>1</v>
      </c>
      <c r="O32" s="300">
        <v>8</v>
      </c>
      <c r="P32" s="300">
        <v>6</v>
      </c>
      <c r="Q32" s="300" t="s">
        <v>16</v>
      </c>
      <c r="R32" s="300">
        <v>11</v>
      </c>
      <c r="S32" s="464"/>
    </row>
    <row r="33" spans="1:22" ht="10.5" customHeight="1">
      <c r="A33" s="462"/>
      <c r="B33" s="462" t="s">
        <v>253</v>
      </c>
      <c r="C33" s="463"/>
      <c r="D33" s="877">
        <v>12</v>
      </c>
      <c r="E33" s="300" t="s">
        <v>16</v>
      </c>
      <c r="F33" s="300">
        <v>14</v>
      </c>
      <c r="G33" s="300">
        <v>10</v>
      </c>
      <c r="H33" s="300" t="s">
        <v>16</v>
      </c>
      <c r="I33" s="300">
        <v>11</v>
      </c>
      <c r="J33" s="300">
        <v>13</v>
      </c>
      <c r="K33" s="300">
        <v>1</v>
      </c>
      <c r="L33" s="300">
        <v>15</v>
      </c>
      <c r="M33" s="300">
        <v>17</v>
      </c>
      <c r="N33" s="300" t="s">
        <v>16</v>
      </c>
      <c r="O33" s="300">
        <v>22</v>
      </c>
      <c r="P33" s="300">
        <v>11</v>
      </c>
      <c r="Q33" s="300" t="s">
        <v>16</v>
      </c>
      <c r="R33" s="300">
        <v>13</v>
      </c>
      <c r="S33" s="464"/>
    </row>
    <row r="34" spans="1:22" ht="10.5" customHeight="1">
      <c r="A34" s="462"/>
      <c r="B34" s="462" t="s">
        <v>254</v>
      </c>
      <c r="C34" s="463"/>
      <c r="D34" s="877">
        <v>2</v>
      </c>
      <c r="E34" s="300">
        <v>1</v>
      </c>
      <c r="F34" s="300">
        <v>1</v>
      </c>
      <c r="G34" s="300">
        <v>2</v>
      </c>
      <c r="H34" s="300" t="s">
        <v>16</v>
      </c>
      <c r="I34" s="300">
        <v>2</v>
      </c>
      <c r="J34" s="300">
        <v>4</v>
      </c>
      <c r="K34" s="300" t="s">
        <v>16</v>
      </c>
      <c r="L34" s="300">
        <v>7</v>
      </c>
      <c r="M34" s="300">
        <v>4</v>
      </c>
      <c r="N34" s="300" t="s">
        <v>16</v>
      </c>
      <c r="O34" s="300">
        <v>5</v>
      </c>
      <c r="P34" s="300">
        <v>3</v>
      </c>
      <c r="Q34" s="300">
        <v>1</v>
      </c>
      <c r="R34" s="300">
        <v>2</v>
      </c>
      <c r="S34" s="464"/>
    </row>
    <row r="35" spans="1:22" ht="18" customHeight="1">
      <c r="A35" s="462"/>
      <c r="B35" s="462" t="s">
        <v>264</v>
      </c>
      <c r="C35" s="463"/>
      <c r="D35" s="877">
        <v>7</v>
      </c>
      <c r="E35" s="300" t="s">
        <v>16</v>
      </c>
      <c r="F35" s="300">
        <v>8</v>
      </c>
      <c r="G35" s="300">
        <v>6</v>
      </c>
      <c r="H35" s="300" t="s">
        <v>16</v>
      </c>
      <c r="I35" s="300">
        <v>8</v>
      </c>
      <c r="J35" s="300">
        <v>5</v>
      </c>
      <c r="K35" s="300" t="s">
        <v>16</v>
      </c>
      <c r="L35" s="300">
        <v>5</v>
      </c>
      <c r="M35" s="300">
        <v>6</v>
      </c>
      <c r="N35" s="300" t="s">
        <v>16</v>
      </c>
      <c r="O35" s="300">
        <v>7</v>
      </c>
      <c r="P35" s="300">
        <v>3</v>
      </c>
      <c r="Q35" s="300" t="s">
        <v>16</v>
      </c>
      <c r="R35" s="300">
        <v>4</v>
      </c>
      <c r="S35" s="464"/>
    </row>
    <row r="36" spans="1:22" ht="10.5" customHeight="1">
      <c r="A36" s="462"/>
      <c r="B36" s="462" t="s">
        <v>265</v>
      </c>
      <c r="C36" s="463"/>
      <c r="D36" s="877">
        <v>11</v>
      </c>
      <c r="E36" s="300" t="s">
        <v>16</v>
      </c>
      <c r="F36" s="300">
        <v>12</v>
      </c>
      <c r="G36" s="300">
        <v>12</v>
      </c>
      <c r="H36" s="300" t="s">
        <v>16</v>
      </c>
      <c r="I36" s="300">
        <v>14</v>
      </c>
      <c r="J36" s="300">
        <v>11</v>
      </c>
      <c r="K36" s="300" t="s">
        <v>16</v>
      </c>
      <c r="L36" s="300">
        <v>15</v>
      </c>
      <c r="M36" s="300">
        <v>18</v>
      </c>
      <c r="N36" s="300">
        <v>2</v>
      </c>
      <c r="O36" s="300">
        <v>18</v>
      </c>
      <c r="P36" s="300">
        <v>15</v>
      </c>
      <c r="Q36" s="300">
        <v>1</v>
      </c>
      <c r="R36" s="300">
        <v>17</v>
      </c>
      <c r="S36" s="464"/>
    </row>
    <row r="37" spans="1:22" ht="18" customHeight="1">
      <c r="A37" s="462"/>
      <c r="B37" s="462" t="s">
        <v>257</v>
      </c>
      <c r="C37" s="463"/>
      <c r="D37" s="877">
        <v>16</v>
      </c>
      <c r="E37" s="300" t="s">
        <v>16</v>
      </c>
      <c r="F37" s="300">
        <v>34</v>
      </c>
      <c r="G37" s="300">
        <v>8</v>
      </c>
      <c r="H37" s="300" t="s">
        <v>16</v>
      </c>
      <c r="I37" s="300">
        <v>18</v>
      </c>
      <c r="J37" s="300">
        <v>11</v>
      </c>
      <c r="K37" s="300" t="s">
        <v>16</v>
      </c>
      <c r="L37" s="300">
        <v>21</v>
      </c>
      <c r="M37" s="300">
        <v>3</v>
      </c>
      <c r="N37" s="300" t="s">
        <v>16</v>
      </c>
      <c r="O37" s="300">
        <v>3</v>
      </c>
      <c r="P37" s="300">
        <v>4</v>
      </c>
      <c r="Q37" s="300" t="s">
        <v>16</v>
      </c>
      <c r="R37" s="300">
        <v>6</v>
      </c>
      <c r="S37" s="464"/>
    </row>
    <row r="38" spans="1:22" ht="3.95" customHeight="1">
      <c r="A38" s="465"/>
      <c r="B38" s="471"/>
      <c r="C38" s="466"/>
      <c r="D38" s="467"/>
      <c r="E38" s="467"/>
      <c r="F38" s="467"/>
      <c r="G38" s="467"/>
      <c r="H38" s="467"/>
      <c r="I38" s="467"/>
      <c r="J38" s="467"/>
      <c r="K38" s="467"/>
      <c r="L38" s="467"/>
      <c r="M38" s="467"/>
      <c r="N38" s="467"/>
      <c r="O38" s="467"/>
      <c r="P38" s="467"/>
      <c r="Q38" s="467"/>
      <c r="R38" s="467"/>
      <c r="S38" s="467"/>
      <c r="T38" s="464"/>
      <c r="U38" s="464"/>
      <c r="V38" s="283"/>
    </row>
    <row r="39" spans="1:22" ht="12" customHeight="1" thickBot="1">
      <c r="A39" s="468"/>
      <c r="B39" s="468"/>
      <c r="C39" s="468"/>
      <c r="D39" s="467"/>
      <c r="E39" s="467"/>
      <c r="F39" s="467"/>
      <c r="G39" s="467"/>
      <c r="H39" s="467"/>
      <c r="I39" s="467"/>
      <c r="J39" s="467"/>
      <c r="K39" s="467"/>
      <c r="L39" s="467"/>
      <c r="M39" s="467"/>
      <c r="N39" s="467"/>
      <c r="O39" s="467"/>
      <c r="P39" s="467"/>
      <c r="Q39" s="467"/>
      <c r="R39" s="467"/>
      <c r="S39" s="467"/>
      <c r="T39" s="464"/>
      <c r="U39" s="464"/>
      <c r="V39" s="283"/>
    </row>
    <row r="40" spans="1:22" s="451" customFormat="1" ht="18" customHeight="1">
      <c r="A40" s="441"/>
      <c r="B40" s="441"/>
      <c r="C40" s="441"/>
      <c r="D40" s="1015"/>
      <c r="E40" s="1018" t="s">
        <v>9</v>
      </c>
      <c r="F40" s="1017"/>
      <c r="G40" s="1016"/>
      <c r="H40" s="1018" t="s">
        <v>10</v>
      </c>
      <c r="I40" s="1016"/>
      <c r="J40" s="1015"/>
      <c r="K40" s="1018" t="s">
        <v>259</v>
      </c>
      <c r="L40" s="1016"/>
      <c r="M40" s="1015"/>
      <c r="N40" s="1018" t="s">
        <v>260</v>
      </c>
      <c r="O40" s="1016"/>
      <c r="P40" s="1015"/>
      <c r="Q40" s="1018" t="s">
        <v>261</v>
      </c>
      <c r="R40" s="1016"/>
      <c r="S40" s="470"/>
      <c r="T40" s="472"/>
      <c r="U40" s="472"/>
    </row>
    <row r="41" spans="1:22" s="451" customFormat="1" ht="18" customHeight="1">
      <c r="A41" s="452"/>
      <c r="B41" s="452"/>
      <c r="C41" s="452"/>
      <c r="D41" s="454" t="s">
        <v>317</v>
      </c>
      <c r="E41" s="454" t="s">
        <v>319</v>
      </c>
      <c r="F41" s="454" t="s">
        <v>321</v>
      </c>
      <c r="G41" s="454" t="s">
        <v>317</v>
      </c>
      <c r="H41" s="454" t="s">
        <v>319</v>
      </c>
      <c r="I41" s="454" t="s">
        <v>321</v>
      </c>
      <c r="J41" s="454" t="s">
        <v>317</v>
      </c>
      <c r="K41" s="454" t="s">
        <v>319</v>
      </c>
      <c r="L41" s="454" t="s">
        <v>321</v>
      </c>
      <c r="M41" s="454" t="s">
        <v>317</v>
      </c>
      <c r="N41" s="454" t="s">
        <v>319</v>
      </c>
      <c r="O41" s="454" t="s">
        <v>321</v>
      </c>
      <c r="P41" s="454" t="s">
        <v>316</v>
      </c>
      <c r="Q41" s="454" t="s">
        <v>318</v>
      </c>
      <c r="R41" s="456" t="s">
        <v>320</v>
      </c>
      <c r="S41" s="457"/>
    </row>
    <row r="42" spans="1:22" s="461" customFormat="1" ht="18" customHeight="1">
      <c r="A42" s="458"/>
      <c r="B42" s="458" t="s">
        <v>244</v>
      </c>
      <c r="C42" s="459"/>
      <c r="D42" s="1024">
        <v>240</v>
      </c>
      <c r="E42" s="1024">
        <v>2</v>
      </c>
      <c r="F42" s="1025">
        <v>312</v>
      </c>
      <c r="G42" s="1024">
        <v>192</v>
      </c>
      <c r="H42" s="1024">
        <v>3</v>
      </c>
      <c r="I42" s="1024">
        <v>232</v>
      </c>
      <c r="J42" s="1009">
        <v>244</v>
      </c>
      <c r="K42" s="1024">
        <v>4</v>
      </c>
      <c r="L42" s="1024">
        <v>304</v>
      </c>
      <c r="M42" s="1024">
        <v>275</v>
      </c>
      <c r="N42" s="1024">
        <v>4</v>
      </c>
      <c r="O42" s="1024">
        <v>343</v>
      </c>
      <c r="P42" s="1024">
        <v>306</v>
      </c>
      <c r="Q42" s="1024">
        <v>4</v>
      </c>
      <c r="R42" s="1024">
        <v>359</v>
      </c>
      <c r="S42" s="460"/>
    </row>
    <row r="43" spans="1:22" ht="18" customHeight="1">
      <c r="A43" s="462"/>
      <c r="B43" s="462" t="s">
        <v>245</v>
      </c>
      <c r="C43" s="463"/>
      <c r="D43" s="300">
        <v>46</v>
      </c>
      <c r="E43" s="300" t="s">
        <v>16</v>
      </c>
      <c r="F43" s="300">
        <v>60</v>
      </c>
      <c r="G43" s="300">
        <v>26</v>
      </c>
      <c r="H43" s="300">
        <v>2</v>
      </c>
      <c r="I43" s="300">
        <v>29</v>
      </c>
      <c r="J43" s="877">
        <v>40</v>
      </c>
      <c r="K43" s="300" t="s">
        <v>16</v>
      </c>
      <c r="L43" s="300">
        <v>51</v>
      </c>
      <c r="M43" s="300">
        <v>52</v>
      </c>
      <c r="N43" s="300" t="s">
        <v>16</v>
      </c>
      <c r="O43" s="300">
        <v>67</v>
      </c>
      <c r="P43" s="300">
        <v>42</v>
      </c>
      <c r="Q43" s="300" t="s">
        <v>16</v>
      </c>
      <c r="R43" s="300">
        <v>54</v>
      </c>
      <c r="S43" s="464"/>
    </row>
    <row r="44" spans="1:22" ht="10.5" customHeight="1">
      <c r="A44" s="462"/>
      <c r="B44" s="462" t="s">
        <v>246</v>
      </c>
      <c r="C44" s="463"/>
      <c r="D44" s="300">
        <v>47</v>
      </c>
      <c r="E44" s="300" t="s">
        <v>16</v>
      </c>
      <c r="F44" s="300">
        <v>60</v>
      </c>
      <c r="G44" s="300">
        <v>37</v>
      </c>
      <c r="H44" s="300" t="s">
        <v>16</v>
      </c>
      <c r="I44" s="300">
        <v>44</v>
      </c>
      <c r="J44" s="877">
        <v>51</v>
      </c>
      <c r="K44" s="300">
        <v>1</v>
      </c>
      <c r="L44" s="300">
        <v>53</v>
      </c>
      <c r="M44" s="300">
        <v>51</v>
      </c>
      <c r="N44" s="300" t="s">
        <v>16</v>
      </c>
      <c r="O44" s="300">
        <v>58</v>
      </c>
      <c r="P44" s="300">
        <v>52</v>
      </c>
      <c r="Q44" s="300">
        <v>1</v>
      </c>
      <c r="R44" s="300">
        <v>58</v>
      </c>
      <c r="S44" s="464"/>
    </row>
    <row r="45" spans="1:22" ht="10.5" customHeight="1">
      <c r="A45" s="462"/>
      <c r="B45" s="462" t="s">
        <v>247</v>
      </c>
      <c r="C45" s="463"/>
      <c r="D45" s="300">
        <v>16</v>
      </c>
      <c r="E45" s="300" t="s">
        <v>16</v>
      </c>
      <c r="F45" s="300">
        <v>18</v>
      </c>
      <c r="G45" s="300">
        <v>24</v>
      </c>
      <c r="H45" s="300" t="s">
        <v>16</v>
      </c>
      <c r="I45" s="300">
        <v>28</v>
      </c>
      <c r="J45" s="877">
        <v>20</v>
      </c>
      <c r="K45" s="300" t="s">
        <v>16</v>
      </c>
      <c r="L45" s="300">
        <v>30</v>
      </c>
      <c r="M45" s="300">
        <v>23</v>
      </c>
      <c r="N45" s="300">
        <v>1</v>
      </c>
      <c r="O45" s="300">
        <v>26</v>
      </c>
      <c r="P45" s="300">
        <v>36</v>
      </c>
      <c r="Q45" s="300">
        <v>1</v>
      </c>
      <c r="R45" s="300">
        <v>40</v>
      </c>
      <c r="S45" s="464"/>
    </row>
    <row r="46" spans="1:22" ht="10.5" customHeight="1">
      <c r="A46" s="462"/>
      <c r="B46" s="462" t="s">
        <v>262</v>
      </c>
      <c r="C46" s="463"/>
      <c r="D46" s="300">
        <v>24</v>
      </c>
      <c r="E46" s="300" t="s">
        <v>16</v>
      </c>
      <c r="F46" s="300">
        <v>30</v>
      </c>
      <c r="G46" s="300">
        <v>12</v>
      </c>
      <c r="H46" s="300">
        <v>1</v>
      </c>
      <c r="I46" s="300">
        <v>14</v>
      </c>
      <c r="J46" s="877">
        <v>18</v>
      </c>
      <c r="K46" s="300">
        <v>1</v>
      </c>
      <c r="L46" s="300">
        <v>23</v>
      </c>
      <c r="M46" s="300">
        <v>28</v>
      </c>
      <c r="N46" s="300" t="s">
        <v>16</v>
      </c>
      <c r="O46" s="300">
        <v>35</v>
      </c>
      <c r="P46" s="300">
        <v>35</v>
      </c>
      <c r="Q46" s="300" t="s">
        <v>16</v>
      </c>
      <c r="R46" s="300">
        <v>41</v>
      </c>
      <c r="S46" s="464"/>
    </row>
    <row r="47" spans="1:22" ht="10.5" customHeight="1">
      <c r="A47" s="462"/>
      <c r="B47" s="462" t="s">
        <v>249</v>
      </c>
      <c r="C47" s="463"/>
      <c r="D47" s="300">
        <v>16</v>
      </c>
      <c r="E47" s="300" t="s">
        <v>16</v>
      </c>
      <c r="F47" s="300">
        <v>26</v>
      </c>
      <c r="G47" s="300">
        <v>20</v>
      </c>
      <c r="H47" s="300" t="s">
        <v>16</v>
      </c>
      <c r="I47" s="300">
        <v>25</v>
      </c>
      <c r="J47" s="877">
        <v>17</v>
      </c>
      <c r="K47" s="300">
        <v>1</v>
      </c>
      <c r="L47" s="300">
        <v>19</v>
      </c>
      <c r="M47" s="300">
        <v>25</v>
      </c>
      <c r="N47" s="300">
        <v>2</v>
      </c>
      <c r="O47" s="300">
        <v>32</v>
      </c>
      <c r="P47" s="300">
        <v>23</v>
      </c>
      <c r="Q47" s="300" t="s">
        <v>16</v>
      </c>
      <c r="R47" s="300">
        <v>25</v>
      </c>
      <c r="S47" s="464"/>
    </row>
    <row r="48" spans="1:22" ht="18" customHeight="1">
      <c r="A48" s="462"/>
      <c r="B48" s="462" t="s">
        <v>263</v>
      </c>
      <c r="C48" s="463"/>
      <c r="D48" s="300">
        <v>23</v>
      </c>
      <c r="E48" s="300" t="s">
        <v>16</v>
      </c>
      <c r="F48" s="300">
        <v>24</v>
      </c>
      <c r="G48" s="300">
        <v>12</v>
      </c>
      <c r="H48" s="300" t="s">
        <v>16</v>
      </c>
      <c r="I48" s="300">
        <v>15</v>
      </c>
      <c r="J48" s="877">
        <v>23</v>
      </c>
      <c r="K48" s="300" t="s">
        <v>16</v>
      </c>
      <c r="L48" s="300">
        <v>30</v>
      </c>
      <c r="M48" s="300">
        <v>21</v>
      </c>
      <c r="N48" s="300">
        <v>1</v>
      </c>
      <c r="O48" s="300">
        <v>24</v>
      </c>
      <c r="P48" s="300">
        <v>43</v>
      </c>
      <c r="Q48" s="300" t="s">
        <v>16</v>
      </c>
      <c r="R48" s="300">
        <v>49</v>
      </c>
      <c r="S48" s="464"/>
    </row>
    <row r="49" spans="1:19" ht="10.5" customHeight="1">
      <c r="A49" s="462"/>
      <c r="B49" s="462" t="s">
        <v>251</v>
      </c>
      <c r="C49" s="463"/>
      <c r="D49" s="300">
        <v>17</v>
      </c>
      <c r="E49" s="300">
        <v>1</v>
      </c>
      <c r="F49" s="300">
        <v>20</v>
      </c>
      <c r="G49" s="300">
        <v>11</v>
      </c>
      <c r="H49" s="300" t="s">
        <v>16</v>
      </c>
      <c r="I49" s="300">
        <v>12</v>
      </c>
      <c r="J49" s="877">
        <v>20</v>
      </c>
      <c r="K49" s="300" t="s">
        <v>16</v>
      </c>
      <c r="L49" s="300">
        <v>27</v>
      </c>
      <c r="M49" s="300">
        <v>19</v>
      </c>
      <c r="N49" s="300" t="s">
        <v>16</v>
      </c>
      <c r="O49" s="300">
        <v>25</v>
      </c>
      <c r="P49" s="300">
        <v>18</v>
      </c>
      <c r="Q49" s="300" t="s">
        <v>16</v>
      </c>
      <c r="R49" s="300">
        <v>21</v>
      </c>
      <c r="S49" s="464"/>
    </row>
    <row r="50" spans="1:19" ht="10.5" customHeight="1">
      <c r="A50" s="462"/>
      <c r="B50" s="462" t="s">
        <v>252</v>
      </c>
      <c r="C50" s="463"/>
      <c r="D50" s="300">
        <v>3</v>
      </c>
      <c r="E50" s="300" t="s">
        <v>16</v>
      </c>
      <c r="F50" s="300">
        <v>6</v>
      </c>
      <c r="G50" s="300">
        <v>4</v>
      </c>
      <c r="H50" s="300" t="s">
        <v>16</v>
      </c>
      <c r="I50" s="300">
        <v>6</v>
      </c>
      <c r="J50" s="877">
        <v>6</v>
      </c>
      <c r="K50" s="300" t="s">
        <v>16</v>
      </c>
      <c r="L50" s="300">
        <v>8</v>
      </c>
      <c r="M50" s="300">
        <v>5</v>
      </c>
      <c r="N50" s="300" t="s">
        <v>16</v>
      </c>
      <c r="O50" s="300">
        <v>5</v>
      </c>
      <c r="P50" s="300">
        <v>3</v>
      </c>
      <c r="Q50" s="300" t="s">
        <v>16</v>
      </c>
      <c r="R50" s="300">
        <v>3</v>
      </c>
      <c r="S50" s="464"/>
    </row>
    <row r="51" spans="1:19" ht="10.5" customHeight="1">
      <c r="A51" s="462"/>
      <c r="B51" s="462" t="s">
        <v>253</v>
      </c>
      <c r="C51" s="463"/>
      <c r="D51" s="300">
        <v>14</v>
      </c>
      <c r="E51" s="300" t="s">
        <v>16</v>
      </c>
      <c r="F51" s="300">
        <v>16</v>
      </c>
      <c r="G51" s="300">
        <v>13</v>
      </c>
      <c r="H51" s="300" t="s">
        <v>16</v>
      </c>
      <c r="I51" s="300">
        <v>18</v>
      </c>
      <c r="J51" s="877">
        <v>11</v>
      </c>
      <c r="K51" s="300" t="s">
        <v>16</v>
      </c>
      <c r="L51" s="300">
        <v>14</v>
      </c>
      <c r="M51" s="300">
        <v>13</v>
      </c>
      <c r="N51" s="300" t="s">
        <v>16</v>
      </c>
      <c r="O51" s="300">
        <v>16</v>
      </c>
      <c r="P51" s="300">
        <v>22</v>
      </c>
      <c r="Q51" s="300" t="s">
        <v>16</v>
      </c>
      <c r="R51" s="300">
        <v>29</v>
      </c>
      <c r="S51" s="464"/>
    </row>
    <row r="52" spans="1:19" ht="10.5" customHeight="1">
      <c r="A52" s="462"/>
      <c r="B52" s="462" t="s">
        <v>254</v>
      </c>
      <c r="C52" s="463"/>
      <c r="D52" s="300">
        <v>1</v>
      </c>
      <c r="E52" s="300" t="s">
        <v>16</v>
      </c>
      <c r="F52" s="300">
        <v>2</v>
      </c>
      <c r="G52" s="300">
        <v>1</v>
      </c>
      <c r="H52" s="300" t="s">
        <v>16</v>
      </c>
      <c r="I52" s="300">
        <v>1</v>
      </c>
      <c r="J52" s="877">
        <v>5</v>
      </c>
      <c r="K52" s="300" t="s">
        <v>16</v>
      </c>
      <c r="L52" s="300">
        <v>6</v>
      </c>
      <c r="M52" s="300">
        <v>1</v>
      </c>
      <c r="N52" s="300" t="s">
        <v>16</v>
      </c>
      <c r="O52" s="300">
        <v>1</v>
      </c>
      <c r="P52" s="300">
        <v>4</v>
      </c>
      <c r="Q52" s="300" t="s">
        <v>16</v>
      </c>
      <c r="R52" s="300">
        <v>5</v>
      </c>
      <c r="S52" s="464"/>
    </row>
    <row r="53" spans="1:19" ht="18" customHeight="1">
      <c r="A53" s="462"/>
      <c r="B53" s="462" t="s">
        <v>264</v>
      </c>
      <c r="C53" s="463"/>
      <c r="D53" s="300">
        <v>8</v>
      </c>
      <c r="E53" s="300" t="s">
        <v>16</v>
      </c>
      <c r="F53" s="300">
        <v>11</v>
      </c>
      <c r="G53" s="300" t="s">
        <v>16</v>
      </c>
      <c r="H53" s="300" t="s">
        <v>16</v>
      </c>
      <c r="I53" s="300" t="s">
        <v>16</v>
      </c>
      <c r="J53" s="877">
        <v>15</v>
      </c>
      <c r="K53" s="300">
        <v>1</v>
      </c>
      <c r="L53" s="300">
        <v>17</v>
      </c>
      <c r="M53" s="300">
        <v>12</v>
      </c>
      <c r="N53" s="300" t="s">
        <v>16</v>
      </c>
      <c r="O53" s="300">
        <v>15</v>
      </c>
      <c r="P53" s="300">
        <v>10</v>
      </c>
      <c r="Q53" s="300">
        <v>2</v>
      </c>
      <c r="R53" s="300">
        <v>11</v>
      </c>
      <c r="S53" s="464"/>
    </row>
    <row r="54" spans="1:19" ht="10.5" customHeight="1">
      <c r="A54" s="462"/>
      <c r="B54" s="462" t="s">
        <v>265</v>
      </c>
      <c r="C54" s="463"/>
      <c r="D54" s="300">
        <v>15</v>
      </c>
      <c r="E54" s="300">
        <v>1</v>
      </c>
      <c r="F54" s="300">
        <v>23</v>
      </c>
      <c r="G54" s="300">
        <v>21</v>
      </c>
      <c r="H54" s="300" t="s">
        <v>16</v>
      </c>
      <c r="I54" s="300">
        <v>24</v>
      </c>
      <c r="J54" s="877">
        <v>12</v>
      </c>
      <c r="K54" s="300" t="s">
        <v>16</v>
      </c>
      <c r="L54" s="300">
        <v>15</v>
      </c>
      <c r="M54" s="300">
        <v>19</v>
      </c>
      <c r="N54" s="300" t="s">
        <v>16</v>
      </c>
      <c r="O54" s="300">
        <v>28</v>
      </c>
      <c r="P54" s="300">
        <v>15</v>
      </c>
      <c r="Q54" s="300" t="s">
        <v>16</v>
      </c>
      <c r="R54" s="300">
        <v>18</v>
      </c>
      <c r="S54" s="464"/>
    </row>
    <row r="55" spans="1:19" ht="18" customHeight="1">
      <c r="A55" s="462"/>
      <c r="B55" s="462" t="s">
        <v>257</v>
      </c>
      <c r="C55" s="463"/>
      <c r="D55" s="300">
        <v>10</v>
      </c>
      <c r="E55" s="300" t="s">
        <v>16</v>
      </c>
      <c r="F55" s="300">
        <v>16</v>
      </c>
      <c r="G55" s="300">
        <v>11</v>
      </c>
      <c r="H55" s="300" t="s">
        <v>16</v>
      </c>
      <c r="I55" s="300">
        <v>16</v>
      </c>
      <c r="J55" s="877">
        <v>6</v>
      </c>
      <c r="K55" s="300" t="s">
        <v>16</v>
      </c>
      <c r="L55" s="300">
        <v>11</v>
      </c>
      <c r="M55" s="300">
        <v>6</v>
      </c>
      <c r="N55" s="300" t="s">
        <v>16</v>
      </c>
      <c r="O55" s="300">
        <v>11</v>
      </c>
      <c r="P55" s="300">
        <v>3</v>
      </c>
      <c r="Q55" s="300" t="s">
        <v>16</v>
      </c>
      <c r="R55" s="300">
        <v>5</v>
      </c>
      <c r="S55" s="464"/>
    </row>
    <row r="56" spans="1:19" ht="3.95" customHeight="1">
      <c r="A56" s="465"/>
      <c r="B56" s="465"/>
      <c r="C56" s="466"/>
      <c r="D56" s="473"/>
      <c r="E56" s="473"/>
      <c r="F56" s="473"/>
      <c r="G56" s="473"/>
      <c r="H56" s="473"/>
      <c r="I56" s="473"/>
      <c r="J56" s="473"/>
      <c r="K56" s="473"/>
      <c r="L56" s="473"/>
      <c r="M56" s="473"/>
      <c r="N56" s="465"/>
      <c r="O56" s="473"/>
      <c r="P56" s="473"/>
      <c r="Q56" s="465"/>
      <c r="R56" s="473"/>
      <c r="S56" s="473"/>
    </row>
    <row r="57" spans="1:19" ht="15.95" customHeight="1">
      <c r="A57" s="313"/>
      <c r="B57" s="281" t="s">
        <v>340</v>
      </c>
      <c r="C57" s="313"/>
    </row>
    <row r="91" spans="1:12" ht="12" customHeight="1">
      <c r="A91" s="311"/>
      <c r="B91" s="311"/>
      <c r="C91" s="311"/>
      <c r="D91" s="311"/>
      <c r="E91" s="311"/>
      <c r="F91" s="311"/>
      <c r="G91" s="311"/>
      <c r="H91" s="311"/>
      <c r="I91" s="311"/>
      <c r="J91" s="311"/>
      <c r="K91" s="311"/>
      <c r="L91" s="311"/>
    </row>
    <row r="92" spans="1:12" ht="12" customHeight="1">
      <c r="A92" s="311"/>
      <c r="B92" s="311"/>
      <c r="C92" s="311"/>
      <c r="D92" s="311"/>
      <c r="E92" s="311"/>
      <c r="F92" s="311"/>
      <c r="G92" s="311"/>
      <c r="H92" s="311"/>
      <c r="I92" s="311"/>
      <c r="J92" s="311"/>
      <c r="K92" s="311"/>
      <c r="L92" s="311"/>
    </row>
    <row r="93" spans="1:12" ht="12" customHeight="1">
      <c r="A93" s="311"/>
      <c r="B93" s="311"/>
      <c r="C93" s="311"/>
      <c r="D93" s="311"/>
      <c r="E93" s="311"/>
      <c r="F93" s="311"/>
      <c r="G93" s="311"/>
      <c r="H93" s="311"/>
      <c r="I93" s="311"/>
      <c r="J93" s="311"/>
      <c r="K93" s="311"/>
      <c r="L93" s="311"/>
    </row>
    <row r="94" spans="1:12" ht="12" customHeight="1">
      <c r="A94" s="311"/>
      <c r="B94" s="311"/>
      <c r="C94" s="311"/>
      <c r="D94" s="311"/>
      <c r="E94" s="311"/>
      <c r="F94" s="311"/>
      <c r="G94" s="311"/>
      <c r="H94" s="311"/>
      <c r="I94" s="311"/>
      <c r="J94" s="311"/>
      <c r="K94" s="311"/>
      <c r="L94" s="311"/>
    </row>
    <row r="95" spans="1:12" ht="12" customHeight="1">
      <c r="A95" s="311"/>
      <c r="B95" s="311"/>
      <c r="C95" s="311"/>
      <c r="D95" s="311"/>
      <c r="E95" s="311"/>
      <c r="F95" s="311"/>
      <c r="G95" s="311"/>
      <c r="H95" s="311"/>
      <c r="I95" s="311"/>
      <c r="J95" s="311"/>
      <c r="K95" s="311"/>
      <c r="L95" s="311"/>
    </row>
    <row r="96" spans="1:12" ht="12" customHeight="1">
      <c r="A96" s="311"/>
      <c r="B96" s="311"/>
      <c r="C96" s="311"/>
      <c r="D96" s="311"/>
      <c r="E96" s="311"/>
      <c r="F96" s="311"/>
      <c r="G96" s="311"/>
      <c r="H96" s="311"/>
      <c r="I96" s="311"/>
      <c r="J96" s="311"/>
      <c r="K96" s="311"/>
      <c r="L96" s="311"/>
    </row>
    <row r="97" spans="1:12" ht="12" customHeight="1">
      <c r="A97" s="311"/>
      <c r="B97" s="311"/>
      <c r="C97" s="311"/>
      <c r="D97" s="311"/>
      <c r="E97" s="311"/>
      <c r="F97" s="311"/>
      <c r="G97" s="311"/>
      <c r="H97" s="311"/>
      <c r="I97" s="311"/>
      <c r="J97" s="311"/>
      <c r="K97" s="311"/>
      <c r="L97" s="311"/>
    </row>
    <row r="98" spans="1:12" ht="12" customHeight="1">
      <c r="A98" s="311"/>
      <c r="B98" s="311"/>
      <c r="C98" s="311"/>
      <c r="D98" s="311"/>
      <c r="E98" s="311"/>
      <c r="F98" s="311"/>
      <c r="G98" s="311"/>
      <c r="H98" s="311"/>
      <c r="I98" s="311"/>
      <c r="J98" s="311"/>
      <c r="K98" s="311"/>
      <c r="L98" s="311"/>
    </row>
    <row r="99" spans="1:12" ht="12" customHeight="1">
      <c r="A99" s="311"/>
      <c r="B99" s="311"/>
      <c r="C99" s="311"/>
      <c r="D99" s="311"/>
      <c r="E99" s="311"/>
      <c r="F99" s="311"/>
      <c r="G99" s="311"/>
      <c r="H99" s="311"/>
      <c r="I99" s="311"/>
      <c r="J99" s="311"/>
      <c r="K99" s="311"/>
      <c r="L99" s="311"/>
    </row>
    <row r="100" spans="1:12" ht="12" customHeight="1">
      <c r="A100" s="311"/>
      <c r="B100" s="311"/>
      <c r="C100" s="311"/>
      <c r="D100" s="311"/>
      <c r="E100" s="311"/>
      <c r="F100" s="311"/>
      <c r="G100" s="311"/>
      <c r="H100" s="311"/>
      <c r="I100" s="311"/>
      <c r="J100" s="311"/>
      <c r="K100" s="311"/>
      <c r="L100" s="311"/>
    </row>
    <row r="101" spans="1:12" ht="12" customHeight="1">
      <c r="A101" s="311"/>
      <c r="B101" s="311"/>
      <c r="C101" s="311"/>
      <c r="D101" s="311"/>
      <c r="E101" s="311"/>
      <c r="F101" s="311"/>
      <c r="G101" s="311"/>
      <c r="H101" s="311"/>
      <c r="I101" s="311"/>
      <c r="J101" s="311"/>
      <c r="K101" s="311"/>
      <c r="L101" s="311"/>
    </row>
    <row r="102" spans="1:12" ht="12" customHeight="1">
      <c r="A102" s="311"/>
      <c r="B102" s="311"/>
      <c r="C102" s="311"/>
      <c r="D102" s="311"/>
      <c r="E102" s="311"/>
      <c r="F102" s="311"/>
      <c r="G102" s="311"/>
      <c r="H102" s="311"/>
      <c r="I102" s="311"/>
      <c r="J102" s="311"/>
      <c r="K102" s="311"/>
      <c r="L102" s="311"/>
    </row>
    <row r="103" spans="1:12" ht="12" customHeight="1">
      <c r="A103" s="311"/>
      <c r="B103" s="311"/>
      <c r="C103" s="311"/>
      <c r="D103" s="311"/>
      <c r="E103" s="311"/>
      <c r="F103" s="311"/>
      <c r="G103" s="311"/>
      <c r="H103" s="311"/>
      <c r="I103" s="311"/>
      <c r="J103" s="311"/>
      <c r="K103" s="311"/>
      <c r="L103" s="311"/>
    </row>
    <row r="104" spans="1:12" ht="12" customHeight="1">
      <c r="A104" s="311"/>
      <c r="B104" s="311"/>
      <c r="C104" s="311"/>
      <c r="D104" s="311"/>
      <c r="E104" s="311"/>
      <c r="F104" s="311"/>
      <c r="G104" s="311"/>
      <c r="H104" s="311"/>
      <c r="I104" s="311"/>
      <c r="J104" s="311"/>
      <c r="K104" s="311"/>
      <c r="L104" s="311"/>
    </row>
    <row r="105" spans="1:12" ht="12" customHeight="1">
      <c r="A105" s="311"/>
      <c r="B105" s="311"/>
      <c r="C105" s="311"/>
      <c r="D105" s="311"/>
      <c r="E105" s="311"/>
      <c r="F105" s="311"/>
      <c r="G105" s="311"/>
      <c r="H105" s="311"/>
      <c r="I105" s="311"/>
      <c r="J105" s="311"/>
      <c r="K105" s="311"/>
      <c r="L105" s="311"/>
    </row>
    <row r="106" spans="1:12" ht="12" customHeight="1">
      <c r="A106" s="311"/>
      <c r="B106" s="311"/>
      <c r="C106" s="311"/>
      <c r="D106" s="311"/>
      <c r="E106" s="311"/>
      <c r="F106" s="311"/>
      <c r="G106" s="311"/>
      <c r="H106" s="311"/>
      <c r="I106" s="311"/>
      <c r="J106" s="311"/>
      <c r="K106" s="311"/>
      <c r="L106" s="311"/>
    </row>
    <row r="107" spans="1:12" ht="12" customHeight="1">
      <c r="A107" s="311"/>
      <c r="B107" s="311"/>
      <c r="C107" s="311"/>
      <c r="D107" s="311"/>
      <c r="E107" s="311"/>
      <c r="F107" s="311"/>
      <c r="G107" s="311"/>
      <c r="H107" s="311"/>
      <c r="I107" s="311"/>
      <c r="J107" s="311"/>
      <c r="K107" s="311"/>
      <c r="L107" s="311"/>
    </row>
    <row r="108" spans="1:12" ht="12" customHeight="1">
      <c r="A108" s="311"/>
      <c r="B108" s="311"/>
      <c r="C108" s="311"/>
      <c r="D108" s="311"/>
      <c r="E108" s="311"/>
      <c r="F108" s="311"/>
      <c r="G108" s="311"/>
      <c r="H108" s="311"/>
      <c r="I108" s="311"/>
      <c r="J108" s="311"/>
      <c r="K108" s="311"/>
      <c r="L108" s="311"/>
    </row>
    <row r="109" spans="1:12" ht="12" customHeight="1">
      <c r="A109" s="311"/>
      <c r="B109" s="311"/>
      <c r="C109" s="311"/>
      <c r="D109" s="311"/>
      <c r="E109" s="311"/>
      <c r="F109" s="311"/>
      <c r="G109" s="311"/>
      <c r="H109" s="311"/>
      <c r="I109" s="311"/>
      <c r="J109" s="311"/>
      <c r="K109" s="311"/>
      <c r="L109" s="311"/>
    </row>
    <row r="110" spans="1:12" ht="12" customHeight="1">
      <c r="A110" s="311"/>
      <c r="B110" s="311"/>
      <c r="C110" s="311"/>
      <c r="D110" s="311"/>
      <c r="E110" s="311"/>
      <c r="F110" s="311"/>
      <c r="G110" s="311"/>
      <c r="H110" s="311"/>
      <c r="I110" s="311"/>
      <c r="J110" s="311"/>
      <c r="K110" s="311"/>
      <c r="L110" s="311"/>
    </row>
    <row r="111" spans="1:12" ht="12" customHeight="1">
      <c r="A111" s="311"/>
      <c r="B111" s="311"/>
      <c r="C111" s="311"/>
      <c r="D111" s="311"/>
      <c r="E111" s="311"/>
      <c r="F111" s="311"/>
      <c r="G111" s="311"/>
      <c r="H111" s="311"/>
      <c r="I111" s="311"/>
      <c r="J111" s="311"/>
      <c r="K111" s="311"/>
      <c r="L111" s="311"/>
    </row>
  </sheetData>
  <mergeCells count="3">
    <mergeCell ref="N3:R3"/>
    <mergeCell ref="M4:O4"/>
    <mergeCell ref="J22:L22"/>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ignoredErrors>
    <ignoredError sqref="J7:L19 J6:L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tabColor rgb="FF92D050"/>
    <outlinePr summaryBelow="0" summaryRight="0"/>
  </sheetPr>
  <dimension ref="A1:AJ110"/>
  <sheetViews>
    <sheetView view="pageBreakPreview" zoomScale="110" zoomScaleNormal="130" zoomScaleSheetLayoutView="110" workbookViewId="0">
      <selection activeCell="M12" sqref="M12"/>
    </sheetView>
  </sheetViews>
  <sheetFormatPr defaultColWidth="6" defaultRowHeight="12" customHeight="1"/>
  <cols>
    <col min="1" max="1" width="0.375" style="313" customWidth="1"/>
    <col min="2" max="2" width="6.125" style="313" customWidth="1"/>
    <col min="3" max="3" width="6.625" style="313" customWidth="1"/>
    <col min="4" max="4" width="0.375" style="313" customWidth="1"/>
    <col min="5" max="5" width="4.75" style="314" customWidth="1"/>
    <col min="6" max="6" width="3.125" style="314" customWidth="1"/>
    <col min="7" max="7" width="3.625" style="314" customWidth="1"/>
    <col min="8" max="8" width="4.75" style="314" customWidth="1"/>
    <col min="9" max="9" width="5.125" style="314" customWidth="1"/>
    <col min="10" max="10" width="4.75" style="314" customWidth="1"/>
    <col min="11" max="11" width="3.125" style="314" customWidth="1"/>
    <col min="12" max="12" width="3.625" style="314" customWidth="1"/>
    <col min="13" max="15" width="4.75" style="314" customWidth="1"/>
    <col min="16" max="16" width="3.125" style="314" customWidth="1"/>
    <col min="17" max="17" width="3.625" style="314" customWidth="1"/>
    <col min="18" max="20" width="4.75" style="314" customWidth="1"/>
    <col min="21" max="21" width="3.125" style="314" customWidth="1"/>
    <col min="22" max="22" width="3.625" style="314" customWidth="1"/>
    <col min="23" max="24" width="4.75" style="314" customWidth="1"/>
    <col min="25" max="25" width="0.375" style="521" customWidth="1"/>
    <col min="26" max="16384" width="6" style="314"/>
  </cols>
  <sheetData>
    <row r="1" spans="1:36" s="367" customFormat="1" ht="24" customHeight="1">
      <c r="A1" s="474"/>
      <c r="B1" s="474"/>
      <c r="C1" s="475"/>
      <c r="D1" s="475"/>
      <c r="H1" s="476" t="s">
        <v>719</v>
      </c>
      <c r="I1" s="477" t="s">
        <v>266</v>
      </c>
      <c r="J1" s="478"/>
      <c r="K1" s="478"/>
      <c r="L1" s="478"/>
      <c r="M1" s="318"/>
      <c r="N1" s="318"/>
      <c r="O1" s="318"/>
      <c r="P1" s="318"/>
      <c r="Q1" s="318"/>
      <c r="R1" s="318"/>
      <c r="S1" s="318"/>
      <c r="T1" s="318"/>
      <c r="U1" s="318"/>
      <c r="V1" s="318"/>
      <c r="W1" s="479"/>
      <c r="X1" s="480"/>
      <c r="Y1" s="481"/>
    </row>
    <row r="2" spans="1:36" s="367" customFormat="1" ht="8.1" customHeight="1">
      <c r="A2" s="474"/>
      <c r="B2" s="474"/>
      <c r="C2" s="475"/>
      <c r="D2" s="475"/>
      <c r="H2" s="476"/>
      <c r="I2" s="477"/>
      <c r="J2" s="478"/>
      <c r="K2" s="478"/>
      <c r="L2" s="478"/>
      <c r="M2" s="318"/>
      <c r="N2" s="318"/>
      <c r="O2" s="318"/>
      <c r="P2" s="318"/>
      <c r="Q2" s="318"/>
      <c r="R2" s="318"/>
      <c r="S2" s="318"/>
      <c r="T2" s="318"/>
      <c r="U2" s="318"/>
      <c r="V2" s="318"/>
      <c r="W2" s="479"/>
      <c r="X2" s="480"/>
      <c r="Y2" s="481"/>
    </row>
    <row r="3" spans="1:36" s="488" customFormat="1" ht="12" customHeight="1" thickBot="1">
      <c r="A3" s="482"/>
      <c r="B3" s="482"/>
      <c r="C3" s="483"/>
      <c r="D3" s="483"/>
      <c r="E3" s="484"/>
      <c r="F3" s="484"/>
      <c r="G3" s="484"/>
      <c r="H3" s="484"/>
      <c r="I3" s="484"/>
      <c r="J3" s="483"/>
      <c r="K3" s="483"/>
      <c r="L3" s="483"/>
      <c r="M3" s="485"/>
      <c r="N3" s="485"/>
      <c r="O3" s="486"/>
      <c r="P3" s="486"/>
      <c r="Q3" s="486"/>
      <c r="R3" s="486"/>
      <c r="S3" s="1130" t="s">
        <v>349</v>
      </c>
      <c r="T3" s="1130"/>
      <c r="U3" s="1130"/>
      <c r="V3" s="1130"/>
      <c r="W3" s="1130"/>
      <c r="X3" s="1130"/>
      <c r="Y3" s="487"/>
    </row>
    <row r="4" spans="1:36" s="493" customFormat="1" ht="12" customHeight="1">
      <c r="A4" s="489"/>
      <c r="B4" s="489"/>
      <c r="C4" s="490"/>
      <c r="D4" s="491"/>
      <c r="E4" s="576" t="s">
        <v>323</v>
      </c>
      <c r="F4" s="577"/>
      <c r="G4" s="577"/>
      <c r="H4" s="577"/>
      <c r="I4" s="577"/>
      <c r="J4" s="576" t="s">
        <v>324</v>
      </c>
      <c r="K4" s="577"/>
      <c r="L4" s="577"/>
      <c r="M4" s="577"/>
      <c r="N4" s="577"/>
      <c r="O4" s="576" t="s">
        <v>325</v>
      </c>
      <c r="P4" s="577"/>
      <c r="Q4" s="577"/>
      <c r="R4" s="577"/>
      <c r="S4" s="577"/>
      <c r="T4" s="576" t="s">
        <v>326</v>
      </c>
      <c r="U4" s="577"/>
      <c r="V4" s="577"/>
      <c r="W4" s="577"/>
      <c r="X4" s="577"/>
      <c r="Y4" s="492"/>
    </row>
    <row r="5" spans="1:36" s="498" customFormat="1" ht="12" customHeight="1">
      <c r="A5" s="494"/>
      <c r="B5" s="494"/>
      <c r="C5" s="495"/>
      <c r="D5" s="496"/>
      <c r="E5" s="1131" t="s">
        <v>267</v>
      </c>
      <c r="F5" s="1131" t="s">
        <v>268</v>
      </c>
      <c r="G5" s="578" t="s">
        <v>322</v>
      </c>
      <c r="H5" s="579"/>
      <c r="I5" s="579"/>
      <c r="J5" s="1131" t="s">
        <v>267</v>
      </c>
      <c r="K5" s="1131" t="s">
        <v>268</v>
      </c>
      <c r="L5" s="578" t="s">
        <v>322</v>
      </c>
      <c r="M5" s="579"/>
      <c r="N5" s="579"/>
      <c r="O5" s="1131" t="s">
        <v>267</v>
      </c>
      <c r="P5" s="1131" t="s">
        <v>268</v>
      </c>
      <c r="Q5" s="578" t="s">
        <v>322</v>
      </c>
      <c r="R5" s="579"/>
      <c r="S5" s="579"/>
      <c r="T5" s="1131" t="s">
        <v>267</v>
      </c>
      <c r="U5" s="1131" t="s">
        <v>268</v>
      </c>
      <c r="V5" s="578" t="s">
        <v>322</v>
      </c>
      <c r="W5" s="579"/>
      <c r="X5" s="579"/>
      <c r="Y5" s="497"/>
    </row>
    <row r="6" spans="1:36" s="493" customFormat="1" ht="12" customHeight="1">
      <c r="A6" s="499"/>
      <c r="B6" s="499"/>
      <c r="C6" s="500" t="s">
        <v>116</v>
      </c>
      <c r="D6" s="501"/>
      <c r="E6" s="1132"/>
      <c r="F6" s="1132"/>
      <c r="G6" s="580" t="s">
        <v>269</v>
      </c>
      <c r="H6" s="580" t="s">
        <v>270</v>
      </c>
      <c r="I6" s="580" t="s">
        <v>1</v>
      </c>
      <c r="J6" s="1132"/>
      <c r="K6" s="1132"/>
      <c r="L6" s="580" t="s">
        <v>269</v>
      </c>
      <c r="M6" s="580" t="s">
        <v>270</v>
      </c>
      <c r="N6" s="580" t="s">
        <v>1</v>
      </c>
      <c r="O6" s="1132"/>
      <c r="P6" s="1132"/>
      <c r="Q6" s="580" t="s">
        <v>269</v>
      </c>
      <c r="R6" s="580" t="s">
        <v>270</v>
      </c>
      <c r="S6" s="580" t="s">
        <v>1</v>
      </c>
      <c r="T6" s="1132"/>
      <c r="U6" s="1132"/>
      <c r="V6" s="580" t="s">
        <v>269</v>
      </c>
      <c r="W6" s="580" t="s">
        <v>270</v>
      </c>
      <c r="X6" s="580" t="s">
        <v>1</v>
      </c>
      <c r="Y6" s="502"/>
      <c r="Z6" s="503"/>
      <c r="AA6" s="503"/>
      <c r="AB6" s="503"/>
      <c r="AC6" s="503"/>
      <c r="AD6" s="503"/>
      <c r="AE6" s="503"/>
      <c r="AF6" s="503"/>
      <c r="AG6" s="503"/>
      <c r="AH6" s="503"/>
      <c r="AI6" s="503"/>
      <c r="AJ6" s="503"/>
    </row>
    <row r="7" spans="1:36" s="493" customFormat="1" ht="15" customHeight="1">
      <c r="A7" s="1022"/>
      <c r="B7" s="1133" t="s">
        <v>681</v>
      </c>
      <c r="C7" s="1133"/>
      <c r="D7" s="504"/>
      <c r="E7" s="1030">
        <v>3647</v>
      </c>
      <c r="F7" s="1030">
        <v>57</v>
      </c>
      <c r="G7" s="1030">
        <v>421</v>
      </c>
      <c r="H7" s="1030">
        <v>4171</v>
      </c>
      <c r="I7" s="1030">
        <v>4592</v>
      </c>
      <c r="J7" s="1030">
        <v>1031</v>
      </c>
      <c r="K7" s="1030">
        <v>20</v>
      </c>
      <c r="L7" s="1030">
        <v>109</v>
      </c>
      <c r="M7" s="1030">
        <v>1350</v>
      </c>
      <c r="N7" s="1030">
        <v>1459</v>
      </c>
      <c r="O7" s="1030">
        <v>1282</v>
      </c>
      <c r="P7" s="1030">
        <v>18</v>
      </c>
      <c r="Q7" s="1030">
        <v>134</v>
      </c>
      <c r="R7" s="1030">
        <v>1477</v>
      </c>
      <c r="S7" s="1030">
        <v>1611</v>
      </c>
      <c r="T7" s="1030">
        <v>1334</v>
      </c>
      <c r="U7" s="1030">
        <v>19</v>
      </c>
      <c r="V7" s="1030">
        <v>178</v>
      </c>
      <c r="W7" s="1030">
        <v>1344</v>
      </c>
      <c r="X7" s="1030">
        <v>1522</v>
      </c>
      <c r="Y7" s="1021"/>
      <c r="Z7" s="503"/>
      <c r="AA7" s="503"/>
      <c r="AB7" s="503"/>
      <c r="AC7" s="503"/>
      <c r="AD7" s="503"/>
      <c r="AE7" s="503"/>
      <c r="AF7" s="503"/>
      <c r="AG7" s="503"/>
      <c r="AH7" s="503"/>
      <c r="AI7" s="503"/>
      <c r="AJ7" s="503"/>
    </row>
    <row r="8" spans="1:36" s="493" customFormat="1" ht="12" customHeight="1">
      <c r="A8" s="1022"/>
      <c r="B8" s="1133" t="s">
        <v>696</v>
      </c>
      <c r="C8" s="1133"/>
      <c r="D8" s="504"/>
      <c r="E8" s="783">
        <v>2893</v>
      </c>
      <c r="F8" s="783">
        <v>49</v>
      </c>
      <c r="G8" s="783">
        <v>354</v>
      </c>
      <c r="H8" s="783">
        <v>3201</v>
      </c>
      <c r="I8" s="783">
        <v>3555</v>
      </c>
      <c r="J8" s="783">
        <v>807</v>
      </c>
      <c r="K8" s="783">
        <v>12</v>
      </c>
      <c r="L8" s="783">
        <v>84</v>
      </c>
      <c r="M8" s="783">
        <v>1001</v>
      </c>
      <c r="N8" s="783">
        <v>1085</v>
      </c>
      <c r="O8" s="783">
        <v>1023</v>
      </c>
      <c r="P8" s="783">
        <v>20</v>
      </c>
      <c r="Q8" s="783">
        <v>126</v>
      </c>
      <c r="R8" s="783">
        <v>1133</v>
      </c>
      <c r="S8" s="783">
        <v>1259</v>
      </c>
      <c r="T8" s="783">
        <v>1063</v>
      </c>
      <c r="U8" s="783">
        <v>17</v>
      </c>
      <c r="V8" s="783">
        <v>144</v>
      </c>
      <c r="W8" s="783">
        <v>1067</v>
      </c>
      <c r="X8" s="783">
        <v>1211</v>
      </c>
      <c r="Y8" s="1021"/>
      <c r="Z8" s="503"/>
      <c r="AA8" s="503"/>
      <c r="AB8" s="503"/>
      <c r="AC8" s="503"/>
      <c r="AD8" s="503"/>
      <c r="AE8" s="503"/>
      <c r="AF8" s="503"/>
      <c r="AG8" s="503"/>
      <c r="AH8" s="503"/>
      <c r="AI8" s="503"/>
      <c r="AJ8" s="503"/>
    </row>
    <row r="9" spans="1:36" s="493" customFormat="1" ht="12" customHeight="1">
      <c r="A9" s="1022"/>
      <c r="B9" s="1133" t="s">
        <v>725</v>
      </c>
      <c r="C9" s="1133"/>
      <c r="D9" s="504"/>
      <c r="E9" s="783">
        <v>2850</v>
      </c>
      <c r="F9" s="783">
        <v>37</v>
      </c>
      <c r="G9" s="783">
        <v>325</v>
      </c>
      <c r="H9" s="783">
        <v>3205</v>
      </c>
      <c r="I9" s="783">
        <v>3530</v>
      </c>
      <c r="J9" s="783">
        <v>781</v>
      </c>
      <c r="K9" s="783">
        <v>15</v>
      </c>
      <c r="L9" s="783">
        <v>82</v>
      </c>
      <c r="M9" s="783">
        <v>965</v>
      </c>
      <c r="N9" s="783">
        <v>1047</v>
      </c>
      <c r="O9" s="783">
        <v>981</v>
      </c>
      <c r="P9" s="783">
        <v>10</v>
      </c>
      <c r="Q9" s="783">
        <v>106</v>
      </c>
      <c r="R9" s="783">
        <v>1130</v>
      </c>
      <c r="S9" s="783">
        <v>1236</v>
      </c>
      <c r="T9" s="783">
        <v>1088</v>
      </c>
      <c r="U9" s="783">
        <v>12</v>
      </c>
      <c r="V9" s="783">
        <v>137</v>
      </c>
      <c r="W9" s="783">
        <v>1110</v>
      </c>
      <c r="X9" s="783">
        <v>1247</v>
      </c>
      <c r="Y9" s="1021"/>
      <c r="Z9" s="503"/>
      <c r="AA9" s="503"/>
      <c r="AB9" s="503"/>
      <c r="AC9" s="503"/>
      <c r="AD9" s="503"/>
      <c r="AE9" s="503"/>
      <c r="AF9" s="503"/>
      <c r="AG9" s="503"/>
      <c r="AH9" s="503"/>
      <c r="AI9" s="503"/>
      <c r="AJ9" s="503"/>
    </row>
    <row r="10" spans="1:36" s="493" customFormat="1" ht="12" customHeight="1">
      <c r="A10" s="1022"/>
      <c r="B10" s="1133" t="s">
        <v>767</v>
      </c>
      <c r="C10" s="1133"/>
      <c r="D10" s="504"/>
      <c r="E10" s="783">
        <v>2862</v>
      </c>
      <c r="F10" s="783">
        <v>38</v>
      </c>
      <c r="G10" s="783">
        <v>322</v>
      </c>
      <c r="H10" s="783">
        <v>3277</v>
      </c>
      <c r="I10" s="783">
        <v>3599</v>
      </c>
      <c r="J10" s="783">
        <v>760</v>
      </c>
      <c r="K10" s="783">
        <v>11</v>
      </c>
      <c r="L10" s="783">
        <v>80</v>
      </c>
      <c r="M10" s="783">
        <v>1003</v>
      </c>
      <c r="N10" s="783">
        <v>1083</v>
      </c>
      <c r="O10" s="783">
        <v>982</v>
      </c>
      <c r="P10" s="783">
        <v>12</v>
      </c>
      <c r="Q10" s="783">
        <v>106</v>
      </c>
      <c r="R10" s="783">
        <v>1129</v>
      </c>
      <c r="S10" s="783">
        <v>1235</v>
      </c>
      <c r="T10" s="783">
        <v>1120</v>
      </c>
      <c r="U10" s="783">
        <v>15</v>
      </c>
      <c r="V10" s="783">
        <v>136</v>
      </c>
      <c r="W10" s="783">
        <v>1145</v>
      </c>
      <c r="X10" s="783">
        <v>1281</v>
      </c>
      <c r="Y10" s="1021"/>
      <c r="Z10" s="503"/>
      <c r="AA10" s="503"/>
      <c r="AB10" s="503"/>
      <c r="AC10" s="503"/>
      <c r="AD10" s="503"/>
      <c r="AE10" s="503"/>
      <c r="AF10" s="503"/>
      <c r="AG10" s="503"/>
      <c r="AH10" s="503"/>
      <c r="AI10" s="503"/>
      <c r="AJ10" s="503"/>
    </row>
    <row r="11" spans="1:36" s="508" customFormat="1" ht="17.100000000000001" customHeight="1">
      <c r="A11" s="1023"/>
      <c r="B11" s="1135" t="s">
        <v>918</v>
      </c>
      <c r="C11" s="1135"/>
      <c r="D11" s="505"/>
      <c r="E11" s="1027">
        <v>2767</v>
      </c>
      <c r="F11" s="1027">
        <v>43</v>
      </c>
      <c r="G11" s="1027">
        <v>404</v>
      </c>
      <c r="H11" s="1027">
        <v>2971</v>
      </c>
      <c r="I11" s="1027">
        <v>3375</v>
      </c>
      <c r="J11" s="1027">
        <v>692</v>
      </c>
      <c r="K11" s="1027" t="s">
        <v>852</v>
      </c>
      <c r="L11" s="1027" t="s">
        <v>948</v>
      </c>
      <c r="M11" s="1027" t="s">
        <v>949</v>
      </c>
      <c r="N11" s="1027" t="s">
        <v>950</v>
      </c>
      <c r="O11" s="1027">
        <v>967</v>
      </c>
      <c r="P11" s="1027" t="s">
        <v>772</v>
      </c>
      <c r="Q11" s="1027" t="s">
        <v>951</v>
      </c>
      <c r="R11" s="1027" t="s">
        <v>952</v>
      </c>
      <c r="S11" s="1027" t="s">
        <v>953</v>
      </c>
      <c r="T11" s="1027" t="s">
        <v>954</v>
      </c>
      <c r="U11" s="1027" t="s">
        <v>851</v>
      </c>
      <c r="V11" s="1027" t="s">
        <v>955</v>
      </c>
      <c r="W11" s="1027" t="s">
        <v>956</v>
      </c>
      <c r="X11" s="1027" t="s">
        <v>957</v>
      </c>
      <c r="Y11" s="506"/>
      <c r="Z11" s="605"/>
      <c r="AA11" s="507"/>
      <c r="AB11" s="507"/>
      <c r="AC11" s="507"/>
      <c r="AD11" s="507"/>
      <c r="AE11" s="507"/>
      <c r="AF11" s="507"/>
      <c r="AG11" s="507"/>
      <c r="AH11" s="507"/>
      <c r="AI11" s="507"/>
      <c r="AJ11" s="507"/>
    </row>
    <row r="12" spans="1:36" s="508" customFormat="1" ht="17.100000000000001" customHeight="1">
      <c r="A12" s="1023"/>
      <c r="B12" s="1023" t="s">
        <v>245</v>
      </c>
      <c r="C12" s="1023" t="s">
        <v>100</v>
      </c>
      <c r="D12" s="505"/>
      <c r="E12" s="935">
        <v>459</v>
      </c>
      <c r="F12" s="935">
        <v>4</v>
      </c>
      <c r="G12" s="935">
        <v>82</v>
      </c>
      <c r="H12" s="935">
        <v>483</v>
      </c>
      <c r="I12" s="935">
        <v>565</v>
      </c>
      <c r="J12" s="935">
        <v>120</v>
      </c>
      <c r="K12" s="935">
        <v>1</v>
      </c>
      <c r="L12" s="935">
        <v>22</v>
      </c>
      <c r="M12" s="935">
        <v>138</v>
      </c>
      <c r="N12" s="935">
        <v>160</v>
      </c>
      <c r="O12" s="1027" t="s">
        <v>919</v>
      </c>
      <c r="P12" s="1027" t="s">
        <v>814</v>
      </c>
      <c r="Q12" s="1027" t="s">
        <v>920</v>
      </c>
      <c r="R12" s="1027" t="s">
        <v>921</v>
      </c>
      <c r="S12" s="1027" t="s">
        <v>882</v>
      </c>
      <c r="T12" s="935" t="s">
        <v>922</v>
      </c>
      <c r="U12" s="935" t="s">
        <v>686</v>
      </c>
      <c r="V12" s="935" t="s">
        <v>909</v>
      </c>
      <c r="W12" s="935" t="s">
        <v>923</v>
      </c>
      <c r="X12" s="935" t="s">
        <v>924</v>
      </c>
      <c r="Y12" s="506"/>
      <c r="Z12" s="507"/>
      <c r="AA12" s="507"/>
      <c r="AB12" s="507"/>
      <c r="AC12" s="507"/>
      <c r="AD12" s="507"/>
      <c r="AE12" s="507"/>
      <c r="AF12" s="507"/>
      <c r="AG12" s="507"/>
      <c r="AH12" s="507"/>
      <c r="AI12" s="507"/>
      <c r="AJ12" s="507"/>
    </row>
    <row r="13" spans="1:36" s="488" customFormat="1" ht="12" customHeight="1">
      <c r="A13" s="1022"/>
      <c r="B13" s="1022"/>
      <c r="C13" s="1020" t="s">
        <v>271</v>
      </c>
      <c r="D13" s="509"/>
      <c r="E13" s="783">
        <v>79</v>
      </c>
      <c r="F13" s="783" t="s">
        <v>16</v>
      </c>
      <c r="G13" s="783">
        <v>17</v>
      </c>
      <c r="H13" s="783">
        <v>88</v>
      </c>
      <c r="I13" s="783">
        <v>105</v>
      </c>
      <c r="J13" s="830">
        <v>79</v>
      </c>
      <c r="K13" s="783" t="s">
        <v>16</v>
      </c>
      <c r="L13" s="830" t="s">
        <v>780</v>
      </c>
      <c r="M13" s="830" t="s">
        <v>873</v>
      </c>
      <c r="N13" s="830" t="s">
        <v>925</v>
      </c>
      <c r="O13" s="783" t="s">
        <v>272</v>
      </c>
      <c r="P13" s="783" t="s">
        <v>272</v>
      </c>
      <c r="Q13" s="783" t="s">
        <v>272</v>
      </c>
      <c r="R13" s="783" t="s">
        <v>272</v>
      </c>
      <c r="S13" s="783" t="s">
        <v>272</v>
      </c>
      <c r="T13" s="783" t="s">
        <v>272</v>
      </c>
      <c r="U13" s="783" t="s">
        <v>272</v>
      </c>
      <c r="V13" s="783" t="s">
        <v>272</v>
      </c>
      <c r="W13" s="783" t="s">
        <v>272</v>
      </c>
      <c r="X13" s="783" t="s">
        <v>272</v>
      </c>
      <c r="Y13" s="1134"/>
      <c r="Z13" s="510"/>
      <c r="AA13" s="510"/>
      <c r="AB13" s="510"/>
      <c r="AC13" s="510"/>
      <c r="AD13" s="510"/>
      <c r="AE13" s="510"/>
      <c r="AF13" s="510"/>
      <c r="AG13" s="510"/>
      <c r="AH13" s="510"/>
      <c r="AI13" s="510"/>
      <c r="AJ13" s="510"/>
    </row>
    <row r="14" spans="1:36" s="488" customFormat="1" ht="10.5" customHeight="1">
      <c r="A14" s="511"/>
      <c r="B14" s="511"/>
      <c r="C14" s="1020" t="s">
        <v>273</v>
      </c>
      <c r="D14" s="509"/>
      <c r="E14" s="783">
        <v>17</v>
      </c>
      <c r="F14" s="783" t="s">
        <v>16</v>
      </c>
      <c r="G14" s="783">
        <v>4</v>
      </c>
      <c r="H14" s="783">
        <v>20</v>
      </c>
      <c r="I14" s="783">
        <v>24</v>
      </c>
      <c r="J14" s="830">
        <v>17</v>
      </c>
      <c r="K14" s="783" t="s">
        <v>16</v>
      </c>
      <c r="L14" s="783" t="s">
        <v>815</v>
      </c>
      <c r="M14" s="830" t="s">
        <v>775</v>
      </c>
      <c r="N14" s="830" t="s">
        <v>817</v>
      </c>
      <c r="O14" s="783" t="s">
        <v>272</v>
      </c>
      <c r="P14" s="783" t="s">
        <v>272</v>
      </c>
      <c r="Q14" s="783" t="s">
        <v>272</v>
      </c>
      <c r="R14" s="783" t="s">
        <v>272</v>
      </c>
      <c r="S14" s="783" t="s">
        <v>272</v>
      </c>
      <c r="T14" s="783" t="s">
        <v>272</v>
      </c>
      <c r="U14" s="783" t="s">
        <v>272</v>
      </c>
      <c r="V14" s="783" t="s">
        <v>272</v>
      </c>
      <c r="W14" s="783" t="s">
        <v>272</v>
      </c>
      <c r="X14" s="783" t="s">
        <v>272</v>
      </c>
      <c r="Y14" s="1134"/>
      <c r="Z14" s="510"/>
      <c r="AA14" s="510"/>
      <c r="AB14" s="510"/>
      <c r="AC14" s="510"/>
      <c r="AD14" s="510"/>
      <c r="AE14" s="510"/>
      <c r="AF14" s="510"/>
      <c r="AG14" s="510"/>
      <c r="AH14" s="510"/>
      <c r="AI14" s="510"/>
      <c r="AJ14" s="510"/>
    </row>
    <row r="15" spans="1:36" s="488" customFormat="1" ht="10.5" customHeight="1">
      <c r="A15" s="512"/>
      <c r="B15" s="512"/>
      <c r="C15" s="1020" t="s">
        <v>274</v>
      </c>
      <c r="D15" s="509"/>
      <c r="E15" s="783">
        <v>16</v>
      </c>
      <c r="F15" s="783">
        <v>1</v>
      </c>
      <c r="G15" s="783">
        <v>1</v>
      </c>
      <c r="H15" s="783">
        <v>18</v>
      </c>
      <c r="I15" s="783">
        <v>19</v>
      </c>
      <c r="J15" s="830" t="s">
        <v>926</v>
      </c>
      <c r="K15" s="783" t="s">
        <v>813</v>
      </c>
      <c r="L15" s="783" t="s">
        <v>813</v>
      </c>
      <c r="M15" s="830" t="s">
        <v>890</v>
      </c>
      <c r="N15" s="830" t="s">
        <v>772</v>
      </c>
      <c r="O15" s="783" t="s">
        <v>272</v>
      </c>
      <c r="P15" s="783" t="s">
        <v>272</v>
      </c>
      <c r="Q15" s="783" t="s">
        <v>272</v>
      </c>
      <c r="R15" s="783" t="s">
        <v>272</v>
      </c>
      <c r="S15" s="783" t="s">
        <v>272</v>
      </c>
      <c r="T15" s="783" t="s">
        <v>272</v>
      </c>
      <c r="U15" s="783" t="s">
        <v>272</v>
      </c>
      <c r="V15" s="783" t="s">
        <v>272</v>
      </c>
      <c r="W15" s="783" t="s">
        <v>272</v>
      </c>
      <c r="X15" s="783" t="s">
        <v>272</v>
      </c>
      <c r="Y15" s="1134"/>
      <c r="Z15" s="510"/>
      <c r="AA15" s="510"/>
      <c r="AB15" s="510"/>
      <c r="AC15" s="510"/>
      <c r="AD15" s="510"/>
      <c r="AE15" s="510"/>
      <c r="AF15" s="510"/>
      <c r="AG15" s="510"/>
      <c r="AH15" s="510"/>
      <c r="AI15" s="510"/>
      <c r="AJ15" s="510"/>
    </row>
    <row r="16" spans="1:36" s="488" customFormat="1" ht="10.5" customHeight="1">
      <c r="A16" s="512"/>
      <c r="B16" s="512"/>
      <c r="C16" s="1020" t="s">
        <v>275</v>
      </c>
      <c r="D16" s="509"/>
      <c r="E16" s="783">
        <v>8</v>
      </c>
      <c r="F16" s="783" t="s">
        <v>16</v>
      </c>
      <c r="G16" s="783" t="s">
        <v>16</v>
      </c>
      <c r="H16" s="783">
        <v>12</v>
      </c>
      <c r="I16" s="783">
        <v>12</v>
      </c>
      <c r="J16" s="830" t="s">
        <v>850</v>
      </c>
      <c r="K16" s="783" t="s">
        <v>16</v>
      </c>
      <c r="L16" s="783" t="s">
        <v>16</v>
      </c>
      <c r="M16" s="830" t="s">
        <v>774</v>
      </c>
      <c r="N16" s="830" t="s">
        <v>774</v>
      </c>
      <c r="O16" s="783" t="s">
        <v>272</v>
      </c>
      <c r="P16" s="783" t="s">
        <v>272</v>
      </c>
      <c r="Q16" s="783" t="s">
        <v>272</v>
      </c>
      <c r="R16" s="783" t="s">
        <v>272</v>
      </c>
      <c r="S16" s="783" t="s">
        <v>272</v>
      </c>
      <c r="T16" s="783" t="s">
        <v>272</v>
      </c>
      <c r="U16" s="783" t="s">
        <v>272</v>
      </c>
      <c r="V16" s="783" t="s">
        <v>272</v>
      </c>
      <c r="W16" s="783" t="s">
        <v>272</v>
      </c>
      <c r="X16" s="783" t="s">
        <v>272</v>
      </c>
      <c r="Y16" s="1134"/>
      <c r="Z16" s="510"/>
      <c r="AA16" s="510"/>
      <c r="AB16" s="510"/>
      <c r="AC16" s="510"/>
      <c r="AD16" s="510"/>
      <c r="AE16" s="510"/>
      <c r="AF16" s="510"/>
      <c r="AG16" s="510"/>
      <c r="AH16" s="510"/>
      <c r="AI16" s="510"/>
      <c r="AJ16" s="510"/>
    </row>
    <row r="17" spans="1:36" s="488" customFormat="1" ht="17.100000000000001" customHeight="1">
      <c r="A17" s="512"/>
      <c r="B17" s="1023" t="s">
        <v>246</v>
      </c>
      <c r="C17" s="1023" t="s">
        <v>100</v>
      </c>
      <c r="D17" s="509"/>
      <c r="E17" s="935">
        <v>525</v>
      </c>
      <c r="F17" s="935">
        <v>8</v>
      </c>
      <c r="G17" s="935">
        <v>73</v>
      </c>
      <c r="H17" s="935">
        <v>528</v>
      </c>
      <c r="I17" s="935">
        <v>601</v>
      </c>
      <c r="J17" s="935">
        <v>100</v>
      </c>
      <c r="K17" s="935">
        <v>2</v>
      </c>
      <c r="L17" s="935">
        <v>11</v>
      </c>
      <c r="M17" s="935">
        <v>109</v>
      </c>
      <c r="N17" s="935">
        <v>120</v>
      </c>
      <c r="O17" s="935" t="s">
        <v>927</v>
      </c>
      <c r="P17" s="935" t="s">
        <v>814</v>
      </c>
      <c r="Q17" s="935" t="s">
        <v>872</v>
      </c>
      <c r="R17" s="935" t="s">
        <v>921</v>
      </c>
      <c r="S17" s="935" t="s">
        <v>928</v>
      </c>
      <c r="T17" s="935" t="s">
        <v>903</v>
      </c>
      <c r="U17" s="935" t="s">
        <v>814</v>
      </c>
      <c r="V17" s="935" t="s">
        <v>874</v>
      </c>
      <c r="W17" s="935" t="s">
        <v>929</v>
      </c>
      <c r="X17" s="935" t="s">
        <v>930</v>
      </c>
      <c r="Y17" s="1021"/>
      <c r="Z17" s="510"/>
      <c r="AA17" s="510"/>
      <c r="AB17" s="510"/>
      <c r="AC17" s="510"/>
      <c r="AD17" s="510"/>
      <c r="AE17" s="510"/>
      <c r="AF17" s="510"/>
      <c r="AG17" s="510"/>
      <c r="AH17" s="510"/>
      <c r="AI17" s="510"/>
      <c r="AJ17" s="510"/>
    </row>
    <row r="18" spans="1:36" s="488" customFormat="1" ht="12" customHeight="1">
      <c r="A18" s="1022"/>
      <c r="B18" s="1022"/>
      <c r="C18" s="1020" t="s">
        <v>271</v>
      </c>
      <c r="D18" s="509"/>
      <c r="E18" s="783">
        <v>89</v>
      </c>
      <c r="F18" s="783">
        <v>2</v>
      </c>
      <c r="G18" s="783">
        <v>11</v>
      </c>
      <c r="H18" s="783">
        <v>92</v>
      </c>
      <c r="I18" s="783">
        <v>103</v>
      </c>
      <c r="J18" s="1028" t="s">
        <v>931</v>
      </c>
      <c r="K18" s="783" t="s">
        <v>770</v>
      </c>
      <c r="L18" s="1028" t="s">
        <v>851</v>
      </c>
      <c r="M18" s="1028" t="s">
        <v>932</v>
      </c>
      <c r="N18" s="1028" t="s">
        <v>885</v>
      </c>
      <c r="O18" s="783" t="s">
        <v>272</v>
      </c>
      <c r="P18" s="783" t="s">
        <v>272</v>
      </c>
      <c r="Q18" s="783" t="s">
        <v>272</v>
      </c>
      <c r="R18" s="783" t="s">
        <v>272</v>
      </c>
      <c r="S18" s="783" t="s">
        <v>272</v>
      </c>
      <c r="T18" s="783" t="s">
        <v>272</v>
      </c>
      <c r="U18" s="783" t="s">
        <v>272</v>
      </c>
      <c r="V18" s="783" t="s">
        <v>272</v>
      </c>
      <c r="W18" s="783" t="s">
        <v>272</v>
      </c>
      <c r="X18" s="783" t="s">
        <v>272</v>
      </c>
      <c r="Y18" s="1134"/>
      <c r="Z18" s="510"/>
      <c r="AA18" s="510"/>
      <c r="AB18" s="510"/>
      <c r="AC18" s="510"/>
      <c r="AD18" s="510"/>
      <c r="AE18" s="510"/>
      <c r="AF18" s="510"/>
      <c r="AG18" s="510"/>
      <c r="AH18" s="510"/>
      <c r="AI18" s="510"/>
      <c r="AJ18" s="510"/>
    </row>
    <row r="19" spans="1:36" s="488" customFormat="1" ht="10.5" customHeight="1">
      <c r="A19" s="512"/>
      <c r="B19" s="512"/>
      <c r="C19" s="1020" t="s">
        <v>276</v>
      </c>
      <c r="D19" s="509"/>
      <c r="E19" s="783">
        <v>11</v>
      </c>
      <c r="F19" s="783" t="s">
        <v>16</v>
      </c>
      <c r="G19" s="783" t="s">
        <v>16</v>
      </c>
      <c r="H19" s="783">
        <v>17</v>
      </c>
      <c r="I19" s="783">
        <v>17</v>
      </c>
      <c r="J19" s="1028" t="s">
        <v>851</v>
      </c>
      <c r="K19" s="783" t="s">
        <v>16</v>
      </c>
      <c r="L19" s="1028" t="s">
        <v>16</v>
      </c>
      <c r="M19" s="1028" t="s">
        <v>780</v>
      </c>
      <c r="N19" s="1028" t="s">
        <v>780</v>
      </c>
      <c r="O19" s="783" t="s">
        <v>272</v>
      </c>
      <c r="P19" s="783" t="s">
        <v>272</v>
      </c>
      <c r="Q19" s="783" t="s">
        <v>272</v>
      </c>
      <c r="R19" s="783" t="s">
        <v>272</v>
      </c>
      <c r="S19" s="783" t="s">
        <v>272</v>
      </c>
      <c r="T19" s="783" t="s">
        <v>272</v>
      </c>
      <c r="U19" s="783" t="s">
        <v>272</v>
      </c>
      <c r="V19" s="783" t="s">
        <v>272</v>
      </c>
      <c r="W19" s="783" t="s">
        <v>272</v>
      </c>
      <c r="X19" s="783" t="s">
        <v>272</v>
      </c>
      <c r="Y19" s="1134"/>
      <c r="Z19" s="510"/>
      <c r="AA19" s="510"/>
      <c r="AB19" s="510"/>
      <c r="AC19" s="510"/>
      <c r="AD19" s="510"/>
      <c r="AE19" s="510"/>
      <c r="AF19" s="510"/>
      <c r="AG19" s="510"/>
      <c r="AH19" s="510"/>
      <c r="AI19" s="510"/>
      <c r="AJ19" s="510"/>
    </row>
    <row r="20" spans="1:36" s="488" customFormat="1" ht="17.100000000000001" customHeight="1">
      <c r="A20" s="512"/>
      <c r="B20" s="1023" t="s">
        <v>247</v>
      </c>
      <c r="C20" s="1023" t="s">
        <v>100</v>
      </c>
      <c r="D20" s="505"/>
      <c r="E20" s="935">
        <v>253</v>
      </c>
      <c r="F20" s="935">
        <v>2</v>
      </c>
      <c r="G20" s="935">
        <v>26</v>
      </c>
      <c r="H20" s="935">
        <v>283</v>
      </c>
      <c r="I20" s="935">
        <v>309</v>
      </c>
      <c r="J20" s="935">
        <v>28</v>
      </c>
      <c r="K20" s="935" t="s">
        <v>16</v>
      </c>
      <c r="L20" s="935">
        <v>2</v>
      </c>
      <c r="M20" s="935">
        <v>36</v>
      </c>
      <c r="N20" s="935">
        <v>38</v>
      </c>
      <c r="O20" s="935" t="s">
        <v>837</v>
      </c>
      <c r="P20" s="935" t="s">
        <v>813</v>
      </c>
      <c r="Q20" s="935" t="s">
        <v>851</v>
      </c>
      <c r="R20" s="935" t="s">
        <v>933</v>
      </c>
      <c r="S20" s="935" t="s">
        <v>934</v>
      </c>
      <c r="T20" s="935" t="s">
        <v>935</v>
      </c>
      <c r="U20" s="935" t="s">
        <v>813</v>
      </c>
      <c r="V20" s="935" t="s">
        <v>852</v>
      </c>
      <c r="W20" s="935" t="s">
        <v>936</v>
      </c>
      <c r="X20" s="935" t="s">
        <v>937</v>
      </c>
      <c r="Y20" s="1021"/>
      <c r="Z20" s="510"/>
      <c r="AA20" s="510"/>
      <c r="AB20" s="510"/>
      <c r="AC20" s="510"/>
      <c r="AD20" s="510"/>
      <c r="AE20" s="510"/>
      <c r="AF20" s="510"/>
      <c r="AG20" s="510"/>
      <c r="AH20" s="510"/>
      <c r="AI20" s="510"/>
      <c r="AJ20" s="510"/>
    </row>
    <row r="21" spans="1:36" s="488" customFormat="1" ht="12" customHeight="1">
      <c r="A21" s="1022"/>
      <c r="B21" s="1022"/>
      <c r="C21" s="1020" t="s">
        <v>276</v>
      </c>
      <c r="D21" s="509"/>
      <c r="E21" s="783">
        <v>12</v>
      </c>
      <c r="F21" s="783" t="s">
        <v>16</v>
      </c>
      <c r="G21" s="783">
        <v>1</v>
      </c>
      <c r="H21" s="783">
        <v>16</v>
      </c>
      <c r="I21" s="783">
        <v>17</v>
      </c>
      <c r="J21" s="1028" t="s">
        <v>774</v>
      </c>
      <c r="K21" s="1028" t="s">
        <v>16</v>
      </c>
      <c r="L21" s="1028" t="s">
        <v>813</v>
      </c>
      <c r="M21" s="1028" t="s">
        <v>926</v>
      </c>
      <c r="N21" s="1028" t="s">
        <v>780</v>
      </c>
      <c r="O21" s="783" t="s">
        <v>272</v>
      </c>
      <c r="P21" s="783" t="s">
        <v>272</v>
      </c>
      <c r="Q21" s="783" t="s">
        <v>272</v>
      </c>
      <c r="R21" s="783" t="s">
        <v>272</v>
      </c>
      <c r="S21" s="783" t="s">
        <v>272</v>
      </c>
      <c r="T21" s="783" t="s">
        <v>272</v>
      </c>
      <c r="U21" s="783" t="s">
        <v>272</v>
      </c>
      <c r="V21" s="783" t="s">
        <v>272</v>
      </c>
      <c r="W21" s="783" t="s">
        <v>272</v>
      </c>
      <c r="X21" s="783" t="s">
        <v>272</v>
      </c>
      <c r="Y21" s="1134"/>
      <c r="Z21" s="510"/>
      <c r="AA21" s="510"/>
      <c r="AB21" s="510"/>
      <c r="AC21" s="510"/>
      <c r="AD21" s="510"/>
      <c r="AE21" s="510"/>
      <c r="AF21" s="510"/>
      <c r="AG21" s="510"/>
      <c r="AH21" s="510"/>
      <c r="AI21" s="510"/>
      <c r="AJ21" s="510"/>
    </row>
    <row r="22" spans="1:36" s="488" customFormat="1" ht="10.5" customHeight="1">
      <c r="A22" s="1022"/>
      <c r="B22" s="1022"/>
      <c r="C22" s="1020" t="s">
        <v>277</v>
      </c>
      <c r="D22" s="509"/>
      <c r="E22" s="783">
        <v>16</v>
      </c>
      <c r="F22" s="783" t="s">
        <v>16</v>
      </c>
      <c r="G22" s="783">
        <v>1</v>
      </c>
      <c r="H22" s="783">
        <v>20</v>
      </c>
      <c r="I22" s="783">
        <v>21</v>
      </c>
      <c r="J22" s="1028" t="s">
        <v>926</v>
      </c>
      <c r="K22" s="1028" t="s">
        <v>16</v>
      </c>
      <c r="L22" s="1028" t="s">
        <v>813</v>
      </c>
      <c r="M22" s="1028" t="s">
        <v>775</v>
      </c>
      <c r="N22" s="1028" t="s">
        <v>871</v>
      </c>
      <c r="O22" s="783" t="s">
        <v>272</v>
      </c>
      <c r="P22" s="783" t="s">
        <v>272</v>
      </c>
      <c r="Q22" s="783" t="s">
        <v>272</v>
      </c>
      <c r="R22" s="783" t="s">
        <v>272</v>
      </c>
      <c r="S22" s="783" t="s">
        <v>272</v>
      </c>
      <c r="T22" s="783" t="s">
        <v>272</v>
      </c>
      <c r="U22" s="783" t="s">
        <v>272</v>
      </c>
      <c r="V22" s="783" t="s">
        <v>272</v>
      </c>
      <c r="W22" s="783" t="s">
        <v>272</v>
      </c>
      <c r="X22" s="783" t="s">
        <v>272</v>
      </c>
      <c r="Y22" s="1134"/>
      <c r="Z22" s="510"/>
      <c r="AA22" s="510"/>
      <c r="AB22" s="510"/>
      <c r="AC22" s="510"/>
      <c r="AD22" s="510"/>
      <c r="AE22" s="510"/>
      <c r="AF22" s="510"/>
      <c r="AG22" s="510"/>
      <c r="AH22" s="510"/>
      <c r="AI22" s="510"/>
      <c r="AJ22" s="510"/>
    </row>
    <row r="23" spans="1:36" s="488" customFormat="1" ht="17.100000000000001" customHeight="1">
      <c r="A23" s="1022"/>
      <c r="B23" s="1023" t="s">
        <v>248</v>
      </c>
      <c r="C23" s="1023" t="s">
        <v>100</v>
      </c>
      <c r="D23" s="505"/>
      <c r="E23" s="935">
        <v>274</v>
      </c>
      <c r="F23" s="935">
        <v>3</v>
      </c>
      <c r="G23" s="935">
        <v>39</v>
      </c>
      <c r="H23" s="935">
        <v>282</v>
      </c>
      <c r="I23" s="935">
        <v>321</v>
      </c>
      <c r="J23" s="935">
        <v>67</v>
      </c>
      <c r="K23" s="935" t="s">
        <v>16</v>
      </c>
      <c r="L23" s="935">
        <v>9</v>
      </c>
      <c r="M23" s="935">
        <v>75</v>
      </c>
      <c r="N23" s="935">
        <v>84</v>
      </c>
      <c r="O23" s="935" t="s">
        <v>938</v>
      </c>
      <c r="P23" s="935" t="s">
        <v>813</v>
      </c>
      <c r="Q23" s="935" t="s">
        <v>939</v>
      </c>
      <c r="R23" s="935" t="s">
        <v>887</v>
      </c>
      <c r="S23" s="935" t="s">
        <v>936</v>
      </c>
      <c r="T23" s="935" t="s">
        <v>822</v>
      </c>
      <c r="U23" s="935" t="s">
        <v>770</v>
      </c>
      <c r="V23" s="935" t="s">
        <v>926</v>
      </c>
      <c r="W23" s="935" t="s">
        <v>891</v>
      </c>
      <c r="X23" s="935" t="s">
        <v>876</v>
      </c>
      <c r="Y23" s="1021"/>
      <c r="Z23" s="510"/>
      <c r="AA23" s="510"/>
      <c r="AB23" s="510"/>
      <c r="AC23" s="510"/>
      <c r="AD23" s="510"/>
      <c r="AE23" s="510"/>
      <c r="AF23" s="510"/>
      <c r="AG23" s="510"/>
      <c r="AH23" s="510"/>
      <c r="AI23" s="510"/>
      <c r="AJ23" s="510"/>
    </row>
    <row r="24" spans="1:36" s="488" customFormat="1" ht="12" customHeight="1">
      <c r="A24" s="1022"/>
      <c r="B24" s="1022"/>
      <c r="C24" s="1020" t="s">
        <v>271</v>
      </c>
      <c r="D24" s="509"/>
      <c r="E24" s="783">
        <v>45</v>
      </c>
      <c r="F24" s="783" t="s">
        <v>16</v>
      </c>
      <c r="G24" s="783">
        <v>5</v>
      </c>
      <c r="H24" s="783">
        <v>52</v>
      </c>
      <c r="I24" s="783">
        <v>57</v>
      </c>
      <c r="J24" s="1028" t="s">
        <v>844</v>
      </c>
      <c r="K24" s="1028" t="s">
        <v>16</v>
      </c>
      <c r="L24" s="1028" t="s">
        <v>816</v>
      </c>
      <c r="M24" s="1028" t="s">
        <v>879</v>
      </c>
      <c r="N24" s="1028" t="s">
        <v>845</v>
      </c>
      <c r="O24" s="783" t="s">
        <v>272</v>
      </c>
      <c r="P24" s="783" t="s">
        <v>272</v>
      </c>
      <c r="Q24" s="783" t="s">
        <v>272</v>
      </c>
      <c r="R24" s="783" t="s">
        <v>272</v>
      </c>
      <c r="S24" s="783" t="s">
        <v>272</v>
      </c>
      <c r="T24" s="783" t="s">
        <v>272</v>
      </c>
      <c r="U24" s="783" t="s">
        <v>272</v>
      </c>
      <c r="V24" s="783" t="s">
        <v>272</v>
      </c>
      <c r="W24" s="783" t="s">
        <v>272</v>
      </c>
      <c r="X24" s="783" t="s">
        <v>272</v>
      </c>
      <c r="Y24" s="1134"/>
      <c r="Z24" s="510"/>
      <c r="AA24" s="510"/>
      <c r="AB24" s="510"/>
      <c r="AC24" s="510"/>
      <c r="AD24" s="510"/>
      <c r="AE24" s="510"/>
      <c r="AF24" s="510"/>
      <c r="AG24" s="510"/>
      <c r="AH24" s="510"/>
      <c r="AI24" s="510"/>
      <c r="AJ24" s="510"/>
    </row>
    <row r="25" spans="1:36" s="488" customFormat="1" ht="10.5" customHeight="1">
      <c r="A25" s="511"/>
      <c r="B25" s="511"/>
      <c r="C25" s="1020" t="s">
        <v>278</v>
      </c>
      <c r="D25" s="509"/>
      <c r="E25" s="783">
        <v>18</v>
      </c>
      <c r="F25" s="783" t="s">
        <v>16</v>
      </c>
      <c r="G25" s="783">
        <v>4</v>
      </c>
      <c r="H25" s="783">
        <v>18</v>
      </c>
      <c r="I25" s="783">
        <v>22</v>
      </c>
      <c r="J25" s="1028" t="s">
        <v>890</v>
      </c>
      <c r="K25" s="1028" t="s">
        <v>16</v>
      </c>
      <c r="L25" s="1028" t="s">
        <v>815</v>
      </c>
      <c r="M25" s="1028" t="s">
        <v>890</v>
      </c>
      <c r="N25" s="1028" t="s">
        <v>884</v>
      </c>
      <c r="O25" s="783" t="s">
        <v>272</v>
      </c>
      <c r="P25" s="783" t="s">
        <v>272</v>
      </c>
      <c r="Q25" s="783" t="s">
        <v>272</v>
      </c>
      <c r="R25" s="783" t="s">
        <v>272</v>
      </c>
      <c r="S25" s="783" t="s">
        <v>272</v>
      </c>
      <c r="T25" s="783" t="s">
        <v>272</v>
      </c>
      <c r="U25" s="783" t="s">
        <v>272</v>
      </c>
      <c r="V25" s="783" t="s">
        <v>272</v>
      </c>
      <c r="W25" s="783" t="s">
        <v>272</v>
      </c>
      <c r="X25" s="783" t="s">
        <v>272</v>
      </c>
      <c r="Y25" s="1134"/>
      <c r="Z25" s="510"/>
      <c r="AA25" s="510"/>
      <c r="AB25" s="510"/>
      <c r="AC25" s="510"/>
      <c r="AD25" s="510"/>
      <c r="AE25" s="510"/>
      <c r="AF25" s="510"/>
      <c r="AG25" s="510"/>
      <c r="AH25" s="510"/>
      <c r="AI25" s="510"/>
      <c r="AJ25" s="510"/>
    </row>
    <row r="26" spans="1:36" s="488" customFormat="1" ht="10.5" customHeight="1">
      <c r="A26" s="512"/>
      <c r="B26" s="512"/>
      <c r="C26" s="1020" t="s">
        <v>274</v>
      </c>
      <c r="D26" s="509"/>
      <c r="E26" s="783">
        <v>3</v>
      </c>
      <c r="F26" s="783" t="s">
        <v>16</v>
      </c>
      <c r="G26" s="783" t="s">
        <v>16</v>
      </c>
      <c r="H26" s="783">
        <v>4</v>
      </c>
      <c r="I26" s="783">
        <v>4</v>
      </c>
      <c r="J26" s="1028" t="s">
        <v>814</v>
      </c>
      <c r="K26" s="1028" t="s">
        <v>16</v>
      </c>
      <c r="L26" s="1028" t="s">
        <v>16</v>
      </c>
      <c r="M26" s="1028" t="s">
        <v>815</v>
      </c>
      <c r="N26" s="1028" t="s">
        <v>815</v>
      </c>
      <c r="O26" s="783" t="s">
        <v>272</v>
      </c>
      <c r="P26" s="783" t="s">
        <v>272</v>
      </c>
      <c r="Q26" s="783" t="s">
        <v>272</v>
      </c>
      <c r="R26" s="783" t="s">
        <v>272</v>
      </c>
      <c r="S26" s="783" t="s">
        <v>272</v>
      </c>
      <c r="T26" s="783" t="s">
        <v>272</v>
      </c>
      <c r="U26" s="783" t="s">
        <v>272</v>
      </c>
      <c r="V26" s="783" t="s">
        <v>272</v>
      </c>
      <c r="W26" s="783" t="s">
        <v>272</v>
      </c>
      <c r="X26" s="783" t="s">
        <v>272</v>
      </c>
      <c r="Y26" s="1134"/>
      <c r="Z26" s="510"/>
      <c r="AA26" s="510"/>
      <c r="AB26" s="510"/>
      <c r="AC26" s="510"/>
      <c r="AD26" s="510"/>
      <c r="AE26" s="510"/>
      <c r="AF26" s="510"/>
      <c r="AG26" s="510"/>
      <c r="AH26" s="510"/>
      <c r="AI26" s="510"/>
      <c r="AJ26" s="510"/>
    </row>
    <row r="27" spans="1:36" s="488" customFormat="1" ht="10.5" customHeight="1">
      <c r="A27" s="512"/>
      <c r="B27" s="512"/>
      <c r="C27" s="1020" t="s">
        <v>277</v>
      </c>
      <c r="D27" s="509"/>
      <c r="E27" s="783">
        <v>1</v>
      </c>
      <c r="F27" s="783" t="s">
        <v>16</v>
      </c>
      <c r="G27" s="783" t="s">
        <v>16</v>
      </c>
      <c r="H27" s="783">
        <v>1</v>
      </c>
      <c r="I27" s="783">
        <v>1</v>
      </c>
      <c r="J27" s="1028" t="s">
        <v>813</v>
      </c>
      <c r="K27" s="1028" t="s">
        <v>16</v>
      </c>
      <c r="L27" s="1028" t="s">
        <v>16</v>
      </c>
      <c r="M27" s="1028" t="s">
        <v>813</v>
      </c>
      <c r="N27" s="1028" t="s">
        <v>813</v>
      </c>
      <c r="O27" s="783" t="s">
        <v>272</v>
      </c>
      <c r="P27" s="783" t="s">
        <v>272</v>
      </c>
      <c r="Q27" s="783" t="s">
        <v>272</v>
      </c>
      <c r="R27" s="783" t="s">
        <v>272</v>
      </c>
      <c r="S27" s="783" t="s">
        <v>272</v>
      </c>
      <c r="T27" s="783" t="s">
        <v>272</v>
      </c>
      <c r="U27" s="783" t="s">
        <v>272</v>
      </c>
      <c r="V27" s="783" t="s">
        <v>272</v>
      </c>
      <c r="W27" s="783" t="s">
        <v>272</v>
      </c>
      <c r="X27" s="783" t="s">
        <v>272</v>
      </c>
      <c r="Y27" s="1134"/>
      <c r="Z27" s="510"/>
      <c r="AA27" s="510"/>
      <c r="AB27" s="510"/>
      <c r="AC27" s="510"/>
      <c r="AD27" s="510"/>
      <c r="AE27" s="510"/>
      <c r="AF27" s="510"/>
      <c r="AG27" s="510"/>
      <c r="AH27" s="510"/>
      <c r="AI27" s="510"/>
      <c r="AJ27" s="510"/>
    </row>
    <row r="28" spans="1:36" s="488" customFormat="1" ht="17.100000000000001" customHeight="1">
      <c r="A28" s="512"/>
      <c r="B28" s="955" t="s">
        <v>679</v>
      </c>
      <c r="C28" s="1023" t="s">
        <v>100</v>
      </c>
      <c r="D28" s="505"/>
      <c r="E28" s="935">
        <v>222</v>
      </c>
      <c r="F28" s="935">
        <v>3</v>
      </c>
      <c r="G28" s="935">
        <v>30</v>
      </c>
      <c r="H28" s="935">
        <v>242</v>
      </c>
      <c r="I28" s="935">
        <v>272</v>
      </c>
      <c r="J28" s="935">
        <v>34</v>
      </c>
      <c r="K28" s="935" t="s">
        <v>16</v>
      </c>
      <c r="L28" s="935">
        <v>2</v>
      </c>
      <c r="M28" s="935">
        <v>42</v>
      </c>
      <c r="N28" s="935">
        <v>44</v>
      </c>
      <c r="O28" s="935" t="s">
        <v>858</v>
      </c>
      <c r="P28" s="935" t="s">
        <v>686</v>
      </c>
      <c r="Q28" s="935" t="s">
        <v>851</v>
      </c>
      <c r="R28" s="935" t="s">
        <v>836</v>
      </c>
      <c r="S28" s="935" t="s">
        <v>837</v>
      </c>
      <c r="T28" s="935" t="s">
        <v>885</v>
      </c>
      <c r="U28" s="935" t="s">
        <v>814</v>
      </c>
      <c r="V28" s="935" t="s">
        <v>780</v>
      </c>
      <c r="W28" s="935" t="s">
        <v>885</v>
      </c>
      <c r="X28" s="935" t="s">
        <v>940</v>
      </c>
      <c r="Y28" s="1021"/>
      <c r="Z28" s="510"/>
      <c r="AA28" s="510"/>
      <c r="AB28" s="510"/>
      <c r="AC28" s="510"/>
      <c r="AD28" s="510"/>
      <c r="AE28" s="510"/>
      <c r="AF28" s="510"/>
      <c r="AG28" s="510"/>
      <c r="AH28" s="510"/>
      <c r="AI28" s="510"/>
      <c r="AJ28" s="510"/>
    </row>
    <row r="29" spans="1:36" s="488" customFormat="1" ht="12" customHeight="1">
      <c r="A29" s="1022"/>
      <c r="B29" s="1022"/>
      <c r="C29" s="1020" t="s">
        <v>276</v>
      </c>
      <c r="D29" s="509"/>
      <c r="E29" s="783">
        <v>22</v>
      </c>
      <c r="F29" s="783" t="s">
        <v>16</v>
      </c>
      <c r="G29" s="783">
        <v>2</v>
      </c>
      <c r="H29" s="783">
        <v>28</v>
      </c>
      <c r="I29" s="783">
        <v>30</v>
      </c>
      <c r="J29" s="1028" t="s">
        <v>884</v>
      </c>
      <c r="K29" s="1028" t="s">
        <v>16</v>
      </c>
      <c r="L29" s="1028" t="s">
        <v>770</v>
      </c>
      <c r="M29" s="1028" t="s">
        <v>920</v>
      </c>
      <c r="N29" s="1028" t="s">
        <v>771</v>
      </c>
      <c r="O29" s="783" t="s">
        <v>272</v>
      </c>
      <c r="P29" s="783" t="s">
        <v>272</v>
      </c>
      <c r="Q29" s="783" t="s">
        <v>272</v>
      </c>
      <c r="R29" s="783" t="s">
        <v>272</v>
      </c>
      <c r="S29" s="783" t="s">
        <v>272</v>
      </c>
      <c r="T29" s="783" t="s">
        <v>272</v>
      </c>
      <c r="U29" s="783" t="s">
        <v>272</v>
      </c>
      <c r="V29" s="783" t="s">
        <v>272</v>
      </c>
      <c r="W29" s="783" t="s">
        <v>272</v>
      </c>
      <c r="X29" s="783" t="s">
        <v>272</v>
      </c>
      <c r="Y29" s="1134"/>
      <c r="Z29" s="510"/>
      <c r="AA29" s="510"/>
      <c r="AB29" s="510"/>
      <c r="AC29" s="510"/>
      <c r="AD29" s="510"/>
      <c r="AE29" s="510"/>
      <c r="AF29" s="510"/>
      <c r="AG29" s="510"/>
      <c r="AH29" s="510"/>
      <c r="AI29" s="510"/>
      <c r="AJ29" s="510"/>
    </row>
    <row r="30" spans="1:36" s="488" customFormat="1" ht="10.5" customHeight="1">
      <c r="A30" s="512"/>
      <c r="B30" s="512"/>
      <c r="C30" s="1020" t="s">
        <v>279</v>
      </c>
      <c r="D30" s="509"/>
      <c r="E30" s="783">
        <v>4</v>
      </c>
      <c r="F30" s="783" t="s">
        <v>16</v>
      </c>
      <c r="G30" s="783" t="s">
        <v>16</v>
      </c>
      <c r="H30" s="783">
        <v>4</v>
      </c>
      <c r="I30" s="783">
        <v>4</v>
      </c>
      <c r="J30" s="1028" t="s">
        <v>815</v>
      </c>
      <c r="K30" s="1028" t="s">
        <v>16</v>
      </c>
      <c r="L30" s="1028" t="s">
        <v>16</v>
      </c>
      <c r="M30" s="1028" t="s">
        <v>815</v>
      </c>
      <c r="N30" s="1028" t="s">
        <v>815</v>
      </c>
      <c r="O30" s="783" t="s">
        <v>272</v>
      </c>
      <c r="P30" s="783" t="s">
        <v>272</v>
      </c>
      <c r="Q30" s="783" t="s">
        <v>272</v>
      </c>
      <c r="R30" s="783" t="s">
        <v>272</v>
      </c>
      <c r="S30" s="783" t="s">
        <v>272</v>
      </c>
      <c r="T30" s="783" t="s">
        <v>272</v>
      </c>
      <c r="U30" s="783" t="s">
        <v>272</v>
      </c>
      <c r="V30" s="783" t="s">
        <v>272</v>
      </c>
      <c r="W30" s="783" t="s">
        <v>272</v>
      </c>
      <c r="X30" s="783" t="s">
        <v>272</v>
      </c>
      <c r="Y30" s="1134"/>
      <c r="Z30" s="510"/>
      <c r="AA30" s="510"/>
      <c r="AB30" s="510"/>
      <c r="AC30" s="510"/>
      <c r="AD30" s="510"/>
      <c r="AE30" s="510"/>
      <c r="AF30" s="510"/>
      <c r="AG30" s="510"/>
      <c r="AH30" s="510"/>
      <c r="AI30" s="510"/>
      <c r="AJ30" s="510"/>
    </row>
    <row r="31" spans="1:36" s="488" customFormat="1" ht="10.5" customHeight="1">
      <c r="A31" s="512"/>
      <c r="B31" s="512"/>
      <c r="C31" s="1020" t="s">
        <v>277</v>
      </c>
      <c r="D31" s="509"/>
      <c r="E31" s="783">
        <v>8</v>
      </c>
      <c r="F31" s="783" t="s">
        <v>16</v>
      </c>
      <c r="G31" s="783" t="s">
        <v>16</v>
      </c>
      <c r="H31" s="783">
        <v>10</v>
      </c>
      <c r="I31" s="783">
        <v>10</v>
      </c>
      <c r="J31" s="1028" t="s">
        <v>850</v>
      </c>
      <c r="K31" s="1028" t="s">
        <v>16</v>
      </c>
      <c r="L31" s="1028" t="s">
        <v>16</v>
      </c>
      <c r="M31" s="1028" t="s">
        <v>875</v>
      </c>
      <c r="N31" s="1028" t="s">
        <v>875</v>
      </c>
      <c r="O31" s="783" t="s">
        <v>272</v>
      </c>
      <c r="P31" s="783" t="s">
        <v>272</v>
      </c>
      <c r="Q31" s="783" t="s">
        <v>272</v>
      </c>
      <c r="R31" s="783" t="s">
        <v>272</v>
      </c>
      <c r="S31" s="783" t="s">
        <v>272</v>
      </c>
      <c r="T31" s="783" t="s">
        <v>272</v>
      </c>
      <c r="U31" s="783" t="s">
        <v>272</v>
      </c>
      <c r="V31" s="783" t="s">
        <v>272</v>
      </c>
      <c r="W31" s="783" t="s">
        <v>272</v>
      </c>
      <c r="X31" s="783" t="s">
        <v>272</v>
      </c>
      <c r="Y31" s="1134"/>
      <c r="Z31" s="510"/>
      <c r="AA31" s="510"/>
      <c r="AB31" s="510"/>
      <c r="AC31" s="510"/>
      <c r="AD31" s="510"/>
      <c r="AE31" s="510"/>
      <c r="AF31" s="510"/>
      <c r="AG31" s="510"/>
      <c r="AH31" s="510"/>
      <c r="AI31" s="510"/>
      <c r="AJ31" s="510"/>
    </row>
    <row r="32" spans="1:36" s="488" customFormat="1" ht="17.100000000000001" customHeight="1">
      <c r="A32" s="512"/>
      <c r="B32" s="1023" t="s">
        <v>250</v>
      </c>
      <c r="C32" s="1023" t="s">
        <v>100</v>
      </c>
      <c r="D32" s="505"/>
      <c r="E32" s="935">
        <v>260</v>
      </c>
      <c r="F32" s="935">
        <v>4</v>
      </c>
      <c r="G32" s="935">
        <v>40</v>
      </c>
      <c r="H32" s="935">
        <v>256</v>
      </c>
      <c r="I32" s="935">
        <v>296</v>
      </c>
      <c r="J32" s="935">
        <v>74</v>
      </c>
      <c r="K32" s="935" t="s">
        <v>16</v>
      </c>
      <c r="L32" s="935">
        <v>10</v>
      </c>
      <c r="M32" s="935">
        <v>81</v>
      </c>
      <c r="N32" s="935">
        <v>91</v>
      </c>
      <c r="O32" s="935" t="s">
        <v>858</v>
      </c>
      <c r="P32" s="935" t="s">
        <v>814</v>
      </c>
      <c r="Q32" s="935" t="s">
        <v>851</v>
      </c>
      <c r="R32" s="935" t="s">
        <v>858</v>
      </c>
      <c r="S32" s="935" t="s">
        <v>891</v>
      </c>
      <c r="T32" s="935" t="s">
        <v>878</v>
      </c>
      <c r="U32" s="935" t="s">
        <v>813</v>
      </c>
      <c r="V32" s="935" t="s">
        <v>772</v>
      </c>
      <c r="W32" s="935" t="s">
        <v>910</v>
      </c>
      <c r="X32" s="935" t="s">
        <v>941</v>
      </c>
      <c r="Y32" s="1021"/>
      <c r="Z32" s="510"/>
      <c r="AA32" s="510"/>
      <c r="AB32" s="510"/>
      <c r="AC32" s="510"/>
      <c r="AD32" s="510"/>
      <c r="AE32" s="510"/>
      <c r="AF32" s="510"/>
      <c r="AG32" s="510"/>
      <c r="AH32" s="510"/>
      <c r="AI32" s="510"/>
      <c r="AJ32" s="510"/>
    </row>
    <row r="33" spans="1:36" s="488" customFormat="1" ht="12" customHeight="1">
      <c r="A33" s="1022"/>
      <c r="B33" s="1022"/>
      <c r="C33" s="1020" t="s">
        <v>276</v>
      </c>
      <c r="D33" s="509"/>
      <c r="E33" s="783">
        <v>21</v>
      </c>
      <c r="F33" s="783" t="s">
        <v>16</v>
      </c>
      <c r="G33" s="783">
        <v>3</v>
      </c>
      <c r="H33" s="783">
        <v>28</v>
      </c>
      <c r="I33" s="783">
        <v>31</v>
      </c>
      <c r="J33" s="783" t="s">
        <v>871</v>
      </c>
      <c r="K33" s="783" t="s">
        <v>16</v>
      </c>
      <c r="L33" s="783" t="s">
        <v>814</v>
      </c>
      <c r="M33" s="783" t="s">
        <v>920</v>
      </c>
      <c r="N33" s="783" t="s">
        <v>861</v>
      </c>
      <c r="O33" s="783" t="s">
        <v>272</v>
      </c>
      <c r="P33" s="783" t="s">
        <v>272</v>
      </c>
      <c r="Q33" s="783" t="s">
        <v>272</v>
      </c>
      <c r="R33" s="783" t="s">
        <v>272</v>
      </c>
      <c r="S33" s="783" t="s">
        <v>272</v>
      </c>
      <c r="T33" s="783" t="s">
        <v>272</v>
      </c>
      <c r="U33" s="783" t="s">
        <v>272</v>
      </c>
      <c r="V33" s="783" t="s">
        <v>272</v>
      </c>
      <c r="W33" s="783" t="s">
        <v>272</v>
      </c>
      <c r="X33" s="783" t="s">
        <v>272</v>
      </c>
      <c r="Y33" s="1134"/>
      <c r="Z33" s="510"/>
      <c r="AA33" s="510"/>
      <c r="AB33" s="510"/>
      <c r="AC33" s="510"/>
      <c r="AD33" s="510"/>
      <c r="AE33" s="510"/>
      <c r="AF33" s="510"/>
      <c r="AG33" s="510"/>
      <c r="AH33" s="510"/>
      <c r="AI33" s="510"/>
      <c r="AJ33" s="510"/>
    </row>
    <row r="34" spans="1:36" s="488" customFormat="1" ht="10.5" customHeight="1">
      <c r="A34" s="511"/>
      <c r="B34" s="511"/>
      <c r="C34" s="1020" t="s">
        <v>278</v>
      </c>
      <c r="D34" s="509"/>
      <c r="E34" s="783">
        <v>20</v>
      </c>
      <c r="F34" s="783" t="s">
        <v>16</v>
      </c>
      <c r="G34" s="783">
        <v>3</v>
      </c>
      <c r="H34" s="783">
        <v>21</v>
      </c>
      <c r="I34" s="783">
        <v>24</v>
      </c>
      <c r="J34" s="783" t="s">
        <v>775</v>
      </c>
      <c r="K34" s="783" t="s">
        <v>16</v>
      </c>
      <c r="L34" s="783" t="s">
        <v>814</v>
      </c>
      <c r="M34" s="783" t="s">
        <v>871</v>
      </c>
      <c r="N34" s="783" t="s">
        <v>817</v>
      </c>
      <c r="O34" s="783" t="s">
        <v>272</v>
      </c>
      <c r="P34" s="783" t="s">
        <v>272</v>
      </c>
      <c r="Q34" s="783" t="s">
        <v>272</v>
      </c>
      <c r="R34" s="783" t="s">
        <v>272</v>
      </c>
      <c r="S34" s="783" t="s">
        <v>272</v>
      </c>
      <c r="T34" s="783" t="s">
        <v>272</v>
      </c>
      <c r="U34" s="783" t="s">
        <v>272</v>
      </c>
      <c r="V34" s="783" t="s">
        <v>272</v>
      </c>
      <c r="W34" s="783" t="s">
        <v>272</v>
      </c>
      <c r="X34" s="783" t="s">
        <v>272</v>
      </c>
      <c r="Y34" s="1134"/>
      <c r="Z34" s="510"/>
      <c r="AA34" s="510"/>
      <c r="AB34" s="510"/>
      <c r="AC34" s="510"/>
      <c r="AD34" s="510"/>
      <c r="AE34" s="510"/>
      <c r="AF34" s="510"/>
      <c r="AG34" s="510"/>
      <c r="AH34" s="510"/>
      <c r="AI34" s="510"/>
      <c r="AJ34" s="510"/>
    </row>
    <row r="35" spans="1:36" s="488" customFormat="1" ht="10.5" customHeight="1">
      <c r="A35" s="511"/>
      <c r="B35" s="511"/>
      <c r="C35" s="1020" t="s">
        <v>279</v>
      </c>
      <c r="D35" s="509"/>
      <c r="E35" s="783">
        <v>26</v>
      </c>
      <c r="F35" s="783" t="s">
        <v>16</v>
      </c>
      <c r="G35" s="783">
        <v>4</v>
      </c>
      <c r="H35" s="783">
        <v>23</v>
      </c>
      <c r="I35" s="783">
        <v>27</v>
      </c>
      <c r="J35" s="783" t="s">
        <v>854</v>
      </c>
      <c r="K35" s="783" t="s">
        <v>16</v>
      </c>
      <c r="L35" s="783" t="s">
        <v>815</v>
      </c>
      <c r="M35" s="783" t="s">
        <v>781</v>
      </c>
      <c r="N35" s="783" t="s">
        <v>773</v>
      </c>
      <c r="O35" s="783" t="s">
        <v>272</v>
      </c>
      <c r="P35" s="783" t="s">
        <v>272</v>
      </c>
      <c r="Q35" s="783" t="s">
        <v>272</v>
      </c>
      <c r="R35" s="783" t="s">
        <v>272</v>
      </c>
      <c r="S35" s="783" t="s">
        <v>272</v>
      </c>
      <c r="T35" s="783" t="s">
        <v>272</v>
      </c>
      <c r="U35" s="783" t="s">
        <v>272</v>
      </c>
      <c r="V35" s="783" t="s">
        <v>272</v>
      </c>
      <c r="W35" s="783" t="s">
        <v>272</v>
      </c>
      <c r="X35" s="783" t="s">
        <v>272</v>
      </c>
      <c r="Y35" s="1134"/>
      <c r="Z35" s="510"/>
      <c r="AA35" s="510"/>
      <c r="AB35" s="510"/>
      <c r="AC35" s="510"/>
      <c r="AD35" s="510"/>
      <c r="AE35" s="510"/>
      <c r="AF35" s="510"/>
      <c r="AG35" s="510"/>
      <c r="AH35" s="510"/>
      <c r="AI35" s="510"/>
      <c r="AJ35" s="510"/>
    </row>
    <row r="36" spans="1:36" s="488" customFormat="1" ht="10.5" customHeight="1">
      <c r="A36" s="512"/>
      <c r="B36" s="512"/>
      <c r="C36" s="1020" t="s">
        <v>280</v>
      </c>
      <c r="D36" s="509"/>
      <c r="E36" s="783">
        <v>7</v>
      </c>
      <c r="F36" s="783" t="s">
        <v>16</v>
      </c>
      <c r="G36" s="783" t="s">
        <v>16</v>
      </c>
      <c r="H36" s="783">
        <v>9</v>
      </c>
      <c r="I36" s="783">
        <v>9</v>
      </c>
      <c r="J36" s="783" t="s">
        <v>782</v>
      </c>
      <c r="K36" s="783" t="s">
        <v>16</v>
      </c>
      <c r="L36" s="783" t="s">
        <v>16</v>
      </c>
      <c r="M36" s="783" t="s">
        <v>777</v>
      </c>
      <c r="N36" s="783" t="s">
        <v>777</v>
      </c>
      <c r="O36" s="783" t="s">
        <v>272</v>
      </c>
      <c r="P36" s="783" t="s">
        <v>272</v>
      </c>
      <c r="Q36" s="783" t="s">
        <v>272</v>
      </c>
      <c r="R36" s="783" t="s">
        <v>272</v>
      </c>
      <c r="S36" s="783" t="s">
        <v>272</v>
      </c>
      <c r="T36" s="783" t="s">
        <v>272</v>
      </c>
      <c r="U36" s="783" t="s">
        <v>272</v>
      </c>
      <c r="V36" s="783" t="s">
        <v>272</v>
      </c>
      <c r="W36" s="783" t="s">
        <v>272</v>
      </c>
      <c r="X36" s="783" t="s">
        <v>272</v>
      </c>
      <c r="Y36" s="1134"/>
      <c r="Z36" s="510"/>
      <c r="AA36" s="510"/>
      <c r="AB36" s="510"/>
      <c r="AC36" s="510"/>
      <c r="AD36" s="510"/>
      <c r="AE36" s="510"/>
      <c r="AF36" s="510"/>
      <c r="AG36" s="510"/>
      <c r="AH36" s="510"/>
      <c r="AI36" s="510"/>
      <c r="AJ36" s="510"/>
    </row>
    <row r="37" spans="1:36" s="488" customFormat="1" ht="17.100000000000001" customHeight="1">
      <c r="A37" s="512"/>
      <c r="B37" s="1023" t="s">
        <v>251</v>
      </c>
      <c r="C37" s="1023" t="s">
        <v>100</v>
      </c>
      <c r="D37" s="505"/>
      <c r="E37" s="935">
        <v>193</v>
      </c>
      <c r="F37" s="935">
        <v>3</v>
      </c>
      <c r="G37" s="935">
        <v>27</v>
      </c>
      <c r="H37" s="935">
        <v>212</v>
      </c>
      <c r="I37" s="935">
        <v>239</v>
      </c>
      <c r="J37" s="935">
        <v>42</v>
      </c>
      <c r="K37" s="935">
        <v>1</v>
      </c>
      <c r="L37" s="935">
        <v>8</v>
      </c>
      <c r="M37" s="935">
        <v>45</v>
      </c>
      <c r="N37" s="935">
        <v>53</v>
      </c>
      <c r="O37" s="935" t="s">
        <v>886</v>
      </c>
      <c r="P37" s="935" t="s">
        <v>770</v>
      </c>
      <c r="Q37" s="935" t="s">
        <v>852</v>
      </c>
      <c r="R37" s="935" t="s">
        <v>910</v>
      </c>
      <c r="S37" s="935" t="s">
        <v>885</v>
      </c>
      <c r="T37" s="935" t="s">
        <v>881</v>
      </c>
      <c r="U37" s="935" t="s">
        <v>686</v>
      </c>
      <c r="V37" s="935" t="s">
        <v>776</v>
      </c>
      <c r="W37" s="935" t="s">
        <v>886</v>
      </c>
      <c r="X37" s="935" t="s">
        <v>859</v>
      </c>
      <c r="Y37" s="1021"/>
      <c r="Z37" s="510"/>
      <c r="AA37" s="510"/>
      <c r="AB37" s="510"/>
      <c r="AC37" s="510"/>
      <c r="AD37" s="510"/>
      <c r="AE37" s="510"/>
      <c r="AF37" s="510"/>
      <c r="AG37" s="510"/>
      <c r="AH37" s="510"/>
      <c r="AI37" s="510"/>
      <c r="AJ37" s="510"/>
    </row>
    <row r="38" spans="1:36" s="488" customFormat="1" ht="12" customHeight="1">
      <c r="A38" s="1022"/>
      <c r="B38" s="1022"/>
      <c r="C38" s="1020" t="s">
        <v>276</v>
      </c>
      <c r="D38" s="509"/>
      <c r="E38" s="783">
        <v>32</v>
      </c>
      <c r="F38" s="783">
        <v>1</v>
      </c>
      <c r="G38" s="1028">
        <v>5</v>
      </c>
      <c r="H38" s="783">
        <v>35</v>
      </c>
      <c r="I38" s="783">
        <v>40</v>
      </c>
      <c r="J38" s="783" t="s">
        <v>909</v>
      </c>
      <c r="K38" s="783" t="s">
        <v>813</v>
      </c>
      <c r="L38" s="1028" t="s">
        <v>816</v>
      </c>
      <c r="M38" s="783" t="s">
        <v>880</v>
      </c>
      <c r="N38" s="783" t="s">
        <v>842</v>
      </c>
      <c r="O38" s="783" t="s">
        <v>272</v>
      </c>
      <c r="P38" s="783" t="s">
        <v>272</v>
      </c>
      <c r="Q38" s="783" t="s">
        <v>272</v>
      </c>
      <c r="R38" s="783" t="s">
        <v>272</v>
      </c>
      <c r="S38" s="783" t="s">
        <v>272</v>
      </c>
      <c r="T38" s="783" t="s">
        <v>272</v>
      </c>
      <c r="U38" s="783" t="s">
        <v>272</v>
      </c>
      <c r="V38" s="783" t="s">
        <v>272</v>
      </c>
      <c r="W38" s="783" t="s">
        <v>272</v>
      </c>
      <c r="X38" s="783" t="s">
        <v>272</v>
      </c>
      <c r="Y38" s="1134"/>
      <c r="Z38" s="510"/>
      <c r="AA38" s="510"/>
      <c r="AB38" s="510"/>
      <c r="AC38" s="510"/>
      <c r="AD38" s="510"/>
      <c r="AE38" s="510"/>
      <c r="AF38" s="510"/>
      <c r="AG38" s="510"/>
      <c r="AH38" s="510"/>
      <c r="AI38" s="510"/>
      <c r="AJ38" s="510"/>
    </row>
    <row r="39" spans="1:36" s="488" customFormat="1" ht="10.5" customHeight="1">
      <c r="A39" s="511"/>
      <c r="B39" s="511"/>
      <c r="C39" s="1020" t="s">
        <v>281</v>
      </c>
      <c r="D39" s="509"/>
      <c r="E39" s="783">
        <v>6</v>
      </c>
      <c r="F39" s="1028" t="s">
        <v>16</v>
      </c>
      <c r="G39" s="783">
        <v>2</v>
      </c>
      <c r="H39" s="783">
        <v>4</v>
      </c>
      <c r="I39" s="783">
        <v>6</v>
      </c>
      <c r="J39" s="783" t="s">
        <v>776</v>
      </c>
      <c r="K39" s="1028" t="s">
        <v>16</v>
      </c>
      <c r="L39" s="783" t="s">
        <v>770</v>
      </c>
      <c r="M39" s="783" t="s">
        <v>815</v>
      </c>
      <c r="N39" s="783" t="s">
        <v>776</v>
      </c>
      <c r="O39" s="783" t="s">
        <v>272</v>
      </c>
      <c r="P39" s="783" t="s">
        <v>272</v>
      </c>
      <c r="Q39" s="783" t="s">
        <v>272</v>
      </c>
      <c r="R39" s="783" t="s">
        <v>272</v>
      </c>
      <c r="S39" s="783" t="s">
        <v>272</v>
      </c>
      <c r="T39" s="783" t="s">
        <v>272</v>
      </c>
      <c r="U39" s="783" t="s">
        <v>272</v>
      </c>
      <c r="V39" s="783" t="s">
        <v>272</v>
      </c>
      <c r="W39" s="783" t="s">
        <v>272</v>
      </c>
      <c r="X39" s="783" t="s">
        <v>272</v>
      </c>
      <c r="Y39" s="1134"/>
    </row>
    <row r="40" spans="1:36" s="488" customFormat="1" ht="10.5" customHeight="1">
      <c r="A40" s="512"/>
      <c r="B40" s="512"/>
      <c r="C40" s="1020" t="s">
        <v>278</v>
      </c>
      <c r="D40" s="509"/>
      <c r="E40" s="1028">
        <v>4</v>
      </c>
      <c r="F40" s="783" t="s">
        <v>16</v>
      </c>
      <c r="G40" s="1028">
        <v>1</v>
      </c>
      <c r="H40" s="1028">
        <v>6</v>
      </c>
      <c r="I40" s="1028">
        <v>7</v>
      </c>
      <c r="J40" s="1028" t="s">
        <v>815</v>
      </c>
      <c r="K40" s="783" t="s">
        <v>16</v>
      </c>
      <c r="L40" s="1028" t="s">
        <v>813</v>
      </c>
      <c r="M40" s="1028" t="s">
        <v>776</v>
      </c>
      <c r="N40" s="1028" t="s">
        <v>782</v>
      </c>
      <c r="O40" s="783" t="s">
        <v>272</v>
      </c>
      <c r="P40" s="783" t="s">
        <v>272</v>
      </c>
      <c r="Q40" s="783" t="s">
        <v>272</v>
      </c>
      <c r="R40" s="783" t="s">
        <v>272</v>
      </c>
      <c r="S40" s="783" t="s">
        <v>272</v>
      </c>
      <c r="T40" s="783" t="s">
        <v>272</v>
      </c>
      <c r="U40" s="783" t="s">
        <v>272</v>
      </c>
      <c r="V40" s="783" t="s">
        <v>272</v>
      </c>
      <c r="W40" s="783" t="s">
        <v>272</v>
      </c>
      <c r="X40" s="783" t="s">
        <v>272</v>
      </c>
      <c r="Y40" s="1134"/>
    </row>
    <row r="41" spans="1:36" s="488" customFormat="1" ht="17.100000000000001" customHeight="1">
      <c r="A41" s="512"/>
      <c r="B41" s="1023" t="s">
        <v>252</v>
      </c>
      <c r="C41" s="1023" t="s">
        <v>100</v>
      </c>
      <c r="D41" s="505"/>
      <c r="E41" s="935">
        <v>57</v>
      </c>
      <c r="F41" s="935">
        <v>2</v>
      </c>
      <c r="G41" s="935">
        <v>11</v>
      </c>
      <c r="H41" s="935">
        <v>64</v>
      </c>
      <c r="I41" s="935">
        <v>75</v>
      </c>
      <c r="J41" s="935">
        <v>17</v>
      </c>
      <c r="K41" s="935" t="s">
        <v>16</v>
      </c>
      <c r="L41" s="935">
        <v>2</v>
      </c>
      <c r="M41" s="935">
        <v>25</v>
      </c>
      <c r="N41" s="935">
        <v>27</v>
      </c>
      <c r="O41" s="935" t="s">
        <v>871</v>
      </c>
      <c r="P41" s="935" t="s">
        <v>770</v>
      </c>
      <c r="Q41" s="935" t="s">
        <v>816</v>
      </c>
      <c r="R41" s="935" t="s">
        <v>884</v>
      </c>
      <c r="S41" s="935" t="s">
        <v>773</v>
      </c>
      <c r="T41" s="935" t="s">
        <v>772</v>
      </c>
      <c r="U41" s="935" t="s">
        <v>686</v>
      </c>
      <c r="V41" s="935" t="s">
        <v>815</v>
      </c>
      <c r="W41" s="935" t="s">
        <v>780</v>
      </c>
      <c r="X41" s="935" t="s">
        <v>871</v>
      </c>
      <c r="Y41" s="1021"/>
    </row>
    <row r="42" spans="1:36" s="488" customFormat="1" ht="12" customHeight="1">
      <c r="A42" s="1022"/>
      <c r="B42" s="1022"/>
      <c r="C42" s="1020" t="s">
        <v>276</v>
      </c>
      <c r="D42" s="509"/>
      <c r="E42" s="783">
        <v>8</v>
      </c>
      <c r="F42" s="1028" t="s">
        <v>16</v>
      </c>
      <c r="G42" s="783" t="s">
        <v>16</v>
      </c>
      <c r="H42" s="783">
        <v>13</v>
      </c>
      <c r="I42" s="783">
        <v>13</v>
      </c>
      <c r="J42" s="783" t="s">
        <v>850</v>
      </c>
      <c r="K42" s="1028" t="s">
        <v>16</v>
      </c>
      <c r="L42" s="783" t="s">
        <v>16</v>
      </c>
      <c r="M42" s="783" t="s">
        <v>852</v>
      </c>
      <c r="N42" s="783" t="s">
        <v>852</v>
      </c>
      <c r="O42" s="783" t="s">
        <v>272</v>
      </c>
      <c r="P42" s="783" t="s">
        <v>272</v>
      </c>
      <c r="Q42" s="783" t="s">
        <v>272</v>
      </c>
      <c r="R42" s="783" t="s">
        <v>272</v>
      </c>
      <c r="S42" s="783" t="s">
        <v>272</v>
      </c>
      <c r="T42" s="783" t="s">
        <v>272</v>
      </c>
      <c r="U42" s="783" t="s">
        <v>272</v>
      </c>
      <c r="V42" s="783" t="s">
        <v>272</v>
      </c>
      <c r="W42" s="783" t="s">
        <v>272</v>
      </c>
      <c r="X42" s="783" t="s">
        <v>272</v>
      </c>
      <c r="Y42" s="1134"/>
    </row>
    <row r="43" spans="1:36" s="488" customFormat="1" ht="10.5" customHeight="1">
      <c r="A43" s="511"/>
      <c r="B43" s="511"/>
      <c r="C43" s="1020" t="s">
        <v>282</v>
      </c>
      <c r="D43" s="509"/>
      <c r="E43" s="783">
        <v>7</v>
      </c>
      <c r="F43" s="1028" t="s">
        <v>16</v>
      </c>
      <c r="G43" s="1028">
        <v>1</v>
      </c>
      <c r="H43" s="783">
        <v>10</v>
      </c>
      <c r="I43" s="783">
        <v>11</v>
      </c>
      <c r="J43" s="783" t="s">
        <v>782</v>
      </c>
      <c r="K43" s="1028" t="s">
        <v>16</v>
      </c>
      <c r="L43" s="1028" t="s">
        <v>813</v>
      </c>
      <c r="M43" s="783" t="s">
        <v>875</v>
      </c>
      <c r="N43" s="783" t="s">
        <v>851</v>
      </c>
      <c r="O43" s="783" t="s">
        <v>272</v>
      </c>
      <c r="P43" s="783" t="s">
        <v>272</v>
      </c>
      <c r="Q43" s="783" t="s">
        <v>272</v>
      </c>
      <c r="R43" s="783" t="s">
        <v>272</v>
      </c>
      <c r="S43" s="783" t="s">
        <v>272</v>
      </c>
      <c r="T43" s="783" t="s">
        <v>272</v>
      </c>
      <c r="U43" s="783" t="s">
        <v>272</v>
      </c>
      <c r="V43" s="783" t="s">
        <v>272</v>
      </c>
      <c r="W43" s="783" t="s">
        <v>272</v>
      </c>
      <c r="X43" s="783" t="s">
        <v>272</v>
      </c>
      <c r="Y43" s="1134"/>
    </row>
    <row r="44" spans="1:36" s="488" customFormat="1" ht="10.5" customHeight="1">
      <c r="A44" s="512"/>
      <c r="B44" s="512"/>
      <c r="C44" s="1020" t="s">
        <v>283</v>
      </c>
      <c r="D44" s="509"/>
      <c r="E44" s="783">
        <v>2</v>
      </c>
      <c r="F44" s="783" t="s">
        <v>16</v>
      </c>
      <c r="G44" s="783">
        <v>1</v>
      </c>
      <c r="H44" s="783">
        <v>2</v>
      </c>
      <c r="I44" s="783">
        <v>3</v>
      </c>
      <c r="J44" s="783" t="s">
        <v>770</v>
      </c>
      <c r="K44" s="783" t="s">
        <v>16</v>
      </c>
      <c r="L44" s="783" t="s">
        <v>813</v>
      </c>
      <c r="M44" s="783" t="s">
        <v>770</v>
      </c>
      <c r="N44" s="783" t="s">
        <v>814</v>
      </c>
      <c r="O44" s="783" t="s">
        <v>272</v>
      </c>
      <c r="P44" s="783" t="s">
        <v>272</v>
      </c>
      <c r="Q44" s="783" t="s">
        <v>272</v>
      </c>
      <c r="R44" s="783" t="s">
        <v>272</v>
      </c>
      <c r="S44" s="783" t="s">
        <v>272</v>
      </c>
      <c r="T44" s="783" t="s">
        <v>272</v>
      </c>
      <c r="U44" s="783" t="s">
        <v>272</v>
      </c>
      <c r="V44" s="783" t="s">
        <v>272</v>
      </c>
      <c r="W44" s="783" t="s">
        <v>272</v>
      </c>
      <c r="X44" s="783" t="s">
        <v>272</v>
      </c>
      <c r="Y44" s="1134"/>
    </row>
    <row r="45" spans="1:36" s="488" customFormat="1" ht="17.100000000000001" customHeight="1">
      <c r="A45" s="512"/>
      <c r="B45" s="1023" t="s">
        <v>253</v>
      </c>
      <c r="C45" s="1023" t="s">
        <v>100</v>
      </c>
      <c r="D45" s="505"/>
      <c r="E45" s="935">
        <v>154</v>
      </c>
      <c r="F45" s="935">
        <v>1</v>
      </c>
      <c r="G45" s="935">
        <v>27</v>
      </c>
      <c r="H45" s="935">
        <v>160</v>
      </c>
      <c r="I45" s="935">
        <v>187</v>
      </c>
      <c r="J45" s="935">
        <v>20</v>
      </c>
      <c r="K45" s="935" t="s">
        <v>16</v>
      </c>
      <c r="L45" s="935">
        <v>6</v>
      </c>
      <c r="M45" s="935">
        <v>22</v>
      </c>
      <c r="N45" s="935">
        <v>28</v>
      </c>
      <c r="O45" s="935" t="s">
        <v>857</v>
      </c>
      <c r="P45" s="935" t="s">
        <v>813</v>
      </c>
      <c r="Q45" s="935" t="s">
        <v>852</v>
      </c>
      <c r="R45" s="935" t="s">
        <v>889</v>
      </c>
      <c r="S45" s="935" t="s">
        <v>942</v>
      </c>
      <c r="T45" s="935" t="s">
        <v>869</v>
      </c>
      <c r="U45" s="935" t="s">
        <v>686</v>
      </c>
      <c r="V45" s="935" t="s">
        <v>850</v>
      </c>
      <c r="W45" s="935" t="s">
        <v>943</v>
      </c>
      <c r="X45" s="935" t="s">
        <v>838</v>
      </c>
      <c r="Y45" s="1021"/>
    </row>
    <row r="46" spans="1:36" s="488" customFormat="1" ht="12" customHeight="1">
      <c r="A46" s="1022"/>
      <c r="B46" s="1022"/>
      <c r="C46" s="1020" t="s">
        <v>276</v>
      </c>
      <c r="D46" s="509"/>
      <c r="E46" s="783">
        <v>16</v>
      </c>
      <c r="F46" s="783" t="s">
        <v>16</v>
      </c>
      <c r="G46" s="783">
        <v>3</v>
      </c>
      <c r="H46" s="783">
        <v>18</v>
      </c>
      <c r="I46" s="783">
        <v>21</v>
      </c>
      <c r="J46" s="783" t="s">
        <v>926</v>
      </c>
      <c r="K46" s="783" t="s">
        <v>16</v>
      </c>
      <c r="L46" s="783" t="s">
        <v>814</v>
      </c>
      <c r="M46" s="783" t="s">
        <v>890</v>
      </c>
      <c r="N46" s="783" t="s">
        <v>871</v>
      </c>
      <c r="O46" s="783" t="s">
        <v>272</v>
      </c>
      <c r="P46" s="783" t="s">
        <v>272</v>
      </c>
      <c r="Q46" s="783" t="s">
        <v>272</v>
      </c>
      <c r="R46" s="783" t="s">
        <v>272</v>
      </c>
      <c r="S46" s="783" t="s">
        <v>272</v>
      </c>
      <c r="T46" s="783" t="s">
        <v>272</v>
      </c>
      <c r="U46" s="783" t="s">
        <v>272</v>
      </c>
      <c r="V46" s="783" t="s">
        <v>272</v>
      </c>
      <c r="W46" s="783" t="s">
        <v>272</v>
      </c>
      <c r="X46" s="783" t="s">
        <v>272</v>
      </c>
      <c r="Y46" s="1134"/>
    </row>
    <row r="47" spans="1:36" s="488" customFormat="1" ht="10.5" customHeight="1">
      <c r="A47" s="512"/>
      <c r="B47" s="512"/>
      <c r="C47" s="1020" t="s">
        <v>283</v>
      </c>
      <c r="D47" s="509"/>
      <c r="E47" s="783">
        <v>4</v>
      </c>
      <c r="F47" s="783" t="s">
        <v>16</v>
      </c>
      <c r="G47" s="783">
        <v>3</v>
      </c>
      <c r="H47" s="783">
        <v>4</v>
      </c>
      <c r="I47" s="783">
        <v>7</v>
      </c>
      <c r="J47" s="783" t="s">
        <v>815</v>
      </c>
      <c r="K47" s="783" t="s">
        <v>16</v>
      </c>
      <c r="L47" s="783" t="s">
        <v>814</v>
      </c>
      <c r="M47" s="783" t="s">
        <v>815</v>
      </c>
      <c r="N47" s="783" t="s">
        <v>782</v>
      </c>
      <c r="O47" s="783" t="s">
        <v>272</v>
      </c>
      <c r="P47" s="783" t="s">
        <v>272</v>
      </c>
      <c r="Q47" s="783" t="s">
        <v>272</v>
      </c>
      <c r="R47" s="783" t="s">
        <v>272</v>
      </c>
      <c r="S47" s="783" t="s">
        <v>272</v>
      </c>
      <c r="T47" s="783" t="s">
        <v>272</v>
      </c>
      <c r="U47" s="783" t="s">
        <v>272</v>
      </c>
      <c r="V47" s="783" t="s">
        <v>272</v>
      </c>
      <c r="W47" s="783" t="s">
        <v>272</v>
      </c>
      <c r="X47" s="783" t="s">
        <v>272</v>
      </c>
      <c r="Y47" s="1134"/>
    </row>
    <row r="48" spans="1:36" s="488" customFormat="1" ht="17.100000000000001" customHeight="1">
      <c r="A48" s="512"/>
      <c r="B48" s="1023" t="s">
        <v>254</v>
      </c>
      <c r="C48" s="1023" t="s">
        <v>100</v>
      </c>
      <c r="D48" s="505"/>
      <c r="E48" s="935">
        <v>27</v>
      </c>
      <c r="F48" s="935">
        <v>2</v>
      </c>
      <c r="G48" s="935">
        <v>4</v>
      </c>
      <c r="H48" s="935">
        <v>28</v>
      </c>
      <c r="I48" s="935">
        <v>32</v>
      </c>
      <c r="J48" s="935">
        <v>15</v>
      </c>
      <c r="K48" s="935">
        <v>1</v>
      </c>
      <c r="L48" s="935">
        <v>2</v>
      </c>
      <c r="M48" s="935">
        <v>17</v>
      </c>
      <c r="N48" s="935">
        <v>19</v>
      </c>
      <c r="O48" s="935" t="s">
        <v>816</v>
      </c>
      <c r="P48" s="935" t="s">
        <v>813</v>
      </c>
      <c r="Q48" s="935" t="s">
        <v>813</v>
      </c>
      <c r="R48" s="935" t="s">
        <v>815</v>
      </c>
      <c r="S48" s="935" t="s">
        <v>816</v>
      </c>
      <c r="T48" s="935" t="s">
        <v>782</v>
      </c>
      <c r="U48" s="1029" t="s">
        <v>686</v>
      </c>
      <c r="V48" s="935" t="s">
        <v>813</v>
      </c>
      <c r="W48" s="935" t="s">
        <v>782</v>
      </c>
      <c r="X48" s="935" t="s">
        <v>850</v>
      </c>
      <c r="Y48" s="1021"/>
    </row>
    <row r="49" spans="1:25" s="488" customFormat="1" ht="12" customHeight="1">
      <c r="A49" s="1022"/>
      <c r="B49" s="1022"/>
      <c r="C49" s="1020" t="s">
        <v>276</v>
      </c>
      <c r="D49" s="509"/>
      <c r="E49" s="783">
        <v>13</v>
      </c>
      <c r="F49" s="783" t="s">
        <v>16</v>
      </c>
      <c r="G49" s="783">
        <v>2</v>
      </c>
      <c r="H49" s="783">
        <v>16</v>
      </c>
      <c r="I49" s="783">
        <v>18</v>
      </c>
      <c r="J49" s="783" t="s">
        <v>852</v>
      </c>
      <c r="K49" s="783" t="s">
        <v>16</v>
      </c>
      <c r="L49" s="783" t="s">
        <v>770</v>
      </c>
      <c r="M49" s="783" t="s">
        <v>926</v>
      </c>
      <c r="N49" s="783" t="s">
        <v>890</v>
      </c>
      <c r="O49" s="783" t="s">
        <v>272</v>
      </c>
      <c r="P49" s="783" t="s">
        <v>272</v>
      </c>
      <c r="Q49" s="783" t="s">
        <v>272</v>
      </c>
      <c r="R49" s="783" t="s">
        <v>272</v>
      </c>
      <c r="S49" s="783" t="s">
        <v>272</v>
      </c>
      <c r="T49" s="783" t="s">
        <v>272</v>
      </c>
      <c r="U49" s="783" t="s">
        <v>272</v>
      </c>
      <c r="V49" s="783" t="s">
        <v>272</v>
      </c>
      <c r="W49" s="783" t="s">
        <v>272</v>
      </c>
      <c r="X49" s="783" t="s">
        <v>272</v>
      </c>
      <c r="Y49" s="1134"/>
    </row>
    <row r="50" spans="1:25" s="488" customFormat="1" ht="10.5" customHeight="1">
      <c r="A50" s="511"/>
      <c r="B50" s="511"/>
      <c r="C50" s="1020" t="s">
        <v>284</v>
      </c>
      <c r="D50" s="509"/>
      <c r="E50" s="783" t="s">
        <v>16</v>
      </c>
      <c r="F50" s="783" t="s">
        <v>16</v>
      </c>
      <c r="G50" s="783" t="s">
        <v>16</v>
      </c>
      <c r="H50" s="783" t="s">
        <v>16</v>
      </c>
      <c r="I50" s="783" t="s">
        <v>16</v>
      </c>
      <c r="J50" s="783" t="s">
        <v>16</v>
      </c>
      <c r="K50" s="783" t="s">
        <v>16</v>
      </c>
      <c r="L50" s="783" t="s">
        <v>16</v>
      </c>
      <c r="M50" s="783" t="s">
        <v>16</v>
      </c>
      <c r="N50" s="783" t="s">
        <v>16</v>
      </c>
      <c r="O50" s="783" t="s">
        <v>272</v>
      </c>
      <c r="P50" s="783" t="s">
        <v>272</v>
      </c>
      <c r="Q50" s="783" t="s">
        <v>272</v>
      </c>
      <c r="R50" s="783" t="s">
        <v>272</v>
      </c>
      <c r="S50" s="783" t="s">
        <v>272</v>
      </c>
      <c r="T50" s="783" t="s">
        <v>272</v>
      </c>
      <c r="U50" s="783" t="s">
        <v>272</v>
      </c>
      <c r="V50" s="783" t="s">
        <v>272</v>
      </c>
      <c r="W50" s="783" t="s">
        <v>272</v>
      </c>
      <c r="X50" s="783" t="s">
        <v>272</v>
      </c>
      <c r="Y50" s="1134"/>
    </row>
    <row r="51" spans="1:25" s="488" customFormat="1" ht="10.5" customHeight="1">
      <c r="A51" s="512"/>
      <c r="B51" s="512"/>
      <c r="C51" s="1020" t="s">
        <v>283</v>
      </c>
      <c r="D51" s="509"/>
      <c r="E51" s="783">
        <v>2</v>
      </c>
      <c r="F51" s="783">
        <v>1</v>
      </c>
      <c r="G51" s="783" t="s">
        <v>16</v>
      </c>
      <c r="H51" s="783">
        <v>1</v>
      </c>
      <c r="I51" s="783">
        <v>1</v>
      </c>
      <c r="J51" s="783" t="s">
        <v>770</v>
      </c>
      <c r="K51" s="783" t="s">
        <v>813</v>
      </c>
      <c r="L51" s="783" t="s">
        <v>16</v>
      </c>
      <c r="M51" s="783" t="s">
        <v>813</v>
      </c>
      <c r="N51" s="783" t="s">
        <v>813</v>
      </c>
      <c r="O51" s="783" t="s">
        <v>272</v>
      </c>
      <c r="P51" s="783" t="s">
        <v>272</v>
      </c>
      <c r="Q51" s="783" t="s">
        <v>272</v>
      </c>
      <c r="R51" s="783" t="s">
        <v>272</v>
      </c>
      <c r="S51" s="783" t="s">
        <v>272</v>
      </c>
      <c r="T51" s="783" t="s">
        <v>272</v>
      </c>
      <c r="U51" s="783" t="s">
        <v>272</v>
      </c>
      <c r="V51" s="783" t="s">
        <v>272</v>
      </c>
      <c r="W51" s="783" t="s">
        <v>272</v>
      </c>
      <c r="X51" s="783" t="s">
        <v>272</v>
      </c>
      <c r="Y51" s="1134"/>
    </row>
    <row r="52" spans="1:25" s="488" customFormat="1" ht="17.100000000000001" customHeight="1">
      <c r="A52" s="512"/>
      <c r="B52" s="1023" t="s">
        <v>255</v>
      </c>
      <c r="C52" s="1023" t="s">
        <v>100</v>
      </c>
      <c r="D52" s="505"/>
      <c r="E52" s="935">
        <v>77</v>
      </c>
      <c r="F52" s="935">
        <v>4</v>
      </c>
      <c r="G52" s="935">
        <v>15</v>
      </c>
      <c r="H52" s="935">
        <v>75</v>
      </c>
      <c r="I52" s="935">
        <v>90</v>
      </c>
      <c r="J52" s="935">
        <v>29</v>
      </c>
      <c r="K52" s="935">
        <v>2</v>
      </c>
      <c r="L52" s="935">
        <v>4</v>
      </c>
      <c r="M52" s="935">
        <v>28</v>
      </c>
      <c r="N52" s="935">
        <v>32</v>
      </c>
      <c r="O52" s="935" t="s">
        <v>872</v>
      </c>
      <c r="P52" s="935" t="s">
        <v>770</v>
      </c>
      <c r="Q52" s="935" t="s">
        <v>850</v>
      </c>
      <c r="R52" s="935" t="s">
        <v>817</v>
      </c>
      <c r="S52" s="935" t="s">
        <v>909</v>
      </c>
      <c r="T52" s="935" t="s">
        <v>781</v>
      </c>
      <c r="U52" s="935" t="s">
        <v>686</v>
      </c>
      <c r="V52" s="935" t="s">
        <v>814</v>
      </c>
      <c r="W52" s="935" t="s">
        <v>781</v>
      </c>
      <c r="X52" s="935" t="s">
        <v>854</v>
      </c>
      <c r="Y52" s="1021"/>
    </row>
    <row r="53" spans="1:25" s="488" customFormat="1" ht="12" customHeight="1">
      <c r="A53" s="1022"/>
      <c r="B53" s="1022"/>
      <c r="C53" s="1020" t="s">
        <v>590</v>
      </c>
      <c r="D53" s="509"/>
      <c r="E53" s="783">
        <v>24</v>
      </c>
      <c r="F53" s="783">
        <v>2</v>
      </c>
      <c r="G53" s="783">
        <v>4</v>
      </c>
      <c r="H53" s="783">
        <v>23</v>
      </c>
      <c r="I53" s="783">
        <v>27</v>
      </c>
      <c r="J53" s="783" t="s">
        <v>817</v>
      </c>
      <c r="K53" s="783" t="s">
        <v>770</v>
      </c>
      <c r="L53" s="783" t="s">
        <v>815</v>
      </c>
      <c r="M53" s="783" t="s">
        <v>781</v>
      </c>
      <c r="N53" s="783" t="s">
        <v>773</v>
      </c>
      <c r="O53" s="783" t="s">
        <v>272</v>
      </c>
      <c r="P53" s="783" t="s">
        <v>272</v>
      </c>
      <c r="Q53" s="783" t="s">
        <v>272</v>
      </c>
      <c r="R53" s="783" t="s">
        <v>272</v>
      </c>
      <c r="S53" s="783" t="s">
        <v>272</v>
      </c>
      <c r="T53" s="783" t="s">
        <v>272</v>
      </c>
      <c r="U53" s="783" t="s">
        <v>272</v>
      </c>
      <c r="V53" s="783" t="s">
        <v>272</v>
      </c>
      <c r="W53" s="783" t="s">
        <v>272</v>
      </c>
      <c r="X53" s="783" t="s">
        <v>272</v>
      </c>
      <c r="Y53" s="1134"/>
    </row>
    <row r="54" spans="1:25" s="488" customFormat="1" ht="10.5" customHeight="1">
      <c r="A54" s="511"/>
      <c r="B54" s="511"/>
      <c r="C54" s="1020" t="s">
        <v>284</v>
      </c>
      <c r="D54" s="509"/>
      <c r="E54" s="783">
        <v>3</v>
      </c>
      <c r="F54" s="783" t="s">
        <v>16</v>
      </c>
      <c r="G54" s="783" t="s">
        <v>16</v>
      </c>
      <c r="H54" s="783">
        <v>3</v>
      </c>
      <c r="I54" s="783">
        <v>3</v>
      </c>
      <c r="J54" s="783" t="s">
        <v>814</v>
      </c>
      <c r="K54" s="783" t="s">
        <v>16</v>
      </c>
      <c r="L54" s="783" t="s">
        <v>16</v>
      </c>
      <c r="M54" s="783" t="s">
        <v>814</v>
      </c>
      <c r="N54" s="783" t="s">
        <v>814</v>
      </c>
      <c r="O54" s="783" t="s">
        <v>272</v>
      </c>
      <c r="P54" s="783" t="s">
        <v>272</v>
      </c>
      <c r="Q54" s="783" t="s">
        <v>272</v>
      </c>
      <c r="R54" s="783" t="s">
        <v>272</v>
      </c>
      <c r="S54" s="783" t="s">
        <v>272</v>
      </c>
      <c r="T54" s="783" t="s">
        <v>272</v>
      </c>
      <c r="U54" s="783" t="s">
        <v>272</v>
      </c>
      <c r="V54" s="783" t="s">
        <v>272</v>
      </c>
      <c r="W54" s="783" t="s">
        <v>272</v>
      </c>
      <c r="X54" s="783" t="s">
        <v>272</v>
      </c>
      <c r="Y54" s="1134"/>
    </row>
    <row r="55" spans="1:25" s="488" customFormat="1" ht="10.5" customHeight="1">
      <c r="A55" s="512"/>
      <c r="B55" s="512"/>
      <c r="C55" s="1020" t="s">
        <v>285</v>
      </c>
      <c r="D55" s="509"/>
      <c r="E55" s="783">
        <v>2</v>
      </c>
      <c r="F55" s="783" t="s">
        <v>16</v>
      </c>
      <c r="G55" s="783" t="s">
        <v>16</v>
      </c>
      <c r="H55" s="783">
        <v>2</v>
      </c>
      <c r="I55" s="783">
        <v>2</v>
      </c>
      <c r="J55" s="783" t="s">
        <v>770</v>
      </c>
      <c r="K55" s="783" t="s">
        <v>16</v>
      </c>
      <c r="L55" s="783" t="s">
        <v>16</v>
      </c>
      <c r="M55" s="783" t="s">
        <v>770</v>
      </c>
      <c r="N55" s="783" t="s">
        <v>770</v>
      </c>
      <c r="O55" s="783" t="s">
        <v>272</v>
      </c>
      <c r="P55" s="783" t="s">
        <v>272</v>
      </c>
      <c r="Q55" s="783" t="s">
        <v>272</v>
      </c>
      <c r="R55" s="783" t="s">
        <v>272</v>
      </c>
      <c r="S55" s="783" t="s">
        <v>272</v>
      </c>
      <c r="T55" s="783" t="s">
        <v>272</v>
      </c>
      <c r="U55" s="783" t="s">
        <v>272</v>
      </c>
      <c r="V55" s="783" t="s">
        <v>272</v>
      </c>
      <c r="W55" s="783" t="s">
        <v>272</v>
      </c>
      <c r="X55" s="783" t="s">
        <v>272</v>
      </c>
      <c r="Y55" s="1134"/>
    </row>
    <row r="56" spans="1:25" s="488" customFormat="1" ht="17.100000000000001" customHeight="1">
      <c r="A56" s="512"/>
      <c r="B56" s="1023" t="s">
        <v>256</v>
      </c>
      <c r="C56" s="1023" t="s">
        <v>100</v>
      </c>
      <c r="D56" s="505"/>
      <c r="E56" s="935">
        <v>167</v>
      </c>
      <c r="F56" s="935">
        <v>4</v>
      </c>
      <c r="G56" s="935">
        <v>21</v>
      </c>
      <c r="H56" s="935">
        <v>182</v>
      </c>
      <c r="I56" s="935">
        <v>203</v>
      </c>
      <c r="J56" s="935">
        <v>47</v>
      </c>
      <c r="K56" s="935">
        <v>3</v>
      </c>
      <c r="L56" s="935">
        <v>7</v>
      </c>
      <c r="M56" s="935">
        <v>52</v>
      </c>
      <c r="N56" s="935">
        <v>59</v>
      </c>
      <c r="O56" s="935" t="s">
        <v>888</v>
      </c>
      <c r="P56" s="1029" t="s">
        <v>686</v>
      </c>
      <c r="Q56" s="935" t="s">
        <v>850</v>
      </c>
      <c r="R56" s="935" t="s">
        <v>944</v>
      </c>
      <c r="S56" s="935" t="s">
        <v>886</v>
      </c>
      <c r="T56" s="935" t="s">
        <v>945</v>
      </c>
      <c r="U56" s="935" t="s">
        <v>813</v>
      </c>
      <c r="V56" s="935" t="s">
        <v>776</v>
      </c>
      <c r="W56" s="935" t="s">
        <v>945</v>
      </c>
      <c r="X56" s="935" t="s">
        <v>946</v>
      </c>
      <c r="Y56" s="1021"/>
    </row>
    <row r="57" spans="1:25" s="488" customFormat="1" ht="12" customHeight="1">
      <c r="A57" s="1022"/>
      <c r="B57" s="1022"/>
      <c r="C57" s="1020" t="s">
        <v>273</v>
      </c>
      <c r="D57" s="509"/>
      <c r="E57" s="783">
        <v>9</v>
      </c>
      <c r="F57" s="783">
        <v>3</v>
      </c>
      <c r="G57" s="783">
        <v>1</v>
      </c>
      <c r="H57" s="783">
        <v>9</v>
      </c>
      <c r="I57" s="783">
        <v>10</v>
      </c>
      <c r="J57" s="783" t="s">
        <v>777</v>
      </c>
      <c r="K57" s="783" t="s">
        <v>814</v>
      </c>
      <c r="L57" s="783" t="s">
        <v>813</v>
      </c>
      <c r="M57" s="783" t="s">
        <v>777</v>
      </c>
      <c r="N57" s="783" t="s">
        <v>875</v>
      </c>
      <c r="O57" s="783" t="s">
        <v>272</v>
      </c>
      <c r="P57" s="783" t="s">
        <v>272</v>
      </c>
      <c r="Q57" s="783" t="s">
        <v>272</v>
      </c>
      <c r="R57" s="783" t="s">
        <v>272</v>
      </c>
      <c r="S57" s="783" t="s">
        <v>272</v>
      </c>
      <c r="T57" s="783" t="s">
        <v>272</v>
      </c>
      <c r="U57" s="783" t="s">
        <v>272</v>
      </c>
      <c r="V57" s="783" t="s">
        <v>272</v>
      </c>
      <c r="W57" s="783" t="s">
        <v>272</v>
      </c>
      <c r="X57" s="783" t="s">
        <v>272</v>
      </c>
      <c r="Y57" s="1134"/>
    </row>
    <row r="58" spans="1:25" s="488" customFormat="1" ht="10.5" customHeight="1">
      <c r="A58" s="511"/>
      <c r="B58" s="511"/>
      <c r="C58" s="1020" t="s">
        <v>285</v>
      </c>
      <c r="D58" s="509"/>
      <c r="E58" s="783">
        <v>1</v>
      </c>
      <c r="F58" s="783" t="s">
        <v>16</v>
      </c>
      <c r="G58" s="783" t="s">
        <v>16</v>
      </c>
      <c r="H58" s="783">
        <v>1</v>
      </c>
      <c r="I58" s="783">
        <v>1</v>
      </c>
      <c r="J58" s="783" t="s">
        <v>813</v>
      </c>
      <c r="K58" s="783" t="s">
        <v>16</v>
      </c>
      <c r="L58" s="783" t="s">
        <v>16</v>
      </c>
      <c r="M58" s="783" t="s">
        <v>813</v>
      </c>
      <c r="N58" s="783" t="s">
        <v>813</v>
      </c>
      <c r="O58" s="783" t="s">
        <v>272</v>
      </c>
      <c r="P58" s="783" t="s">
        <v>272</v>
      </c>
      <c r="Q58" s="783" t="s">
        <v>272</v>
      </c>
      <c r="R58" s="783" t="s">
        <v>272</v>
      </c>
      <c r="S58" s="783" t="s">
        <v>272</v>
      </c>
      <c r="T58" s="783" t="s">
        <v>272</v>
      </c>
      <c r="U58" s="783" t="s">
        <v>272</v>
      </c>
      <c r="V58" s="783" t="s">
        <v>272</v>
      </c>
      <c r="W58" s="783" t="s">
        <v>272</v>
      </c>
      <c r="X58" s="783" t="s">
        <v>272</v>
      </c>
      <c r="Y58" s="1134"/>
    </row>
    <row r="59" spans="1:25" s="488" customFormat="1" ht="10.5" customHeight="1">
      <c r="A59" s="1022"/>
      <c r="B59" s="1022"/>
      <c r="C59" s="1020" t="s">
        <v>277</v>
      </c>
      <c r="D59" s="509"/>
      <c r="E59" s="783">
        <v>23</v>
      </c>
      <c r="F59" s="783" t="s">
        <v>16</v>
      </c>
      <c r="G59" s="783">
        <v>3</v>
      </c>
      <c r="H59" s="783">
        <v>26</v>
      </c>
      <c r="I59" s="783">
        <v>29</v>
      </c>
      <c r="J59" s="783" t="s">
        <v>781</v>
      </c>
      <c r="K59" s="783" t="s">
        <v>16</v>
      </c>
      <c r="L59" s="783" t="s">
        <v>814</v>
      </c>
      <c r="M59" s="783" t="s">
        <v>854</v>
      </c>
      <c r="N59" s="783" t="s">
        <v>877</v>
      </c>
      <c r="O59" s="783" t="s">
        <v>272</v>
      </c>
      <c r="P59" s="783" t="s">
        <v>272</v>
      </c>
      <c r="Q59" s="783" t="s">
        <v>272</v>
      </c>
      <c r="R59" s="783" t="s">
        <v>272</v>
      </c>
      <c r="S59" s="783" t="s">
        <v>272</v>
      </c>
      <c r="T59" s="783" t="s">
        <v>272</v>
      </c>
      <c r="U59" s="783" t="s">
        <v>272</v>
      </c>
      <c r="V59" s="783" t="s">
        <v>272</v>
      </c>
      <c r="W59" s="783" t="s">
        <v>272</v>
      </c>
      <c r="X59" s="783" t="s">
        <v>272</v>
      </c>
      <c r="Y59" s="1134"/>
    </row>
    <row r="60" spans="1:25" s="488" customFormat="1" ht="10.5" customHeight="1">
      <c r="A60" s="512"/>
      <c r="B60" s="512"/>
      <c r="C60" s="1020" t="s">
        <v>275</v>
      </c>
      <c r="D60" s="509"/>
      <c r="E60" s="783">
        <v>14</v>
      </c>
      <c r="F60" s="783" t="s">
        <v>16</v>
      </c>
      <c r="G60" s="783">
        <v>3</v>
      </c>
      <c r="H60" s="783">
        <v>16</v>
      </c>
      <c r="I60" s="783">
        <v>19</v>
      </c>
      <c r="J60" s="783" t="s">
        <v>939</v>
      </c>
      <c r="K60" s="783" t="s">
        <v>16</v>
      </c>
      <c r="L60" s="783" t="s">
        <v>814</v>
      </c>
      <c r="M60" s="783" t="s">
        <v>926</v>
      </c>
      <c r="N60" s="783" t="s">
        <v>772</v>
      </c>
      <c r="O60" s="783" t="s">
        <v>272</v>
      </c>
      <c r="P60" s="783" t="s">
        <v>272</v>
      </c>
      <c r="Q60" s="783" t="s">
        <v>272</v>
      </c>
      <c r="R60" s="783" t="s">
        <v>272</v>
      </c>
      <c r="S60" s="783" t="s">
        <v>272</v>
      </c>
      <c r="T60" s="783" t="s">
        <v>272</v>
      </c>
      <c r="U60" s="783" t="s">
        <v>272</v>
      </c>
      <c r="V60" s="783" t="s">
        <v>272</v>
      </c>
      <c r="W60" s="783" t="s">
        <v>272</v>
      </c>
      <c r="X60" s="783" t="s">
        <v>272</v>
      </c>
      <c r="Y60" s="1134"/>
    </row>
    <row r="61" spans="1:25" s="488" customFormat="1" ht="17.100000000000001" customHeight="1">
      <c r="A61" s="512"/>
      <c r="B61" s="1023" t="s">
        <v>257</v>
      </c>
      <c r="C61" s="1023" t="s">
        <v>100</v>
      </c>
      <c r="D61" s="505"/>
      <c r="E61" s="935">
        <v>99</v>
      </c>
      <c r="F61" s="935">
        <v>3</v>
      </c>
      <c r="G61" s="935">
        <v>9</v>
      </c>
      <c r="H61" s="935">
        <v>176</v>
      </c>
      <c r="I61" s="935">
        <v>185</v>
      </c>
      <c r="J61" s="935">
        <v>99</v>
      </c>
      <c r="K61" s="935">
        <v>3</v>
      </c>
      <c r="L61" s="935">
        <v>9</v>
      </c>
      <c r="M61" s="935">
        <v>176</v>
      </c>
      <c r="N61" s="935">
        <v>185</v>
      </c>
      <c r="O61" s="935" t="s">
        <v>272</v>
      </c>
      <c r="P61" s="935" t="s">
        <v>272</v>
      </c>
      <c r="Q61" s="935" t="s">
        <v>272</v>
      </c>
      <c r="R61" s="935" t="s">
        <v>272</v>
      </c>
      <c r="S61" s="935" t="s">
        <v>272</v>
      </c>
      <c r="T61" s="935" t="s">
        <v>272</v>
      </c>
      <c r="U61" s="935" t="s">
        <v>272</v>
      </c>
      <c r="V61" s="935" t="s">
        <v>272</v>
      </c>
      <c r="W61" s="935" t="s">
        <v>272</v>
      </c>
      <c r="X61" s="935" t="s">
        <v>272</v>
      </c>
      <c r="Y61" s="1021"/>
    </row>
    <row r="62" spans="1:25" s="488" customFormat="1" ht="12" customHeight="1">
      <c r="A62" s="1022"/>
      <c r="B62" s="1022"/>
      <c r="C62" s="1020" t="s">
        <v>286</v>
      </c>
      <c r="D62" s="509"/>
      <c r="E62" s="783">
        <v>65</v>
      </c>
      <c r="F62" s="783">
        <v>2</v>
      </c>
      <c r="G62" s="783">
        <v>6</v>
      </c>
      <c r="H62" s="783">
        <v>112</v>
      </c>
      <c r="I62" s="783">
        <v>118</v>
      </c>
      <c r="J62" s="783" t="s">
        <v>819</v>
      </c>
      <c r="K62" s="783" t="s">
        <v>770</v>
      </c>
      <c r="L62" s="783" t="s">
        <v>776</v>
      </c>
      <c r="M62" s="783" t="s">
        <v>876</v>
      </c>
      <c r="N62" s="783" t="s">
        <v>947</v>
      </c>
      <c r="O62" s="783" t="s">
        <v>272</v>
      </c>
      <c r="P62" s="783" t="s">
        <v>272</v>
      </c>
      <c r="Q62" s="783" t="s">
        <v>272</v>
      </c>
      <c r="R62" s="783" t="s">
        <v>272</v>
      </c>
      <c r="S62" s="783" t="s">
        <v>272</v>
      </c>
      <c r="T62" s="783" t="s">
        <v>272</v>
      </c>
      <c r="U62" s="783" t="s">
        <v>272</v>
      </c>
      <c r="V62" s="783" t="s">
        <v>272</v>
      </c>
      <c r="W62" s="783" t="s">
        <v>272</v>
      </c>
      <c r="X62" s="783" t="s">
        <v>272</v>
      </c>
      <c r="Y62" s="1136"/>
    </row>
    <row r="63" spans="1:25" s="488" customFormat="1" ht="10.5" customHeight="1">
      <c r="A63" s="511"/>
      <c r="B63" s="511"/>
      <c r="C63" s="1020" t="s">
        <v>287</v>
      </c>
      <c r="D63" s="509"/>
      <c r="E63" s="783">
        <v>8</v>
      </c>
      <c r="F63" s="783" t="s">
        <v>16</v>
      </c>
      <c r="G63" s="783" t="s">
        <v>16</v>
      </c>
      <c r="H63" s="783">
        <v>17</v>
      </c>
      <c r="I63" s="783">
        <v>17</v>
      </c>
      <c r="J63" s="783" t="s">
        <v>850</v>
      </c>
      <c r="K63" s="783" t="s">
        <v>16</v>
      </c>
      <c r="L63" s="783" t="s">
        <v>16</v>
      </c>
      <c r="M63" s="783" t="s">
        <v>780</v>
      </c>
      <c r="N63" s="783" t="s">
        <v>780</v>
      </c>
      <c r="O63" s="783" t="s">
        <v>272</v>
      </c>
      <c r="P63" s="783" t="s">
        <v>272</v>
      </c>
      <c r="Q63" s="783" t="s">
        <v>272</v>
      </c>
      <c r="R63" s="783" t="s">
        <v>272</v>
      </c>
      <c r="S63" s="783" t="s">
        <v>272</v>
      </c>
      <c r="T63" s="783" t="s">
        <v>272</v>
      </c>
      <c r="U63" s="783" t="s">
        <v>272</v>
      </c>
      <c r="V63" s="783" t="s">
        <v>272</v>
      </c>
      <c r="W63" s="783" t="s">
        <v>272</v>
      </c>
      <c r="X63" s="783" t="s">
        <v>272</v>
      </c>
      <c r="Y63" s="1136"/>
    </row>
    <row r="64" spans="1:25" s="488" customFormat="1" ht="10.5" customHeight="1">
      <c r="A64" s="511"/>
      <c r="B64" s="1137" t="s">
        <v>288</v>
      </c>
      <c r="C64" s="1137"/>
      <c r="D64" s="509"/>
      <c r="E64" s="783">
        <v>9</v>
      </c>
      <c r="F64" s="783" t="s">
        <v>16</v>
      </c>
      <c r="G64" s="783">
        <v>1</v>
      </c>
      <c r="H64" s="783">
        <v>24</v>
      </c>
      <c r="I64" s="783">
        <v>25</v>
      </c>
      <c r="J64" s="783" t="s">
        <v>777</v>
      </c>
      <c r="K64" s="783" t="s">
        <v>16</v>
      </c>
      <c r="L64" s="783" t="s">
        <v>813</v>
      </c>
      <c r="M64" s="783" t="s">
        <v>817</v>
      </c>
      <c r="N64" s="783" t="s">
        <v>872</v>
      </c>
      <c r="O64" s="783" t="s">
        <v>272</v>
      </c>
      <c r="P64" s="783" t="s">
        <v>272</v>
      </c>
      <c r="Q64" s="783" t="s">
        <v>272</v>
      </c>
      <c r="R64" s="783" t="s">
        <v>272</v>
      </c>
      <c r="S64" s="783" t="s">
        <v>272</v>
      </c>
      <c r="T64" s="783" t="s">
        <v>272</v>
      </c>
      <c r="U64" s="783" t="s">
        <v>272</v>
      </c>
      <c r="V64" s="783" t="s">
        <v>272</v>
      </c>
      <c r="W64" s="783" t="s">
        <v>272</v>
      </c>
      <c r="X64" s="783" t="s">
        <v>272</v>
      </c>
      <c r="Y64" s="1136"/>
    </row>
    <row r="65" spans="1:25" s="488" customFormat="1" ht="10.5" customHeight="1">
      <c r="A65" s="483"/>
      <c r="B65" s="483"/>
      <c r="C65" s="1020" t="s">
        <v>289</v>
      </c>
      <c r="D65" s="509"/>
      <c r="E65" s="783">
        <v>17</v>
      </c>
      <c r="F65" s="783">
        <v>1</v>
      </c>
      <c r="G65" s="783">
        <v>2</v>
      </c>
      <c r="H65" s="783">
        <v>23</v>
      </c>
      <c r="I65" s="783">
        <v>25</v>
      </c>
      <c r="J65" s="783" t="s">
        <v>780</v>
      </c>
      <c r="K65" s="783" t="s">
        <v>813</v>
      </c>
      <c r="L65" s="783" t="s">
        <v>770</v>
      </c>
      <c r="M65" s="783" t="s">
        <v>781</v>
      </c>
      <c r="N65" s="783" t="s">
        <v>872</v>
      </c>
      <c r="O65" s="783" t="s">
        <v>272</v>
      </c>
      <c r="P65" s="783" t="s">
        <v>272</v>
      </c>
      <c r="Q65" s="783" t="s">
        <v>272</v>
      </c>
      <c r="R65" s="783" t="s">
        <v>272</v>
      </c>
      <c r="S65" s="783" t="s">
        <v>272</v>
      </c>
      <c r="T65" s="783" t="s">
        <v>272</v>
      </c>
      <c r="U65" s="783" t="s">
        <v>272</v>
      </c>
      <c r="V65" s="783" t="s">
        <v>272</v>
      </c>
      <c r="W65" s="783" t="s">
        <v>272</v>
      </c>
      <c r="X65" s="783" t="s">
        <v>272</v>
      </c>
      <c r="Y65" s="1136"/>
    </row>
    <row r="66" spans="1:25" s="488" customFormat="1" ht="10.5" customHeight="1">
      <c r="A66" s="483"/>
      <c r="B66" s="483"/>
      <c r="C66" s="1020" t="s">
        <v>591</v>
      </c>
      <c r="D66" s="509"/>
      <c r="E66" s="783" t="s">
        <v>16</v>
      </c>
      <c r="F66" s="783" t="s">
        <v>16</v>
      </c>
      <c r="G66" s="783" t="s">
        <v>16</v>
      </c>
      <c r="H66" s="783" t="s">
        <v>16</v>
      </c>
      <c r="I66" s="783" t="s">
        <v>16</v>
      </c>
      <c r="J66" s="783" t="s">
        <v>16</v>
      </c>
      <c r="K66" s="783" t="s">
        <v>16</v>
      </c>
      <c r="L66" s="783" t="s">
        <v>16</v>
      </c>
      <c r="M66" s="783" t="s">
        <v>16</v>
      </c>
      <c r="N66" s="783" t="s">
        <v>16</v>
      </c>
      <c r="O66" s="783" t="s">
        <v>272</v>
      </c>
      <c r="P66" s="783" t="s">
        <v>272</v>
      </c>
      <c r="Q66" s="783" t="s">
        <v>272</v>
      </c>
      <c r="R66" s="783" t="s">
        <v>272</v>
      </c>
      <c r="S66" s="783" t="s">
        <v>272</v>
      </c>
      <c r="T66" s="783" t="s">
        <v>272</v>
      </c>
      <c r="U66" s="783" t="s">
        <v>272</v>
      </c>
      <c r="V66" s="783" t="s">
        <v>272</v>
      </c>
      <c r="W66" s="783" t="s">
        <v>272</v>
      </c>
      <c r="X66" s="783" t="s">
        <v>272</v>
      </c>
      <c r="Y66" s="1019"/>
    </row>
    <row r="67" spans="1:25" s="488" customFormat="1" ht="3.95" customHeight="1">
      <c r="A67" s="513"/>
      <c r="B67" s="513"/>
      <c r="C67" s="514"/>
      <c r="D67" s="515"/>
      <c r="E67" s="516"/>
      <c r="F67" s="516"/>
      <c r="G67" s="516"/>
      <c r="H67" s="516"/>
      <c r="I67" s="516"/>
      <c r="J67" s="516"/>
      <c r="K67" s="516"/>
      <c r="L67" s="516"/>
      <c r="M67" s="516"/>
      <c r="N67" s="516"/>
      <c r="O67" s="517"/>
      <c r="P67" s="514"/>
      <c r="Q67" s="514"/>
      <c r="R67" s="514"/>
      <c r="S67" s="514"/>
      <c r="T67" s="514"/>
      <c r="U67" s="514"/>
      <c r="V67" s="514"/>
      <c r="W67" s="514"/>
      <c r="X67" s="514"/>
      <c r="Y67" s="518"/>
    </row>
    <row r="68" spans="1:25" s="488" customFormat="1" ht="15.95" customHeight="1">
      <c r="A68" s="483"/>
      <c r="B68" s="519" t="s">
        <v>340</v>
      </c>
      <c r="C68" s="483"/>
      <c r="D68" s="483"/>
      <c r="E68" s="484"/>
      <c r="F68" s="484"/>
      <c r="G68" s="484"/>
      <c r="H68" s="484"/>
      <c r="I68" s="484"/>
      <c r="J68" s="484"/>
      <c r="K68" s="484"/>
      <c r="L68" s="484"/>
      <c r="M68" s="486"/>
      <c r="N68" s="486"/>
      <c r="O68" s="486"/>
      <c r="P68" s="486"/>
      <c r="Q68" s="486"/>
      <c r="R68" s="486"/>
      <c r="S68" s="486"/>
      <c r="T68" s="486"/>
      <c r="U68" s="486"/>
      <c r="V68" s="486"/>
      <c r="W68" s="486"/>
      <c r="X68" s="486"/>
      <c r="Y68" s="487"/>
    </row>
    <row r="69" spans="1:25" s="488" customFormat="1" ht="12" customHeight="1">
      <c r="A69" s="482"/>
      <c r="B69" s="482"/>
      <c r="C69" s="482"/>
      <c r="D69" s="482"/>
      <c r="E69" s="510"/>
      <c r="F69" s="510"/>
      <c r="G69" s="510"/>
      <c r="H69" s="510"/>
      <c r="I69" s="510"/>
      <c r="J69" s="510"/>
      <c r="K69" s="510"/>
      <c r="L69" s="510"/>
      <c r="M69" s="510"/>
      <c r="N69" s="510"/>
      <c r="O69" s="510"/>
      <c r="P69" s="510"/>
      <c r="Q69" s="510"/>
      <c r="R69" s="510"/>
      <c r="S69" s="510"/>
      <c r="T69" s="510"/>
      <c r="U69" s="510"/>
      <c r="V69" s="510"/>
      <c r="W69" s="510"/>
      <c r="Y69" s="520"/>
    </row>
    <row r="70" spans="1:25" s="488" customFormat="1" ht="12" customHeight="1">
      <c r="A70" s="482"/>
      <c r="B70" s="482"/>
      <c r="C70" s="482"/>
      <c r="D70" s="482"/>
      <c r="E70" s="510"/>
      <c r="F70" s="510"/>
      <c r="G70" s="510"/>
      <c r="H70" s="510"/>
      <c r="I70" s="510"/>
      <c r="J70" s="510"/>
      <c r="K70" s="510"/>
      <c r="L70" s="510"/>
      <c r="M70" s="510"/>
      <c r="N70" s="510"/>
      <c r="O70" s="510"/>
      <c r="P70" s="510"/>
      <c r="Q70" s="510"/>
      <c r="R70" s="510"/>
      <c r="S70" s="510"/>
      <c r="T70" s="510"/>
      <c r="U70" s="510"/>
      <c r="V70" s="510"/>
      <c r="W70" s="510"/>
      <c r="Y70" s="520"/>
    </row>
    <row r="71" spans="1:25" s="488" customFormat="1" ht="12" customHeight="1">
      <c r="A71" s="482"/>
      <c r="B71" s="482"/>
      <c r="C71" s="482"/>
      <c r="D71" s="482"/>
      <c r="E71" s="510"/>
      <c r="F71" s="510"/>
      <c r="G71" s="510"/>
      <c r="H71" s="510"/>
      <c r="I71" s="510"/>
      <c r="J71" s="510"/>
      <c r="K71" s="510"/>
      <c r="L71" s="510"/>
      <c r="M71" s="510"/>
      <c r="N71" s="510"/>
      <c r="O71" s="510"/>
      <c r="P71" s="510"/>
      <c r="Q71" s="510"/>
      <c r="R71" s="510"/>
      <c r="S71" s="510"/>
      <c r="T71" s="510"/>
      <c r="U71" s="510"/>
      <c r="V71" s="510"/>
      <c r="W71" s="510"/>
      <c r="Y71" s="520"/>
    </row>
    <row r="72" spans="1:25" s="488" customFormat="1" ht="12" customHeight="1">
      <c r="A72" s="482"/>
      <c r="B72" s="482"/>
      <c r="C72" s="482"/>
      <c r="D72" s="482"/>
      <c r="E72" s="510"/>
      <c r="F72" s="510"/>
      <c r="G72" s="510"/>
      <c r="H72" s="510"/>
      <c r="I72" s="510"/>
      <c r="J72" s="510"/>
      <c r="K72" s="510"/>
      <c r="L72" s="510"/>
      <c r="M72" s="510"/>
      <c r="N72" s="510"/>
      <c r="O72" s="510"/>
      <c r="P72" s="510"/>
      <c r="Q72" s="510"/>
      <c r="R72" s="510"/>
      <c r="S72" s="510"/>
      <c r="T72" s="510"/>
      <c r="U72" s="510"/>
      <c r="V72" s="510"/>
      <c r="W72" s="510"/>
      <c r="Y72" s="520"/>
    </row>
    <row r="73" spans="1:25" s="488" customFormat="1" ht="12" customHeight="1">
      <c r="A73" s="482"/>
      <c r="B73" s="482"/>
      <c r="C73" s="482"/>
      <c r="D73" s="482"/>
      <c r="E73" s="510"/>
      <c r="F73" s="510"/>
      <c r="G73" s="510"/>
      <c r="H73" s="510"/>
      <c r="I73" s="510"/>
      <c r="J73" s="510"/>
      <c r="K73" s="510"/>
      <c r="L73" s="510"/>
      <c r="M73" s="510"/>
      <c r="N73" s="510"/>
      <c r="O73" s="510"/>
      <c r="P73" s="510"/>
      <c r="Q73" s="510"/>
      <c r="R73" s="510"/>
      <c r="S73" s="510"/>
      <c r="T73" s="510"/>
      <c r="U73" s="510"/>
      <c r="V73" s="510"/>
      <c r="W73" s="510"/>
      <c r="Y73" s="520"/>
    </row>
    <row r="74" spans="1:25" ht="12" customHeight="1">
      <c r="A74" s="310"/>
      <c r="B74" s="310"/>
      <c r="C74" s="310"/>
      <c r="D74" s="310"/>
      <c r="E74" s="311"/>
      <c r="F74" s="311"/>
      <c r="G74" s="311"/>
      <c r="H74" s="311"/>
      <c r="I74" s="311"/>
      <c r="J74" s="311"/>
      <c r="K74" s="311"/>
      <c r="L74" s="311"/>
      <c r="M74" s="311"/>
      <c r="N74" s="311"/>
      <c r="O74" s="311"/>
      <c r="P74" s="311"/>
      <c r="Q74" s="311"/>
      <c r="R74" s="311"/>
      <c r="S74" s="311"/>
      <c r="T74" s="311"/>
      <c r="U74" s="311"/>
      <c r="V74" s="311"/>
      <c r="W74" s="311"/>
    </row>
    <row r="75" spans="1:25" ht="12" customHeight="1">
      <c r="A75" s="310"/>
      <c r="B75" s="310"/>
      <c r="C75" s="310"/>
      <c r="D75" s="310"/>
      <c r="E75" s="311"/>
      <c r="F75" s="311"/>
      <c r="G75" s="311"/>
      <c r="H75" s="311"/>
      <c r="I75" s="311"/>
      <c r="J75" s="311"/>
      <c r="K75" s="311"/>
      <c r="L75" s="311"/>
      <c r="M75" s="311"/>
      <c r="N75" s="311"/>
      <c r="O75" s="311"/>
      <c r="P75" s="311"/>
      <c r="Q75" s="311"/>
      <c r="R75" s="311"/>
      <c r="S75" s="311"/>
      <c r="T75" s="311"/>
      <c r="U75" s="311"/>
      <c r="V75" s="311"/>
      <c r="W75" s="311"/>
    </row>
    <row r="76" spans="1:25" ht="12" customHeight="1">
      <c r="A76" s="310"/>
      <c r="B76" s="310"/>
      <c r="C76" s="310"/>
      <c r="D76" s="310"/>
      <c r="E76" s="311"/>
      <c r="F76" s="311"/>
      <c r="G76" s="311"/>
      <c r="H76" s="311"/>
      <c r="I76" s="311"/>
      <c r="J76" s="311"/>
      <c r="K76" s="311"/>
      <c r="L76" s="311"/>
      <c r="M76" s="311"/>
      <c r="N76" s="311"/>
      <c r="O76" s="311"/>
      <c r="P76" s="311"/>
      <c r="Q76" s="311"/>
      <c r="R76" s="311"/>
      <c r="S76" s="311"/>
      <c r="T76" s="311"/>
      <c r="U76" s="311"/>
      <c r="V76" s="311"/>
      <c r="W76" s="311"/>
    </row>
    <row r="77" spans="1:25" ht="12" customHeight="1">
      <c r="A77" s="310"/>
      <c r="B77" s="310"/>
      <c r="C77" s="310"/>
      <c r="D77" s="310"/>
      <c r="E77" s="311"/>
      <c r="F77" s="311"/>
      <c r="G77" s="311"/>
      <c r="H77" s="311"/>
      <c r="I77" s="311"/>
      <c r="J77" s="311"/>
      <c r="K77" s="311"/>
      <c r="L77" s="311"/>
      <c r="M77" s="311"/>
      <c r="N77" s="311"/>
      <c r="O77" s="311"/>
      <c r="P77" s="311"/>
      <c r="Q77" s="311"/>
      <c r="R77" s="311"/>
      <c r="S77" s="311"/>
      <c r="T77" s="311"/>
      <c r="U77" s="311"/>
      <c r="V77" s="311"/>
      <c r="W77" s="311"/>
    </row>
    <row r="78" spans="1:25" ht="12" customHeight="1">
      <c r="A78" s="310"/>
      <c r="B78" s="310"/>
      <c r="C78" s="310"/>
      <c r="D78" s="310"/>
      <c r="E78" s="311"/>
      <c r="F78" s="311"/>
      <c r="G78" s="311"/>
      <c r="H78" s="311"/>
      <c r="I78" s="311"/>
      <c r="J78" s="311"/>
      <c r="K78" s="311"/>
      <c r="L78" s="311"/>
      <c r="M78" s="311"/>
      <c r="N78" s="311"/>
      <c r="O78" s="311"/>
      <c r="P78" s="311"/>
      <c r="Q78" s="311"/>
      <c r="R78" s="311"/>
      <c r="S78" s="311"/>
      <c r="T78" s="311"/>
      <c r="U78" s="311"/>
      <c r="V78" s="311"/>
      <c r="W78" s="311"/>
    </row>
    <row r="79" spans="1:25" ht="12" customHeight="1">
      <c r="A79" s="310"/>
      <c r="B79" s="310"/>
      <c r="C79" s="310"/>
      <c r="D79" s="310"/>
      <c r="E79" s="311"/>
      <c r="F79" s="311"/>
      <c r="G79" s="311"/>
      <c r="H79" s="311"/>
      <c r="I79" s="311"/>
      <c r="J79" s="311"/>
      <c r="K79" s="311"/>
      <c r="L79" s="311"/>
      <c r="M79" s="311"/>
      <c r="N79" s="311"/>
      <c r="O79" s="311"/>
      <c r="P79" s="311"/>
      <c r="Q79" s="311"/>
      <c r="R79" s="311"/>
      <c r="S79" s="311"/>
      <c r="T79" s="311"/>
      <c r="U79" s="311"/>
      <c r="V79" s="311"/>
      <c r="W79" s="311"/>
    </row>
    <row r="80" spans="1:25" ht="12" customHeight="1">
      <c r="A80" s="310"/>
      <c r="B80" s="310"/>
      <c r="C80" s="310"/>
      <c r="D80" s="310"/>
      <c r="E80" s="311"/>
      <c r="F80" s="311"/>
      <c r="G80" s="311"/>
      <c r="H80" s="311"/>
      <c r="I80" s="311"/>
      <c r="J80" s="311"/>
      <c r="K80" s="311"/>
      <c r="L80" s="311"/>
      <c r="M80" s="311"/>
      <c r="N80" s="311"/>
      <c r="O80" s="311"/>
      <c r="P80" s="311"/>
      <c r="Q80" s="311"/>
      <c r="R80" s="311"/>
      <c r="S80" s="311"/>
      <c r="T80" s="311"/>
      <c r="U80" s="311"/>
      <c r="V80" s="311"/>
      <c r="W80" s="311"/>
      <c r="X80" s="522"/>
      <c r="Y80" s="523"/>
    </row>
    <row r="81" spans="1:23" ht="12" customHeight="1">
      <c r="A81" s="310"/>
      <c r="B81" s="310"/>
      <c r="C81" s="310"/>
      <c r="D81" s="310"/>
      <c r="E81" s="311"/>
      <c r="F81" s="311"/>
      <c r="G81" s="311"/>
      <c r="H81" s="311"/>
      <c r="I81" s="311"/>
      <c r="J81" s="311"/>
      <c r="K81" s="311"/>
      <c r="L81" s="311"/>
      <c r="M81" s="311"/>
      <c r="N81" s="311"/>
      <c r="O81" s="311"/>
      <c r="P81" s="311"/>
      <c r="Q81" s="311"/>
      <c r="R81" s="311"/>
      <c r="S81" s="311"/>
      <c r="T81" s="311"/>
      <c r="U81" s="311"/>
      <c r="V81" s="311"/>
      <c r="W81" s="311"/>
    </row>
    <row r="82" spans="1:23" ht="12" customHeight="1">
      <c r="A82" s="310"/>
      <c r="B82" s="310"/>
      <c r="C82" s="310"/>
      <c r="D82" s="310"/>
      <c r="E82" s="311"/>
      <c r="F82" s="311"/>
      <c r="G82" s="311"/>
      <c r="H82" s="311"/>
      <c r="I82" s="311"/>
      <c r="J82" s="311"/>
      <c r="K82" s="311"/>
      <c r="L82" s="311"/>
      <c r="M82" s="311"/>
      <c r="N82" s="311"/>
      <c r="O82" s="311"/>
      <c r="P82" s="311"/>
      <c r="Q82" s="311"/>
      <c r="R82" s="311"/>
      <c r="S82" s="311"/>
      <c r="T82" s="311"/>
      <c r="U82" s="311"/>
      <c r="V82" s="311"/>
      <c r="W82" s="311"/>
    </row>
    <row r="83" spans="1:23" ht="12" customHeight="1">
      <c r="A83" s="310"/>
      <c r="B83" s="310"/>
      <c r="C83" s="310"/>
      <c r="D83" s="310"/>
      <c r="E83" s="311"/>
      <c r="F83" s="311"/>
      <c r="G83" s="311"/>
      <c r="H83" s="311"/>
      <c r="I83" s="311"/>
      <c r="J83" s="311"/>
      <c r="K83" s="311"/>
      <c r="L83" s="311"/>
      <c r="M83" s="311"/>
      <c r="N83" s="311"/>
      <c r="O83" s="311"/>
      <c r="P83" s="311"/>
      <c r="Q83" s="311"/>
      <c r="R83" s="311"/>
      <c r="S83" s="311"/>
      <c r="T83" s="311"/>
      <c r="U83" s="311"/>
      <c r="V83" s="311"/>
      <c r="W83" s="311"/>
    </row>
    <row r="84" spans="1:23" ht="12" customHeight="1">
      <c r="A84" s="310"/>
      <c r="B84" s="310"/>
      <c r="C84" s="310"/>
      <c r="D84" s="310"/>
      <c r="E84" s="311"/>
      <c r="F84" s="311"/>
      <c r="G84" s="311"/>
      <c r="H84" s="311"/>
      <c r="I84" s="311"/>
      <c r="J84" s="311"/>
      <c r="K84" s="311"/>
      <c r="L84" s="311"/>
      <c r="M84" s="311"/>
      <c r="N84" s="311"/>
      <c r="O84" s="311"/>
      <c r="P84" s="311"/>
      <c r="Q84" s="311"/>
      <c r="R84" s="311"/>
      <c r="S84" s="311"/>
      <c r="T84" s="311"/>
      <c r="U84" s="311"/>
      <c r="V84" s="311"/>
      <c r="W84" s="311"/>
    </row>
    <row r="85" spans="1:23" ht="12" customHeight="1">
      <c r="A85" s="310"/>
      <c r="B85" s="310"/>
      <c r="C85" s="310"/>
      <c r="D85" s="310"/>
      <c r="E85" s="311"/>
      <c r="F85" s="311"/>
      <c r="G85" s="311"/>
      <c r="H85" s="311"/>
      <c r="I85" s="311"/>
      <c r="J85" s="311"/>
      <c r="K85" s="311"/>
      <c r="L85" s="311"/>
      <c r="M85" s="311"/>
      <c r="N85" s="311"/>
      <c r="O85" s="311"/>
      <c r="P85" s="311"/>
      <c r="Q85" s="311"/>
      <c r="R85" s="311"/>
      <c r="S85" s="311"/>
      <c r="T85" s="311"/>
      <c r="U85" s="311"/>
      <c r="V85" s="311"/>
      <c r="W85" s="311"/>
    </row>
    <row r="86" spans="1:23" ht="12" customHeight="1">
      <c r="A86" s="310"/>
      <c r="B86" s="310"/>
      <c r="C86" s="310"/>
      <c r="D86" s="310"/>
      <c r="E86" s="311"/>
      <c r="F86" s="311"/>
      <c r="G86" s="311"/>
      <c r="H86" s="311"/>
      <c r="I86" s="311"/>
      <c r="J86" s="311"/>
      <c r="K86" s="311"/>
      <c r="L86" s="311"/>
      <c r="M86" s="311"/>
      <c r="N86" s="311"/>
      <c r="O86" s="311"/>
      <c r="P86" s="311"/>
      <c r="Q86" s="311"/>
      <c r="R86" s="311"/>
      <c r="S86" s="311"/>
      <c r="T86" s="311"/>
      <c r="U86" s="311"/>
      <c r="V86" s="311"/>
      <c r="W86" s="311"/>
    </row>
    <row r="87" spans="1:23" ht="12" customHeight="1">
      <c r="A87" s="310"/>
      <c r="B87" s="310"/>
      <c r="C87" s="310"/>
      <c r="D87" s="310"/>
      <c r="E87" s="311"/>
      <c r="F87" s="311"/>
      <c r="G87" s="311"/>
      <c r="H87" s="311"/>
      <c r="I87" s="311"/>
      <c r="J87" s="311"/>
      <c r="K87" s="311"/>
      <c r="L87" s="311"/>
      <c r="M87" s="311"/>
      <c r="N87" s="311"/>
      <c r="O87" s="311"/>
      <c r="P87" s="311"/>
      <c r="Q87" s="311"/>
      <c r="R87" s="311"/>
      <c r="S87" s="311"/>
      <c r="T87" s="311"/>
      <c r="U87" s="311"/>
      <c r="V87" s="311"/>
      <c r="W87" s="311"/>
    </row>
    <row r="88" spans="1:23" ht="12" customHeight="1">
      <c r="A88" s="310"/>
      <c r="B88" s="310"/>
      <c r="C88" s="310"/>
      <c r="D88" s="310"/>
      <c r="E88" s="311"/>
      <c r="F88" s="311"/>
      <c r="G88" s="311"/>
      <c r="H88" s="311"/>
      <c r="I88" s="311"/>
      <c r="J88" s="311"/>
      <c r="K88" s="311"/>
      <c r="L88" s="311"/>
      <c r="M88" s="311"/>
      <c r="N88" s="311"/>
      <c r="O88" s="311"/>
      <c r="P88" s="311"/>
      <c r="Q88" s="311"/>
      <c r="R88" s="311"/>
      <c r="S88" s="311"/>
      <c r="T88" s="311"/>
      <c r="U88" s="311"/>
      <c r="V88" s="311"/>
      <c r="W88" s="311"/>
    </row>
    <row r="89" spans="1:23" ht="12" customHeight="1">
      <c r="A89" s="310"/>
      <c r="B89" s="310"/>
      <c r="C89" s="310"/>
      <c r="D89" s="310"/>
      <c r="E89" s="311"/>
      <c r="F89" s="311"/>
      <c r="G89" s="311"/>
      <c r="H89" s="311"/>
      <c r="I89" s="311"/>
      <c r="J89" s="311"/>
      <c r="K89" s="311"/>
      <c r="L89" s="311"/>
      <c r="M89" s="311"/>
      <c r="N89" s="311"/>
      <c r="O89" s="311"/>
      <c r="P89" s="311"/>
      <c r="Q89" s="311"/>
      <c r="R89" s="311"/>
      <c r="S89" s="311"/>
      <c r="T89" s="311"/>
      <c r="U89" s="311"/>
      <c r="V89" s="311"/>
      <c r="W89" s="311"/>
    </row>
    <row r="90" spans="1:23" ht="12" customHeight="1">
      <c r="A90" s="310"/>
      <c r="B90" s="310"/>
      <c r="C90" s="310"/>
      <c r="D90" s="310"/>
      <c r="E90" s="311"/>
      <c r="F90" s="311"/>
      <c r="G90" s="311"/>
      <c r="H90" s="311"/>
      <c r="I90" s="311"/>
      <c r="J90" s="311"/>
      <c r="K90" s="311"/>
      <c r="L90" s="311"/>
      <c r="M90" s="311"/>
      <c r="N90" s="311"/>
      <c r="O90" s="311"/>
      <c r="P90" s="311"/>
      <c r="Q90" s="311"/>
      <c r="R90" s="311"/>
      <c r="S90" s="311"/>
      <c r="T90" s="311"/>
      <c r="U90" s="311"/>
      <c r="V90" s="311"/>
      <c r="W90" s="311"/>
    </row>
    <row r="91" spans="1:23" ht="12" customHeight="1">
      <c r="A91" s="310"/>
      <c r="B91" s="310"/>
      <c r="C91" s="310"/>
      <c r="D91" s="310"/>
      <c r="E91" s="311"/>
      <c r="F91" s="311"/>
      <c r="G91" s="311"/>
      <c r="H91" s="311"/>
      <c r="I91" s="311"/>
      <c r="J91" s="311"/>
      <c r="K91" s="311"/>
      <c r="L91" s="311"/>
      <c r="M91" s="311"/>
      <c r="N91" s="311"/>
      <c r="O91" s="311"/>
      <c r="P91" s="311"/>
      <c r="Q91" s="311"/>
      <c r="R91" s="311"/>
      <c r="S91" s="311"/>
      <c r="T91" s="311"/>
      <c r="U91" s="311"/>
      <c r="V91" s="311"/>
      <c r="W91" s="311"/>
    </row>
    <row r="92" spans="1:23" ht="12" customHeight="1">
      <c r="A92" s="310"/>
      <c r="B92" s="310"/>
      <c r="C92" s="310"/>
      <c r="D92" s="310"/>
      <c r="E92" s="311"/>
      <c r="F92" s="311"/>
      <c r="G92" s="311"/>
      <c r="H92" s="311"/>
      <c r="I92" s="311"/>
      <c r="J92" s="311"/>
      <c r="K92" s="311"/>
      <c r="L92" s="311"/>
      <c r="M92" s="311"/>
      <c r="N92" s="311"/>
      <c r="O92" s="311"/>
      <c r="P92" s="311"/>
      <c r="Q92" s="311"/>
      <c r="R92" s="311"/>
      <c r="S92" s="311"/>
      <c r="T92" s="311"/>
      <c r="U92" s="311"/>
      <c r="V92" s="311"/>
      <c r="W92" s="311"/>
    </row>
    <row r="93" spans="1:23" ht="12" customHeight="1">
      <c r="A93" s="310"/>
      <c r="B93" s="310"/>
      <c r="C93" s="310"/>
      <c r="D93" s="310"/>
      <c r="E93" s="311"/>
      <c r="F93" s="311"/>
      <c r="G93" s="311"/>
      <c r="H93" s="311"/>
      <c r="I93" s="311"/>
      <c r="J93" s="311"/>
      <c r="K93" s="311"/>
      <c r="L93" s="311"/>
      <c r="M93" s="311"/>
      <c r="N93" s="311"/>
      <c r="O93" s="311"/>
      <c r="P93" s="311"/>
      <c r="Q93" s="311"/>
      <c r="R93" s="311"/>
      <c r="S93" s="311"/>
      <c r="T93" s="311"/>
      <c r="U93" s="311"/>
      <c r="V93" s="311"/>
      <c r="W93" s="311"/>
    </row>
    <row r="94" spans="1:23" ht="12" customHeight="1">
      <c r="A94" s="310"/>
      <c r="B94" s="310"/>
      <c r="C94" s="310"/>
      <c r="D94" s="310"/>
      <c r="E94" s="311"/>
      <c r="F94" s="311"/>
      <c r="G94" s="311"/>
      <c r="H94" s="311"/>
      <c r="I94" s="311"/>
      <c r="J94" s="311"/>
      <c r="K94" s="311"/>
      <c r="L94" s="311"/>
      <c r="M94" s="311"/>
      <c r="N94" s="311"/>
      <c r="O94" s="311"/>
      <c r="P94" s="311"/>
      <c r="Q94" s="311"/>
      <c r="R94" s="311"/>
      <c r="S94" s="311"/>
      <c r="T94" s="311"/>
      <c r="U94" s="311"/>
      <c r="V94" s="311"/>
      <c r="W94" s="311"/>
    </row>
    <row r="95" spans="1:23" ht="12" customHeight="1">
      <c r="A95" s="310"/>
      <c r="B95" s="310"/>
      <c r="C95" s="310"/>
      <c r="D95" s="310"/>
      <c r="E95" s="311"/>
      <c r="F95" s="311"/>
      <c r="G95" s="311"/>
      <c r="H95" s="311"/>
      <c r="I95" s="311"/>
      <c r="J95" s="311"/>
      <c r="K95" s="311"/>
      <c r="L95" s="311"/>
      <c r="M95" s="311"/>
      <c r="N95" s="311"/>
      <c r="O95" s="311"/>
      <c r="P95" s="311"/>
      <c r="Q95" s="311"/>
      <c r="R95" s="311"/>
      <c r="S95" s="311"/>
      <c r="T95" s="311"/>
      <c r="U95" s="311"/>
      <c r="V95" s="311"/>
      <c r="W95" s="311"/>
    </row>
    <row r="96" spans="1:23" ht="12" customHeight="1">
      <c r="A96" s="310"/>
      <c r="B96" s="310"/>
      <c r="C96" s="310"/>
      <c r="D96" s="310"/>
      <c r="E96" s="311"/>
      <c r="F96" s="311"/>
      <c r="G96" s="311"/>
      <c r="H96" s="311"/>
      <c r="I96" s="311"/>
      <c r="J96" s="311"/>
      <c r="K96" s="311"/>
      <c r="L96" s="311"/>
      <c r="M96" s="311"/>
      <c r="N96" s="311"/>
      <c r="O96" s="311"/>
      <c r="P96" s="311"/>
      <c r="Q96" s="311"/>
      <c r="R96" s="311"/>
      <c r="S96" s="311"/>
      <c r="T96" s="311"/>
      <c r="U96" s="311"/>
      <c r="V96" s="311"/>
      <c r="W96" s="311"/>
    </row>
    <row r="97" spans="1:23" ht="12" customHeight="1">
      <c r="A97" s="310"/>
      <c r="B97" s="310"/>
      <c r="C97" s="310"/>
      <c r="D97" s="310"/>
      <c r="E97" s="311"/>
      <c r="F97" s="311"/>
      <c r="G97" s="311"/>
      <c r="H97" s="311"/>
      <c r="I97" s="311"/>
      <c r="J97" s="311"/>
      <c r="K97" s="311"/>
      <c r="L97" s="311"/>
      <c r="M97" s="311"/>
      <c r="N97" s="311"/>
      <c r="O97" s="311"/>
      <c r="P97" s="311"/>
      <c r="Q97" s="311"/>
      <c r="R97" s="311"/>
      <c r="S97" s="311"/>
      <c r="T97" s="311"/>
      <c r="U97" s="311"/>
      <c r="V97" s="311"/>
      <c r="W97" s="311"/>
    </row>
    <row r="98" spans="1:23" ht="12" customHeight="1">
      <c r="A98" s="310"/>
      <c r="B98" s="310"/>
      <c r="C98" s="310"/>
      <c r="D98" s="310"/>
      <c r="E98" s="311"/>
      <c r="F98" s="311"/>
      <c r="G98" s="311"/>
      <c r="H98" s="311"/>
      <c r="I98" s="311"/>
      <c r="J98" s="311"/>
      <c r="K98" s="311"/>
      <c r="L98" s="311"/>
      <c r="M98" s="311"/>
      <c r="N98" s="311"/>
      <c r="O98" s="311"/>
      <c r="P98" s="311"/>
      <c r="Q98" s="311"/>
      <c r="R98" s="311"/>
      <c r="S98" s="311"/>
      <c r="T98" s="311"/>
      <c r="U98" s="311"/>
      <c r="V98" s="311"/>
      <c r="W98" s="311"/>
    </row>
    <row r="99" spans="1:23" ht="12" customHeight="1">
      <c r="A99" s="310"/>
      <c r="B99" s="310"/>
      <c r="C99" s="310"/>
      <c r="D99" s="310"/>
      <c r="E99" s="311"/>
      <c r="F99" s="311"/>
      <c r="G99" s="311"/>
      <c r="H99" s="311"/>
      <c r="I99" s="311"/>
      <c r="J99" s="311"/>
      <c r="K99" s="311"/>
      <c r="L99" s="311"/>
      <c r="M99" s="311"/>
      <c r="N99" s="311"/>
      <c r="O99" s="311"/>
      <c r="P99" s="311"/>
      <c r="Q99" s="311"/>
      <c r="R99" s="311"/>
      <c r="S99" s="311"/>
      <c r="T99" s="311"/>
      <c r="U99" s="311"/>
      <c r="V99" s="311"/>
      <c r="W99" s="311"/>
    </row>
    <row r="100" spans="1:23" ht="12" customHeight="1">
      <c r="A100" s="310"/>
      <c r="B100" s="310"/>
      <c r="C100" s="310"/>
      <c r="D100" s="310"/>
      <c r="E100" s="311"/>
      <c r="F100" s="311"/>
      <c r="G100" s="311"/>
      <c r="H100" s="311"/>
      <c r="I100" s="311"/>
      <c r="J100" s="311"/>
      <c r="K100" s="311"/>
      <c r="L100" s="311"/>
      <c r="M100" s="311"/>
      <c r="N100" s="311"/>
      <c r="O100" s="311"/>
      <c r="P100" s="311"/>
      <c r="Q100" s="311"/>
      <c r="R100" s="311"/>
      <c r="S100" s="311"/>
      <c r="T100" s="311"/>
      <c r="U100" s="311"/>
      <c r="V100" s="311"/>
      <c r="W100" s="311"/>
    </row>
    <row r="101" spans="1:23" ht="12" customHeight="1">
      <c r="A101" s="310"/>
      <c r="B101" s="310"/>
      <c r="C101" s="310"/>
      <c r="D101" s="310"/>
      <c r="E101" s="311"/>
      <c r="F101" s="311"/>
      <c r="G101" s="311"/>
      <c r="H101" s="311"/>
      <c r="I101" s="311"/>
      <c r="J101" s="311"/>
      <c r="K101" s="311"/>
      <c r="L101" s="311"/>
      <c r="M101" s="311"/>
      <c r="N101" s="311"/>
      <c r="O101" s="311"/>
      <c r="P101" s="311"/>
      <c r="Q101" s="311"/>
      <c r="R101" s="311"/>
      <c r="S101" s="311"/>
      <c r="T101" s="311"/>
      <c r="U101" s="311"/>
      <c r="V101" s="311"/>
      <c r="W101" s="311"/>
    </row>
    <row r="102" spans="1:23" ht="12" customHeight="1">
      <c r="A102" s="310"/>
      <c r="B102" s="310"/>
      <c r="C102" s="310"/>
      <c r="D102" s="310"/>
      <c r="E102" s="311"/>
      <c r="F102" s="311"/>
      <c r="G102" s="311"/>
      <c r="H102" s="311"/>
      <c r="I102" s="311"/>
      <c r="J102" s="311"/>
      <c r="K102" s="311"/>
      <c r="L102" s="311"/>
      <c r="M102" s="311"/>
      <c r="N102" s="311"/>
      <c r="O102" s="311"/>
      <c r="P102" s="311"/>
      <c r="Q102" s="311"/>
      <c r="R102" s="311"/>
      <c r="S102" s="311"/>
      <c r="T102" s="311"/>
      <c r="U102" s="311"/>
      <c r="V102" s="311"/>
      <c r="W102" s="311"/>
    </row>
    <row r="103" spans="1:23" ht="12" customHeight="1">
      <c r="A103" s="310"/>
      <c r="B103" s="310"/>
      <c r="C103" s="310"/>
      <c r="D103" s="310"/>
      <c r="E103" s="311"/>
      <c r="F103" s="311"/>
      <c r="G103" s="311"/>
      <c r="H103" s="311"/>
      <c r="I103" s="311"/>
      <c r="J103" s="311"/>
      <c r="K103" s="311"/>
      <c r="L103" s="311"/>
      <c r="M103" s="311"/>
      <c r="N103" s="311"/>
      <c r="O103" s="311"/>
      <c r="P103" s="311"/>
      <c r="Q103" s="311"/>
      <c r="R103" s="311"/>
      <c r="S103" s="311"/>
      <c r="T103" s="311"/>
      <c r="U103" s="311"/>
      <c r="V103" s="311"/>
      <c r="W103" s="311"/>
    </row>
    <row r="104" spans="1:23" ht="12" customHeight="1">
      <c r="A104" s="310"/>
      <c r="B104" s="310"/>
      <c r="E104" s="311"/>
      <c r="F104" s="311"/>
      <c r="G104" s="311"/>
      <c r="H104" s="311"/>
      <c r="N104" s="311"/>
    </row>
    <row r="105" spans="1:23" ht="12" customHeight="1">
      <c r="A105" s="310"/>
      <c r="B105" s="310"/>
      <c r="E105" s="311"/>
      <c r="F105" s="311"/>
      <c r="G105" s="311"/>
      <c r="H105" s="311"/>
      <c r="N105" s="311"/>
    </row>
    <row r="106" spans="1:23" ht="12" customHeight="1">
      <c r="A106" s="310"/>
      <c r="B106" s="310"/>
      <c r="E106" s="311"/>
      <c r="F106" s="311"/>
      <c r="G106" s="311"/>
      <c r="N106" s="311"/>
    </row>
    <row r="107" spans="1:23" ht="12" customHeight="1">
      <c r="N107" s="311"/>
    </row>
    <row r="108" spans="1:23" ht="12" customHeight="1">
      <c r="A108" s="310"/>
      <c r="B108" s="310"/>
      <c r="E108" s="311"/>
      <c r="F108" s="311"/>
      <c r="G108" s="311"/>
      <c r="N108" s="311"/>
    </row>
    <row r="109" spans="1:23" ht="12" customHeight="1">
      <c r="A109" s="310"/>
      <c r="B109" s="310"/>
      <c r="C109" s="310"/>
      <c r="D109" s="310"/>
      <c r="E109" s="311"/>
      <c r="F109" s="311"/>
      <c r="G109" s="311"/>
      <c r="H109" s="311"/>
      <c r="I109" s="311"/>
      <c r="J109" s="311"/>
      <c r="K109" s="311"/>
      <c r="L109" s="311"/>
      <c r="M109" s="311"/>
      <c r="N109" s="311"/>
    </row>
    <row r="110" spans="1:23" ht="12" customHeight="1">
      <c r="C110" s="310"/>
      <c r="D110" s="310"/>
      <c r="H110" s="311"/>
      <c r="I110" s="311"/>
      <c r="J110" s="311"/>
      <c r="K110" s="311"/>
      <c r="L110" s="311"/>
      <c r="M110" s="311"/>
      <c r="N110" s="311"/>
    </row>
  </sheetData>
  <mergeCells count="28">
    <mergeCell ref="Y62:Y65"/>
    <mergeCell ref="B64:C64"/>
    <mergeCell ref="Y33:Y36"/>
    <mergeCell ref="Y38:Y40"/>
    <mergeCell ref="Y42:Y44"/>
    <mergeCell ref="Y46:Y47"/>
    <mergeCell ref="Y49:Y51"/>
    <mergeCell ref="Y53:Y55"/>
    <mergeCell ref="Y18:Y19"/>
    <mergeCell ref="Y21:Y22"/>
    <mergeCell ref="Y24:Y27"/>
    <mergeCell ref="Y29:Y31"/>
    <mergeCell ref="Y57:Y60"/>
    <mergeCell ref="B9:C9"/>
    <mergeCell ref="E5:E6"/>
    <mergeCell ref="F5:F6"/>
    <mergeCell ref="B10:C10"/>
    <mergeCell ref="Y13:Y16"/>
    <mergeCell ref="J5:J6"/>
    <mergeCell ref="K5:K6"/>
    <mergeCell ref="B7:C7"/>
    <mergeCell ref="B8:C8"/>
    <mergeCell ref="B11:C11"/>
    <mergeCell ref="S3:X3"/>
    <mergeCell ref="O5:O6"/>
    <mergeCell ref="P5:P6"/>
    <mergeCell ref="T5:T6"/>
    <mergeCell ref="U5:U6"/>
  </mergeCells>
  <phoneticPr fontId="33"/>
  <printOptions gridLinesSet="0"/>
  <pageMargins left="0.51181102362204722" right="0.43307086614173229"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ignoredErrors>
    <ignoredError sqref="L13 J15:N15 L14:N14 M13:N13 O12:T12 O17:X17 O20:X20 O23:X23 O32:X32 K11:X11 J22 J20 L20:N20 J27 J23 L23:N23 J31 J28 L28:N28 J37:N38 J32 L32:N32 J44 J41 L41:N41 J48:N48 J45 L45:N45 J17:N18 J16 M16:N16 J19 M19:N19 J21 L21:N21 L22:N22 J24 L24:N24 J25 L25:N25 J26 M26:N26 M27:N27 J29 L29:N29 J30 M30:N30 M31:N31 J33 L33:N33 J34 L34:N34 J35 L35:N35 J36 M36:N36 J40 J39 L39:N39 L40:N40 J42 M42:N42 J43 L43:N43 L44:N44 J46 L46:N46 J47 L47:N47 J52:N53 J49 L49:N49 J51:K51 M51:N51 J56:N57 J54 M54:N54 J55 M55:N55 J61:N62 J58 M58:N58 J59 L59:N59 J60 L60:N60 J65:N65 J63 M63:N63 J64 L64:N64 V12:X12 O28 Q28:X28 O37:T37 V37:X37 O41:T41 V41:X41 O45:T45 V45:X45 O48:T48 V48:X48 O52:T52 V52:X52 O56 Q56:X56"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tabColor rgb="FF92D050"/>
  </sheetPr>
  <dimension ref="A1:P30"/>
  <sheetViews>
    <sheetView view="pageBreakPreview" zoomScaleNormal="100" zoomScaleSheetLayoutView="100" workbookViewId="0">
      <selection activeCell="I18" sqref="I18"/>
    </sheetView>
  </sheetViews>
  <sheetFormatPr defaultColWidth="19" defaultRowHeight="12" customHeight="1"/>
  <cols>
    <col min="1" max="1" width="0.375" style="532" customWidth="1"/>
    <col min="2" max="2" width="1.625" style="532" customWidth="1"/>
    <col min="3" max="3" width="9" style="533" customWidth="1"/>
    <col min="4" max="4" width="0.375" style="533" customWidth="1"/>
    <col min="5" max="13" width="8.875" style="533" customWidth="1"/>
    <col min="14" max="14" width="0.375" style="538" customWidth="1"/>
    <col min="15" max="16384" width="19" style="533"/>
  </cols>
  <sheetData>
    <row r="1" spans="1:16" s="525" customFormat="1" ht="24" customHeight="1">
      <c r="A1" s="524"/>
      <c r="B1" s="524"/>
      <c r="F1" s="526" t="s">
        <v>805</v>
      </c>
      <c r="G1" s="527" t="s">
        <v>290</v>
      </c>
      <c r="H1" s="528"/>
      <c r="I1" s="528"/>
      <c r="J1" s="529"/>
      <c r="K1" s="529"/>
      <c r="L1" s="529"/>
      <c r="M1" s="530"/>
      <c r="N1" s="531"/>
    </row>
    <row r="2" spans="1:16" ht="8.1" customHeight="1">
      <c r="E2" s="534"/>
      <c r="F2" s="535"/>
      <c r="H2" s="535"/>
      <c r="I2" s="535"/>
      <c r="J2" s="536"/>
      <c r="K2" s="536"/>
      <c r="L2" s="536"/>
      <c r="M2" s="534"/>
      <c r="N2" s="537"/>
    </row>
    <row r="3" spans="1:16" ht="12" customHeight="1" thickBot="1">
      <c r="C3" s="532"/>
      <c r="D3" s="532"/>
      <c r="E3" s="532"/>
      <c r="F3" s="532"/>
      <c r="G3" s="532"/>
      <c r="H3" s="532"/>
      <c r="I3" s="532"/>
      <c r="J3" s="1141" t="s">
        <v>350</v>
      </c>
      <c r="K3" s="1141"/>
      <c r="L3" s="1141"/>
      <c r="M3" s="1141"/>
    </row>
    <row r="4" spans="1:16" s="545" customFormat="1" ht="12" customHeight="1">
      <c r="A4" s="539"/>
      <c r="B4" s="539"/>
      <c r="C4" s="539"/>
      <c r="D4" s="540"/>
      <c r="E4" s="541"/>
      <c r="F4" s="542" t="s">
        <v>342</v>
      </c>
      <c r="G4" s="543"/>
      <c r="H4" s="544"/>
      <c r="I4" s="542" t="s">
        <v>343</v>
      </c>
      <c r="J4" s="543"/>
      <c r="K4" s="541"/>
      <c r="L4" s="542" t="s">
        <v>344</v>
      </c>
      <c r="M4" s="539"/>
      <c r="N4" s="541"/>
    </row>
    <row r="5" spans="1:16" s="545" customFormat="1" ht="24" customHeight="1">
      <c r="A5" s="546"/>
      <c r="B5" s="546"/>
      <c r="C5" s="546"/>
      <c r="D5" s="547"/>
      <c r="E5" s="548" t="s">
        <v>731</v>
      </c>
      <c r="F5" s="548" t="s">
        <v>778</v>
      </c>
      <c r="G5" s="548" t="s">
        <v>958</v>
      </c>
      <c r="H5" s="548" t="s">
        <v>731</v>
      </c>
      <c r="I5" s="548" t="s">
        <v>778</v>
      </c>
      <c r="J5" s="548" t="s">
        <v>958</v>
      </c>
      <c r="K5" s="644" t="s">
        <v>731</v>
      </c>
      <c r="L5" s="644" t="s">
        <v>778</v>
      </c>
      <c r="M5" s="644" t="s">
        <v>958</v>
      </c>
      <c r="N5" s="549"/>
    </row>
    <row r="6" spans="1:16" s="554" customFormat="1" ht="20.100000000000001" customHeight="1">
      <c r="A6" s="550"/>
      <c r="B6" s="1138" t="s">
        <v>291</v>
      </c>
      <c r="C6" s="1138"/>
      <c r="D6" s="551"/>
      <c r="E6" s="929">
        <v>2850</v>
      </c>
      <c r="F6" s="929">
        <v>2862</v>
      </c>
      <c r="G6" s="929">
        <v>2767</v>
      </c>
      <c r="H6" s="929">
        <v>37</v>
      </c>
      <c r="I6" s="929">
        <v>38</v>
      </c>
      <c r="J6" s="929">
        <v>43</v>
      </c>
      <c r="K6" s="929">
        <v>3530</v>
      </c>
      <c r="L6" s="929">
        <v>3599</v>
      </c>
      <c r="M6" s="929">
        <v>3375</v>
      </c>
      <c r="N6" s="553"/>
      <c r="P6" s="552"/>
    </row>
    <row r="7" spans="1:16" s="554" customFormat="1" ht="20.100000000000001" customHeight="1">
      <c r="A7" s="555"/>
      <c r="B7" s="1139" t="s">
        <v>11</v>
      </c>
      <c r="C7" s="1139"/>
      <c r="D7" s="556"/>
      <c r="E7" s="929">
        <v>2615</v>
      </c>
      <c r="F7" s="929">
        <v>2658</v>
      </c>
      <c r="G7" s="929">
        <v>2540</v>
      </c>
      <c r="H7" s="929">
        <v>27</v>
      </c>
      <c r="I7" s="929">
        <v>33</v>
      </c>
      <c r="J7" s="929">
        <v>39</v>
      </c>
      <c r="K7" s="929">
        <v>3205</v>
      </c>
      <c r="L7" s="929">
        <v>3278</v>
      </c>
      <c r="M7" s="929">
        <v>3023</v>
      </c>
      <c r="N7" s="553"/>
      <c r="P7" s="552"/>
    </row>
    <row r="8" spans="1:16" ht="20.100000000000001" customHeight="1">
      <c r="A8" s="557"/>
      <c r="B8" s="557"/>
      <c r="C8" s="557" t="s">
        <v>292</v>
      </c>
      <c r="D8" s="558"/>
      <c r="E8" s="877">
        <v>656</v>
      </c>
      <c r="F8" s="877">
        <v>605</v>
      </c>
      <c r="G8" s="877" t="s">
        <v>959</v>
      </c>
      <c r="H8" s="877">
        <v>8</v>
      </c>
      <c r="I8" s="877">
        <v>6</v>
      </c>
      <c r="J8" s="877" t="s">
        <v>850</v>
      </c>
      <c r="K8" s="877">
        <v>801</v>
      </c>
      <c r="L8" s="877">
        <v>752</v>
      </c>
      <c r="M8" s="877" t="s">
        <v>966</v>
      </c>
      <c r="N8" s="2"/>
      <c r="P8" s="989"/>
    </row>
    <row r="9" spans="1:16" ht="14.1" customHeight="1">
      <c r="A9" s="557"/>
      <c r="B9" s="557"/>
      <c r="C9" s="557" t="s">
        <v>293</v>
      </c>
      <c r="D9" s="558"/>
      <c r="E9" s="877">
        <v>208</v>
      </c>
      <c r="F9" s="877">
        <v>215</v>
      </c>
      <c r="G9" s="877" t="s">
        <v>955</v>
      </c>
      <c r="H9" s="877">
        <v>1</v>
      </c>
      <c r="I9" s="877">
        <v>5</v>
      </c>
      <c r="J9" s="877" t="s">
        <v>814</v>
      </c>
      <c r="K9" s="877">
        <v>260</v>
      </c>
      <c r="L9" s="877">
        <v>252</v>
      </c>
      <c r="M9" s="877" t="s">
        <v>967</v>
      </c>
      <c r="N9" s="2"/>
      <c r="P9" s="989"/>
    </row>
    <row r="10" spans="1:16" ht="14.1" customHeight="1">
      <c r="A10" s="557"/>
      <c r="B10" s="557"/>
      <c r="C10" s="557" t="s">
        <v>294</v>
      </c>
      <c r="D10" s="558"/>
      <c r="E10" s="877">
        <v>172</v>
      </c>
      <c r="F10" s="877">
        <v>199</v>
      </c>
      <c r="G10" s="877" t="s">
        <v>960</v>
      </c>
      <c r="H10" s="877">
        <v>2</v>
      </c>
      <c r="I10" s="877">
        <v>5</v>
      </c>
      <c r="J10" s="877" t="s">
        <v>814</v>
      </c>
      <c r="K10" s="877">
        <v>204</v>
      </c>
      <c r="L10" s="877">
        <v>242</v>
      </c>
      <c r="M10" s="877" t="s">
        <v>968</v>
      </c>
      <c r="N10" s="2"/>
      <c r="P10" s="989"/>
    </row>
    <row r="11" spans="1:16" ht="14.1" customHeight="1">
      <c r="A11" s="557"/>
      <c r="B11" s="557"/>
      <c r="C11" s="557" t="s">
        <v>295</v>
      </c>
      <c r="D11" s="558"/>
      <c r="E11" s="877">
        <v>217</v>
      </c>
      <c r="F11" s="877">
        <v>227</v>
      </c>
      <c r="G11" s="877" t="s">
        <v>961</v>
      </c>
      <c r="H11" s="877">
        <v>3</v>
      </c>
      <c r="I11" s="877">
        <v>2</v>
      </c>
      <c r="J11" s="877" t="s">
        <v>770</v>
      </c>
      <c r="K11" s="877">
        <v>269</v>
      </c>
      <c r="L11" s="877">
        <v>293</v>
      </c>
      <c r="M11" s="877" t="s">
        <v>969</v>
      </c>
      <c r="N11" s="2"/>
      <c r="P11" s="989"/>
    </row>
    <row r="12" spans="1:16" ht="14.1" customHeight="1">
      <c r="A12" s="557"/>
      <c r="B12" s="557"/>
      <c r="C12" s="557" t="s">
        <v>296</v>
      </c>
      <c r="D12" s="558"/>
      <c r="E12" s="877">
        <v>332</v>
      </c>
      <c r="F12" s="877">
        <v>330</v>
      </c>
      <c r="G12" s="877" t="s">
        <v>962</v>
      </c>
      <c r="H12" s="877">
        <v>2</v>
      </c>
      <c r="I12" s="877">
        <v>1</v>
      </c>
      <c r="J12" s="877" t="s">
        <v>816</v>
      </c>
      <c r="K12" s="877">
        <v>392</v>
      </c>
      <c r="L12" s="877">
        <v>392</v>
      </c>
      <c r="M12" s="877" t="s">
        <v>970</v>
      </c>
      <c r="N12" s="2"/>
      <c r="P12" s="989"/>
    </row>
    <row r="13" spans="1:16" ht="20.100000000000001" customHeight="1">
      <c r="A13" s="557"/>
      <c r="B13" s="557"/>
      <c r="C13" s="557" t="s">
        <v>297</v>
      </c>
      <c r="D13" s="558"/>
      <c r="E13" s="877">
        <v>151</v>
      </c>
      <c r="F13" s="877">
        <v>184</v>
      </c>
      <c r="G13" s="877" t="s">
        <v>963</v>
      </c>
      <c r="H13" s="877">
        <v>1</v>
      </c>
      <c r="I13" s="877" t="s">
        <v>16</v>
      </c>
      <c r="J13" s="877" t="s">
        <v>770</v>
      </c>
      <c r="K13" s="877">
        <v>189</v>
      </c>
      <c r="L13" s="877">
        <v>234</v>
      </c>
      <c r="M13" s="877" t="s">
        <v>922</v>
      </c>
      <c r="N13" s="2"/>
      <c r="P13" s="941"/>
    </row>
    <row r="14" spans="1:16" ht="14.1" customHeight="1">
      <c r="A14" s="557"/>
      <c r="B14" s="557"/>
      <c r="C14" s="557" t="s">
        <v>298</v>
      </c>
      <c r="D14" s="558"/>
      <c r="E14" s="877">
        <v>158</v>
      </c>
      <c r="F14" s="877">
        <v>161</v>
      </c>
      <c r="G14" s="877">
        <v>189</v>
      </c>
      <c r="H14" s="877">
        <v>1</v>
      </c>
      <c r="I14" s="877">
        <v>1</v>
      </c>
      <c r="J14" s="877" t="s">
        <v>814</v>
      </c>
      <c r="K14" s="877">
        <v>186</v>
      </c>
      <c r="L14" s="877">
        <v>183</v>
      </c>
      <c r="M14" s="877" t="s">
        <v>971</v>
      </c>
      <c r="N14" s="2"/>
      <c r="P14" s="989"/>
    </row>
    <row r="15" spans="1:16" ht="14.1" customHeight="1">
      <c r="A15" s="557"/>
      <c r="B15" s="557"/>
      <c r="C15" s="557" t="s">
        <v>12</v>
      </c>
      <c r="D15" s="558"/>
      <c r="E15" s="877">
        <v>149</v>
      </c>
      <c r="F15" s="877">
        <v>143</v>
      </c>
      <c r="G15" s="877" t="s">
        <v>964</v>
      </c>
      <c r="H15" s="877" t="s">
        <v>16</v>
      </c>
      <c r="I15" s="877">
        <v>3</v>
      </c>
      <c r="J15" s="877" t="s">
        <v>813</v>
      </c>
      <c r="K15" s="877">
        <v>177</v>
      </c>
      <c r="L15" s="877">
        <v>190</v>
      </c>
      <c r="M15" s="877" t="s">
        <v>972</v>
      </c>
      <c r="N15" s="2"/>
      <c r="P15" s="989"/>
    </row>
    <row r="16" spans="1:16" ht="14.1" customHeight="1">
      <c r="A16" s="557"/>
      <c r="B16" s="557"/>
      <c r="C16" s="557" t="s">
        <v>13</v>
      </c>
      <c r="D16" s="558"/>
      <c r="E16" s="877">
        <v>93</v>
      </c>
      <c r="F16" s="877">
        <v>101</v>
      </c>
      <c r="G16" s="877" t="s">
        <v>885</v>
      </c>
      <c r="H16" s="877" t="s">
        <v>16</v>
      </c>
      <c r="I16" s="877" t="s">
        <v>16</v>
      </c>
      <c r="J16" s="877" t="s">
        <v>16</v>
      </c>
      <c r="K16" s="877">
        <v>114</v>
      </c>
      <c r="L16" s="877">
        <v>121</v>
      </c>
      <c r="M16" s="877" t="s">
        <v>973</v>
      </c>
      <c r="N16" s="2"/>
      <c r="P16" s="941"/>
    </row>
    <row r="17" spans="1:16" ht="14.1" customHeight="1">
      <c r="A17" s="557"/>
      <c r="B17" s="557"/>
      <c r="C17" s="557" t="s">
        <v>14</v>
      </c>
      <c r="D17" s="558"/>
      <c r="E17" s="877">
        <v>117</v>
      </c>
      <c r="F17" s="877">
        <v>137</v>
      </c>
      <c r="G17" s="877" t="s">
        <v>849</v>
      </c>
      <c r="H17" s="877">
        <v>1</v>
      </c>
      <c r="I17" s="877">
        <v>1</v>
      </c>
      <c r="J17" s="877" t="s">
        <v>770</v>
      </c>
      <c r="K17" s="877">
        <v>149</v>
      </c>
      <c r="L17" s="877">
        <v>172</v>
      </c>
      <c r="M17" s="877" t="s">
        <v>974</v>
      </c>
      <c r="N17" s="2"/>
      <c r="P17" s="989"/>
    </row>
    <row r="18" spans="1:16" ht="20.100000000000001" customHeight="1">
      <c r="A18" s="557"/>
      <c r="B18" s="557"/>
      <c r="C18" s="557" t="s">
        <v>15</v>
      </c>
      <c r="D18" s="558"/>
      <c r="E18" s="877">
        <v>104</v>
      </c>
      <c r="F18" s="877">
        <v>91</v>
      </c>
      <c r="G18" s="877" t="s">
        <v>886</v>
      </c>
      <c r="H18" s="877">
        <v>5</v>
      </c>
      <c r="I18" s="877">
        <v>5</v>
      </c>
      <c r="J18" s="877" t="s">
        <v>815</v>
      </c>
      <c r="K18" s="877">
        <v>144</v>
      </c>
      <c r="L18" s="877">
        <v>119</v>
      </c>
      <c r="M18" s="877" t="s">
        <v>910</v>
      </c>
      <c r="N18" s="2"/>
      <c r="P18" s="989"/>
    </row>
    <row r="19" spans="1:16" ht="14.1" customHeight="1">
      <c r="A19" s="557"/>
      <c r="B19" s="557"/>
      <c r="C19" s="557" t="s">
        <v>299</v>
      </c>
      <c r="D19" s="558"/>
      <c r="E19" s="877">
        <v>194</v>
      </c>
      <c r="F19" s="877">
        <v>183</v>
      </c>
      <c r="G19" s="877" t="s">
        <v>965</v>
      </c>
      <c r="H19" s="877">
        <v>1</v>
      </c>
      <c r="I19" s="877">
        <v>2</v>
      </c>
      <c r="J19" s="877" t="s">
        <v>815</v>
      </c>
      <c r="K19" s="877">
        <v>245</v>
      </c>
      <c r="L19" s="877">
        <v>226</v>
      </c>
      <c r="M19" s="877" t="s">
        <v>975</v>
      </c>
      <c r="N19" s="2"/>
      <c r="P19" s="989"/>
    </row>
    <row r="20" spans="1:16" ht="14.1" customHeight="1">
      <c r="A20" s="557"/>
      <c r="B20" s="557"/>
      <c r="C20" s="557" t="s">
        <v>300</v>
      </c>
      <c r="D20" s="558"/>
      <c r="E20" s="877">
        <v>64</v>
      </c>
      <c r="F20" s="877">
        <v>82</v>
      </c>
      <c r="G20" s="877" t="s">
        <v>845</v>
      </c>
      <c r="H20" s="877">
        <v>2</v>
      </c>
      <c r="I20" s="877">
        <v>2</v>
      </c>
      <c r="J20" s="877" t="s">
        <v>770</v>
      </c>
      <c r="K20" s="877">
        <v>75</v>
      </c>
      <c r="L20" s="877">
        <v>102</v>
      </c>
      <c r="M20" s="877" t="s">
        <v>907</v>
      </c>
      <c r="N20" s="2"/>
      <c r="P20" s="989"/>
    </row>
    <row r="21" spans="1:16" s="554" customFormat="1" ht="20.100000000000001" customHeight="1">
      <c r="A21" s="555"/>
      <c r="B21" s="1139" t="s">
        <v>338</v>
      </c>
      <c r="C21" s="1139"/>
      <c r="D21" s="556"/>
      <c r="E21" s="1009">
        <v>141</v>
      </c>
      <c r="F21" s="929">
        <v>116</v>
      </c>
      <c r="G21" s="929">
        <v>128</v>
      </c>
      <c r="H21" s="1009">
        <v>6</v>
      </c>
      <c r="I21" s="1009">
        <v>2</v>
      </c>
      <c r="J21" s="1009">
        <v>1</v>
      </c>
      <c r="K21" s="1009">
        <v>176</v>
      </c>
      <c r="L21" s="1009">
        <v>141</v>
      </c>
      <c r="M21" s="1009">
        <v>167</v>
      </c>
      <c r="N21" s="553"/>
      <c r="P21" s="942"/>
    </row>
    <row r="22" spans="1:16" ht="14.1" customHeight="1">
      <c r="A22" s="557"/>
      <c r="B22" s="557"/>
      <c r="C22" s="557" t="s">
        <v>301</v>
      </c>
      <c r="D22" s="558"/>
      <c r="E22" s="877">
        <v>21</v>
      </c>
      <c r="F22" s="877">
        <v>22</v>
      </c>
      <c r="G22" s="877" t="s">
        <v>920</v>
      </c>
      <c r="H22" s="877">
        <v>1</v>
      </c>
      <c r="I22" s="877">
        <v>2</v>
      </c>
      <c r="J22" s="877" t="s">
        <v>16</v>
      </c>
      <c r="K22" s="877">
        <v>26</v>
      </c>
      <c r="L22" s="877">
        <v>23</v>
      </c>
      <c r="M22" s="877" t="s">
        <v>883</v>
      </c>
      <c r="N22" s="2"/>
      <c r="P22" s="989"/>
    </row>
    <row r="23" spans="1:16" ht="14.1" customHeight="1">
      <c r="A23" s="557"/>
      <c r="B23" s="557"/>
      <c r="C23" s="557" t="s">
        <v>302</v>
      </c>
      <c r="D23" s="558"/>
      <c r="E23" s="877">
        <v>37</v>
      </c>
      <c r="F23" s="877">
        <v>31</v>
      </c>
      <c r="G23" s="877" t="s">
        <v>861</v>
      </c>
      <c r="H23" s="877" t="s">
        <v>16</v>
      </c>
      <c r="I23" s="877" t="s">
        <v>16</v>
      </c>
      <c r="J23" s="877" t="s">
        <v>813</v>
      </c>
      <c r="K23" s="877">
        <v>47</v>
      </c>
      <c r="L23" s="877">
        <v>38</v>
      </c>
      <c r="M23" s="877" t="s">
        <v>840</v>
      </c>
      <c r="N23" s="2"/>
      <c r="P23" s="941"/>
    </row>
    <row r="24" spans="1:16" ht="14.1" customHeight="1">
      <c r="A24" s="557"/>
      <c r="B24" s="557"/>
      <c r="C24" s="557" t="s">
        <v>303</v>
      </c>
      <c r="D24" s="558"/>
      <c r="E24" s="877">
        <v>38</v>
      </c>
      <c r="F24" s="877">
        <v>42</v>
      </c>
      <c r="G24" s="877" t="s">
        <v>870</v>
      </c>
      <c r="H24" s="877">
        <v>2</v>
      </c>
      <c r="I24" s="877" t="s">
        <v>16</v>
      </c>
      <c r="J24" s="877" t="s">
        <v>16</v>
      </c>
      <c r="K24" s="877">
        <v>45</v>
      </c>
      <c r="L24" s="877">
        <v>51</v>
      </c>
      <c r="M24" s="877" t="s">
        <v>879</v>
      </c>
      <c r="N24" s="2"/>
      <c r="P24" s="941"/>
    </row>
    <row r="25" spans="1:16" ht="14.1" customHeight="1">
      <c r="A25" s="557"/>
      <c r="B25" s="557"/>
      <c r="C25" s="557" t="s">
        <v>304</v>
      </c>
      <c r="D25" s="558"/>
      <c r="E25" s="877">
        <v>16</v>
      </c>
      <c r="F25" s="877">
        <v>8</v>
      </c>
      <c r="G25" s="877" t="s">
        <v>926</v>
      </c>
      <c r="H25" s="877">
        <v>1</v>
      </c>
      <c r="I25" s="877" t="s">
        <v>16</v>
      </c>
      <c r="J25" s="877" t="s">
        <v>16</v>
      </c>
      <c r="K25" s="877">
        <v>17</v>
      </c>
      <c r="L25" s="877">
        <v>9</v>
      </c>
      <c r="M25" s="877" t="s">
        <v>775</v>
      </c>
      <c r="N25" s="2"/>
      <c r="P25" s="941"/>
    </row>
    <row r="26" spans="1:16" ht="14.1" customHeight="1">
      <c r="A26" s="557"/>
      <c r="B26" s="557"/>
      <c r="C26" s="557" t="s">
        <v>305</v>
      </c>
      <c r="D26" s="558"/>
      <c r="E26" s="877">
        <v>11</v>
      </c>
      <c r="F26" s="877">
        <v>9</v>
      </c>
      <c r="G26" s="877" t="s">
        <v>850</v>
      </c>
      <c r="H26" s="877">
        <v>2</v>
      </c>
      <c r="I26" s="877" t="s">
        <v>16</v>
      </c>
      <c r="J26" s="877" t="s">
        <v>16</v>
      </c>
      <c r="K26" s="877">
        <v>14</v>
      </c>
      <c r="L26" s="877">
        <v>13</v>
      </c>
      <c r="M26" s="877" t="s">
        <v>875</v>
      </c>
      <c r="N26" s="2"/>
      <c r="P26" s="941"/>
    </row>
    <row r="27" spans="1:16" ht="14.1" customHeight="1">
      <c r="A27" s="557"/>
      <c r="B27" s="557"/>
      <c r="C27" s="557" t="s">
        <v>306</v>
      </c>
      <c r="D27" s="558"/>
      <c r="E27" s="877">
        <v>18</v>
      </c>
      <c r="F27" s="877">
        <v>4</v>
      </c>
      <c r="G27" s="877" t="s">
        <v>782</v>
      </c>
      <c r="H27" s="877" t="s">
        <v>16</v>
      </c>
      <c r="I27" s="877" t="s">
        <v>16</v>
      </c>
      <c r="J27" s="877" t="s">
        <v>16</v>
      </c>
      <c r="K27" s="877">
        <v>27</v>
      </c>
      <c r="L27" s="877">
        <v>7</v>
      </c>
      <c r="M27" s="877" t="s">
        <v>850</v>
      </c>
      <c r="N27" s="2"/>
      <c r="P27" s="941"/>
    </row>
    <row r="28" spans="1:16" s="554" customFormat="1" ht="20.100000000000001" customHeight="1">
      <c r="A28" s="559"/>
      <c r="B28" s="1140" t="s">
        <v>315</v>
      </c>
      <c r="C28" s="1140"/>
      <c r="D28" s="560"/>
      <c r="E28" s="1009">
        <v>94</v>
      </c>
      <c r="F28" s="929">
        <v>88</v>
      </c>
      <c r="G28" s="929" t="s">
        <v>913</v>
      </c>
      <c r="H28" s="1009">
        <v>4</v>
      </c>
      <c r="I28" s="1009">
        <v>3</v>
      </c>
      <c r="J28" s="1009" t="s">
        <v>814</v>
      </c>
      <c r="K28" s="1009">
        <v>149</v>
      </c>
      <c r="L28" s="1009">
        <v>180</v>
      </c>
      <c r="M28" s="1009" t="s">
        <v>914</v>
      </c>
      <c r="N28" s="561"/>
      <c r="P28" s="990"/>
    </row>
    <row r="29" spans="1:16" ht="3.95" customHeight="1">
      <c r="A29" s="562"/>
      <c r="B29" s="562"/>
      <c r="C29" s="562"/>
      <c r="D29" s="563"/>
      <c r="E29" s="562"/>
      <c r="F29" s="562"/>
      <c r="G29" s="562"/>
      <c r="H29" s="562"/>
      <c r="I29" s="562"/>
      <c r="J29" s="562"/>
      <c r="K29" s="562"/>
      <c r="L29" s="562"/>
      <c r="M29" s="562"/>
      <c r="N29" s="564"/>
    </row>
    <row r="30" spans="1:16" ht="15.95" customHeight="1">
      <c r="C30" s="281" t="s">
        <v>340</v>
      </c>
    </row>
  </sheetData>
  <mergeCells count="5">
    <mergeCell ref="B6:C6"/>
    <mergeCell ref="B7:C7"/>
    <mergeCell ref="B21:C21"/>
    <mergeCell ref="B28:C28"/>
    <mergeCell ref="J3:M3"/>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ignoredErrors>
    <ignoredError sqref="G8:G28 J8:J15 M8:M28 J17:J21 J23 J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rgb="FF92D050"/>
  </sheetPr>
  <dimension ref="A1:AF32"/>
  <sheetViews>
    <sheetView view="pageBreakPreview" zoomScale="115" zoomScaleNormal="120" zoomScaleSheetLayoutView="115" workbookViewId="0">
      <selection activeCell="A29" sqref="A29"/>
    </sheetView>
  </sheetViews>
  <sheetFormatPr defaultColWidth="5.375" defaultRowHeight="12" customHeight="1"/>
  <cols>
    <col min="1" max="1" width="11.625" style="722" customWidth="1"/>
    <col min="2" max="16" width="4.875" style="718" customWidth="1"/>
    <col min="17" max="17" width="4.875" style="721" customWidth="1"/>
    <col min="18" max="19" width="0.5" style="721" customWidth="1"/>
    <col min="20" max="20" width="7.375" style="718" customWidth="1"/>
    <col min="21" max="21" width="6.25" style="718" customWidth="1"/>
    <col min="22" max="22" width="6.625" style="718" customWidth="1"/>
    <col min="23" max="23" width="7.375" style="718" customWidth="1"/>
    <col min="24" max="24" width="7.625" style="718" customWidth="1"/>
    <col min="25" max="25" width="5.875" style="718" customWidth="1"/>
    <col min="26" max="26" width="9.625" style="718" customWidth="1"/>
    <col min="27" max="27" width="9" style="718" customWidth="1"/>
    <col min="28" max="29" width="8.625" style="718" customWidth="1"/>
    <col min="30" max="30" width="0.375" style="720" customWidth="1"/>
    <col min="31" max="31" width="11.625" style="719" customWidth="1"/>
    <col min="32" max="32" width="7" style="718" customWidth="1"/>
    <col min="33" max="16384" width="5.375" style="718"/>
  </cols>
  <sheetData>
    <row r="1" spans="1:32" s="769" customFormat="1" ht="24" customHeight="1">
      <c r="A1" s="776"/>
      <c r="E1" s="775"/>
      <c r="L1" s="774" t="s">
        <v>794</v>
      </c>
      <c r="M1" s="773" t="s">
        <v>464</v>
      </c>
      <c r="Q1" s="772"/>
      <c r="R1" s="772"/>
      <c r="S1" s="772"/>
      <c r="AC1" s="772"/>
      <c r="AD1" s="771"/>
      <c r="AE1" s="770"/>
    </row>
    <row r="2" spans="1:32" ht="8.1" customHeight="1">
      <c r="E2" s="768"/>
      <c r="AC2" s="721"/>
    </row>
    <row r="3" spans="1:32" s="723" customFormat="1" ht="12" customHeight="1" thickBot="1">
      <c r="A3" s="765"/>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B3" s="726"/>
      <c r="AC3" s="767"/>
      <c r="AD3" s="766"/>
      <c r="AE3" s="765"/>
    </row>
    <row r="4" spans="1:32" s="723" customFormat="1" ht="12" customHeight="1">
      <c r="A4" s="764"/>
      <c r="B4" s="1055" t="s">
        <v>543</v>
      </c>
      <c r="C4" s="1056"/>
      <c r="D4" s="1056"/>
      <c r="E4" s="1056"/>
      <c r="F4" s="1056"/>
      <c r="G4" s="1056"/>
      <c r="H4" s="1057"/>
      <c r="I4" s="1055" t="s">
        <v>544</v>
      </c>
      <c r="J4" s="1056"/>
      <c r="K4" s="1056"/>
      <c r="L4" s="1056"/>
      <c r="M4" s="1057"/>
      <c r="N4" s="1060" t="s">
        <v>545</v>
      </c>
      <c r="O4" s="1061"/>
      <c r="P4" s="1061"/>
      <c r="Q4" s="1061"/>
      <c r="R4" s="948"/>
      <c r="S4" s="949"/>
      <c r="T4" s="1064" t="s">
        <v>546</v>
      </c>
      <c r="U4" s="1055" t="s">
        <v>547</v>
      </c>
      <c r="V4" s="1057"/>
      <c r="W4" s="1055" t="s">
        <v>463</v>
      </c>
      <c r="X4" s="1056"/>
      <c r="Y4" s="1057"/>
      <c r="Z4" s="763" t="s">
        <v>548</v>
      </c>
      <c r="AA4" s="762"/>
      <c r="AB4" s="762"/>
      <c r="AC4" s="762"/>
      <c r="AD4" s="761"/>
      <c r="AE4" s="760"/>
    </row>
    <row r="5" spans="1:32" s="723" customFormat="1" ht="12" customHeight="1">
      <c r="A5" s="724"/>
      <c r="B5" s="1052"/>
      <c r="C5" s="1058"/>
      <c r="D5" s="1058"/>
      <c r="E5" s="1058"/>
      <c r="F5" s="1058"/>
      <c r="G5" s="1058"/>
      <c r="H5" s="1059"/>
      <c r="I5" s="1052"/>
      <c r="J5" s="1058"/>
      <c r="K5" s="1058"/>
      <c r="L5" s="1058"/>
      <c r="M5" s="1059"/>
      <c r="N5" s="1062"/>
      <c r="O5" s="1063"/>
      <c r="P5" s="1063"/>
      <c r="Q5" s="1063"/>
      <c r="R5" s="948"/>
      <c r="S5" s="949"/>
      <c r="T5" s="1065"/>
      <c r="U5" s="1052"/>
      <c r="V5" s="1059"/>
      <c r="W5" s="1052"/>
      <c r="X5" s="1058"/>
      <c r="Y5" s="1059"/>
      <c r="Z5" s="1049" t="s">
        <v>462</v>
      </c>
      <c r="AA5" s="759" t="s">
        <v>461</v>
      </c>
      <c r="AB5" s="758"/>
      <c r="AC5" s="1051" t="s">
        <v>0</v>
      </c>
      <c r="AD5" s="1053"/>
      <c r="AE5" s="757"/>
    </row>
    <row r="6" spans="1:32" s="723" customFormat="1" ht="24" customHeight="1">
      <c r="A6" s="756"/>
      <c r="B6" s="755" t="s">
        <v>1</v>
      </c>
      <c r="C6" s="754" t="s">
        <v>460</v>
      </c>
      <c r="D6" s="751" t="s">
        <v>459</v>
      </c>
      <c r="E6" s="753" t="s">
        <v>458</v>
      </c>
      <c r="F6" s="751" t="s">
        <v>457</v>
      </c>
      <c r="G6" s="751" t="s">
        <v>456</v>
      </c>
      <c r="H6" s="751" t="s">
        <v>2</v>
      </c>
      <c r="I6" s="751" t="s">
        <v>1</v>
      </c>
      <c r="J6" s="751" t="s">
        <v>455</v>
      </c>
      <c r="K6" s="751" t="s">
        <v>454</v>
      </c>
      <c r="L6" s="751" t="s">
        <v>453</v>
      </c>
      <c r="M6" s="751" t="s">
        <v>452</v>
      </c>
      <c r="N6" s="751" t="s">
        <v>1</v>
      </c>
      <c r="O6" s="751" t="s">
        <v>451</v>
      </c>
      <c r="P6" s="751" t="s">
        <v>450</v>
      </c>
      <c r="Q6" s="946" t="s">
        <v>449</v>
      </c>
      <c r="R6" s="950"/>
      <c r="S6" s="951"/>
      <c r="T6" s="1066"/>
      <c r="U6" s="751" t="s">
        <v>448</v>
      </c>
      <c r="V6" s="751" t="s">
        <v>447</v>
      </c>
      <c r="W6" s="752" t="s">
        <v>446</v>
      </c>
      <c r="X6" s="752" t="s">
        <v>445</v>
      </c>
      <c r="Y6" s="752" t="s">
        <v>444</v>
      </c>
      <c r="Z6" s="1050"/>
      <c r="AA6" s="751" t="s">
        <v>443</v>
      </c>
      <c r="AB6" s="751" t="s">
        <v>442</v>
      </c>
      <c r="AC6" s="1052"/>
      <c r="AD6" s="1054"/>
      <c r="AE6" s="750"/>
    </row>
    <row r="7" spans="1:32" s="723" customFormat="1" ht="15.95" customHeight="1">
      <c r="A7" s="749" t="s">
        <v>750</v>
      </c>
      <c r="B7" s="910">
        <v>383</v>
      </c>
      <c r="C7" s="910">
        <v>216</v>
      </c>
      <c r="D7" s="910">
        <v>6</v>
      </c>
      <c r="E7" s="910">
        <v>46</v>
      </c>
      <c r="F7" s="910">
        <v>1</v>
      </c>
      <c r="G7" s="910" t="s">
        <v>16</v>
      </c>
      <c r="H7" s="910">
        <v>114</v>
      </c>
      <c r="I7" s="910">
        <v>317</v>
      </c>
      <c r="J7" s="910">
        <v>78</v>
      </c>
      <c r="K7" s="910">
        <v>15</v>
      </c>
      <c r="L7" s="910">
        <v>82</v>
      </c>
      <c r="M7" s="910">
        <v>142</v>
      </c>
      <c r="N7" s="910">
        <v>148</v>
      </c>
      <c r="O7" s="910">
        <v>27</v>
      </c>
      <c r="P7" s="910">
        <v>13</v>
      </c>
      <c r="Q7" s="997">
        <v>108</v>
      </c>
      <c r="R7" s="910"/>
      <c r="S7" s="910"/>
      <c r="T7" s="910">
        <v>338</v>
      </c>
      <c r="U7" s="931">
        <v>12</v>
      </c>
      <c r="V7" s="931">
        <v>62</v>
      </c>
      <c r="W7" s="300">
        <v>24859</v>
      </c>
      <c r="X7" s="300">
        <v>26709</v>
      </c>
      <c r="Y7" s="931">
        <v>12</v>
      </c>
      <c r="Z7" s="300">
        <v>925587</v>
      </c>
      <c r="AA7" s="300">
        <v>535920</v>
      </c>
      <c r="AB7" s="300">
        <v>292900</v>
      </c>
      <c r="AC7" s="300">
        <v>96767</v>
      </c>
      <c r="AD7" s="679"/>
      <c r="AE7" s="748" t="s">
        <v>750</v>
      </c>
    </row>
    <row r="8" spans="1:32" s="723" customFormat="1" ht="9.9499999999999993" customHeight="1">
      <c r="A8" s="749" t="s">
        <v>751</v>
      </c>
      <c r="B8" s="910">
        <v>377</v>
      </c>
      <c r="C8" s="910">
        <v>201</v>
      </c>
      <c r="D8" s="910">
        <v>7</v>
      </c>
      <c r="E8" s="910">
        <v>48</v>
      </c>
      <c r="F8" s="910" t="s">
        <v>16</v>
      </c>
      <c r="G8" s="910" t="s">
        <v>16</v>
      </c>
      <c r="H8" s="910">
        <v>121</v>
      </c>
      <c r="I8" s="910">
        <v>296</v>
      </c>
      <c r="J8" s="910">
        <v>62</v>
      </c>
      <c r="K8" s="910">
        <v>15</v>
      </c>
      <c r="L8" s="910">
        <v>74</v>
      </c>
      <c r="M8" s="910">
        <v>145</v>
      </c>
      <c r="N8" s="910">
        <v>156</v>
      </c>
      <c r="O8" s="910">
        <v>30</v>
      </c>
      <c r="P8" s="910">
        <v>8</v>
      </c>
      <c r="Q8" s="997">
        <v>118</v>
      </c>
      <c r="R8" s="910"/>
      <c r="S8" s="910"/>
      <c r="T8" s="910">
        <v>380</v>
      </c>
      <c r="U8" s="931">
        <v>13</v>
      </c>
      <c r="V8" s="931">
        <v>62</v>
      </c>
      <c r="W8" s="300">
        <v>10381</v>
      </c>
      <c r="X8" s="300">
        <v>1133</v>
      </c>
      <c r="Y8" s="931">
        <v>83</v>
      </c>
      <c r="Z8" s="300">
        <v>952950</v>
      </c>
      <c r="AA8" s="300">
        <v>495308</v>
      </c>
      <c r="AB8" s="300">
        <v>418855</v>
      </c>
      <c r="AC8" s="300">
        <v>38787</v>
      </c>
      <c r="AD8" s="679"/>
      <c r="AE8" s="748" t="s">
        <v>751</v>
      </c>
    </row>
    <row r="9" spans="1:32" s="723" customFormat="1" ht="9.9499999999999993" customHeight="1">
      <c r="A9" s="749" t="s">
        <v>752</v>
      </c>
      <c r="B9" s="910">
        <v>375</v>
      </c>
      <c r="C9" s="910">
        <v>195</v>
      </c>
      <c r="D9" s="910">
        <v>11</v>
      </c>
      <c r="E9" s="910">
        <v>48</v>
      </c>
      <c r="F9" s="910" t="s">
        <v>16</v>
      </c>
      <c r="G9" s="910" t="s">
        <v>16</v>
      </c>
      <c r="H9" s="910">
        <v>121</v>
      </c>
      <c r="I9" s="910">
        <v>257</v>
      </c>
      <c r="J9" s="910">
        <v>43</v>
      </c>
      <c r="K9" s="910">
        <v>10</v>
      </c>
      <c r="L9" s="910">
        <v>53</v>
      </c>
      <c r="M9" s="910">
        <v>151</v>
      </c>
      <c r="N9" s="910">
        <v>149</v>
      </c>
      <c r="O9" s="910">
        <v>20</v>
      </c>
      <c r="P9" s="910">
        <v>9</v>
      </c>
      <c r="Q9" s="997">
        <v>120</v>
      </c>
      <c r="R9" s="910"/>
      <c r="S9" s="910"/>
      <c r="T9" s="910">
        <v>391</v>
      </c>
      <c r="U9" s="931">
        <v>10</v>
      </c>
      <c r="V9" s="931">
        <v>47</v>
      </c>
      <c r="W9" s="300">
        <v>5650</v>
      </c>
      <c r="X9" s="300">
        <v>784</v>
      </c>
      <c r="Y9" s="931">
        <v>112</v>
      </c>
      <c r="Z9" s="300">
        <v>517436</v>
      </c>
      <c r="AA9" s="300">
        <v>334384</v>
      </c>
      <c r="AB9" s="300">
        <v>130422</v>
      </c>
      <c r="AC9" s="300">
        <v>52630</v>
      </c>
      <c r="AD9" s="679"/>
      <c r="AE9" s="748" t="s">
        <v>752</v>
      </c>
    </row>
    <row r="10" spans="1:32" s="723" customFormat="1" ht="9.9499999999999993" customHeight="1">
      <c r="A10" s="749" t="s">
        <v>785</v>
      </c>
      <c r="B10" s="910">
        <v>428</v>
      </c>
      <c r="C10" s="910">
        <v>242</v>
      </c>
      <c r="D10" s="910">
        <v>6</v>
      </c>
      <c r="E10" s="910">
        <v>53</v>
      </c>
      <c r="F10" s="910">
        <v>1</v>
      </c>
      <c r="G10" s="910" t="s">
        <v>16</v>
      </c>
      <c r="H10" s="910">
        <v>126</v>
      </c>
      <c r="I10" s="910">
        <v>348</v>
      </c>
      <c r="J10" s="910">
        <v>70</v>
      </c>
      <c r="K10" s="910">
        <v>17</v>
      </c>
      <c r="L10" s="910">
        <v>58</v>
      </c>
      <c r="M10" s="910">
        <v>203</v>
      </c>
      <c r="N10" s="910">
        <v>215</v>
      </c>
      <c r="O10" s="910">
        <v>46</v>
      </c>
      <c r="P10" s="910">
        <v>9</v>
      </c>
      <c r="Q10" s="997">
        <v>160</v>
      </c>
      <c r="R10" s="910"/>
      <c r="S10" s="910"/>
      <c r="T10" s="910">
        <v>465</v>
      </c>
      <c r="U10" s="931">
        <v>14</v>
      </c>
      <c r="V10" s="931">
        <v>55</v>
      </c>
      <c r="W10" s="300">
        <v>9578</v>
      </c>
      <c r="X10" s="300">
        <v>614</v>
      </c>
      <c r="Y10" s="931">
        <v>26</v>
      </c>
      <c r="Z10" s="300">
        <v>648309</v>
      </c>
      <c r="AA10" s="300">
        <v>448967</v>
      </c>
      <c r="AB10" s="300">
        <v>158973</v>
      </c>
      <c r="AC10" s="300">
        <v>40369</v>
      </c>
      <c r="AD10" s="679"/>
      <c r="AE10" s="748" t="s">
        <v>785</v>
      </c>
    </row>
    <row r="11" spans="1:32" s="743" customFormat="1" ht="15.95" customHeight="1">
      <c r="A11" s="747" t="s">
        <v>978</v>
      </c>
      <c r="B11" s="929">
        <v>392</v>
      </c>
      <c r="C11" s="929">
        <v>198</v>
      </c>
      <c r="D11" s="929">
        <v>7</v>
      </c>
      <c r="E11" s="929">
        <v>50</v>
      </c>
      <c r="F11" s="929" t="s">
        <v>589</v>
      </c>
      <c r="G11" s="929" t="s">
        <v>589</v>
      </c>
      <c r="H11" s="929">
        <v>137</v>
      </c>
      <c r="I11" s="929">
        <v>269</v>
      </c>
      <c r="J11" s="929">
        <v>54</v>
      </c>
      <c r="K11" s="929">
        <v>9</v>
      </c>
      <c r="L11" s="929">
        <v>59</v>
      </c>
      <c r="M11" s="929">
        <v>147</v>
      </c>
      <c r="N11" s="929">
        <v>157</v>
      </c>
      <c r="O11" s="929">
        <v>42</v>
      </c>
      <c r="P11" s="929">
        <v>9</v>
      </c>
      <c r="Q11" s="1036">
        <v>106</v>
      </c>
      <c r="R11" s="916"/>
      <c r="S11" s="916"/>
      <c r="T11" s="929">
        <v>342</v>
      </c>
      <c r="U11" s="929">
        <v>8</v>
      </c>
      <c r="V11" s="929">
        <v>55</v>
      </c>
      <c r="W11" s="929">
        <v>7844</v>
      </c>
      <c r="X11" s="929">
        <v>496</v>
      </c>
      <c r="Y11" s="929">
        <v>191</v>
      </c>
      <c r="Z11" s="929">
        <v>630335</v>
      </c>
      <c r="AA11" s="929">
        <v>453996</v>
      </c>
      <c r="AB11" s="929">
        <v>111320</v>
      </c>
      <c r="AC11" s="929">
        <v>65019</v>
      </c>
      <c r="AD11" s="947"/>
      <c r="AE11" s="952" t="s">
        <v>978</v>
      </c>
      <c r="AF11" s="845"/>
    </row>
    <row r="12" spans="1:32" s="723" customFormat="1" ht="15.95" customHeight="1">
      <c r="A12" s="962" t="s">
        <v>689</v>
      </c>
      <c r="B12" s="300">
        <v>29</v>
      </c>
      <c r="C12" s="300">
        <v>21</v>
      </c>
      <c r="D12" s="300" t="s">
        <v>589</v>
      </c>
      <c r="E12" s="300">
        <v>3</v>
      </c>
      <c r="F12" s="300" t="s">
        <v>589</v>
      </c>
      <c r="G12" s="300" t="s">
        <v>589</v>
      </c>
      <c r="H12" s="300">
        <v>5</v>
      </c>
      <c r="I12" s="300">
        <v>22</v>
      </c>
      <c r="J12" s="300">
        <v>3</v>
      </c>
      <c r="K12" s="300">
        <v>4</v>
      </c>
      <c r="L12" s="300">
        <v>5</v>
      </c>
      <c r="M12" s="300">
        <v>10</v>
      </c>
      <c r="N12" s="300">
        <v>14</v>
      </c>
      <c r="O12" s="300">
        <v>2</v>
      </c>
      <c r="P12" s="300">
        <v>4</v>
      </c>
      <c r="Q12" s="29">
        <v>8</v>
      </c>
      <c r="R12" s="910"/>
      <c r="S12" s="910"/>
      <c r="T12" s="300">
        <v>33</v>
      </c>
      <c r="U12" s="300" t="s">
        <v>589</v>
      </c>
      <c r="V12" s="300">
        <v>5</v>
      </c>
      <c r="W12" s="300">
        <v>638</v>
      </c>
      <c r="X12" s="300">
        <v>45</v>
      </c>
      <c r="Y12" s="300" t="s">
        <v>589</v>
      </c>
      <c r="Z12" s="300">
        <v>52332</v>
      </c>
      <c r="AA12" s="300">
        <v>47329</v>
      </c>
      <c r="AB12" s="300">
        <v>4670</v>
      </c>
      <c r="AC12" s="300">
        <v>333</v>
      </c>
      <c r="AD12" s="679"/>
      <c r="AE12" s="963" t="s">
        <v>689</v>
      </c>
      <c r="AF12" s="672"/>
    </row>
    <row r="13" spans="1:32" s="723" customFormat="1" ht="9.9499999999999993" customHeight="1">
      <c r="A13" s="962" t="s">
        <v>5</v>
      </c>
      <c r="B13" s="300">
        <v>25</v>
      </c>
      <c r="C13" s="300">
        <v>15</v>
      </c>
      <c r="D13" s="300" t="s">
        <v>589</v>
      </c>
      <c r="E13" s="300">
        <v>3</v>
      </c>
      <c r="F13" s="300" t="s">
        <v>589</v>
      </c>
      <c r="G13" s="300" t="s">
        <v>589</v>
      </c>
      <c r="H13" s="300">
        <v>7</v>
      </c>
      <c r="I13" s="300">
        <v>16</v>
      </c>
      <c r="J13" s="300">
        <v>1</v>
      </c>
      <c r="K13" s="300" t="s">
        <v>589</v>
      </c>
      <c r="L13" s="300">
        <v>4</v>
      </c>
      <c r="M13" s="300">
        <v>11</v>
      </c>
      <c r="N13" s="300">
        <v>8</v>
      </c>
      <c r="O13" s="300">
        <v>1</v>
      </c>
      <c r="P13" s="300">
        <v>1</v>
      </c>
      <c r="Q13" s="29">
        <v>6</v>
      </c>
      <c r="R13" s="910"/>
      <c r="S13" s="910"/>
      <c r="T13" s="300">
        <v>15</v>
      </c>
      <c r="U13" s="300" t="s">
        <v>589</v>
      </c>
      <c r="V13" s="300" t="s">
        <v>589</v>
      </c>
      <c r="W13" s="300">
        <v>71</v>
      </c>
      <c r="X13" s="300">
        <v>10</v>
      </c>
      <c r="Y13" s="300" t="s">
        <v>589</v>
      </c>
      <c r="Z13" s="300">
        <v>5441</v>
      </c>
      <c r="AA13" s="300">
        <v>3945</v>
      </c>
      <c r="AB13" s="300">
        <v>335</v>
      </c>
      <c r="AC13" s="300">
        <v>1161</v>
      </c>
      <c r="AD13" s="679"/>
      <c r="AE13" s="963" t="s">
        <v>5</v>
      </c>
      <c r="AF13" s="672"/>
    </row>
    <row r="14" spans="1:32" s="723" customFormat="1" ht="9.9499999999999993" customHeight="1">
      <c r="A14" s="962" t="s">
        <v>6</v>
      </c>
      <c r="B14" s="300">
        <v>60</v>
      </c>
      <c r="C14" s="300">
        <v>22</v>
      </c>
      <c r="D14" s="300">
        <v>3</v>
      </c>
      <c r="E14" s="300">
        <v>6</v>
      </c>
      <c r="F14" s="300" t="s">
        <v>589</v>
      </c>
      <c r="G14" s="300" t="s">
        <v>589</v>
      </c>
      <c r="H14" s="300">
        <v>29</v>
      </c>
      <c r="I14" s="300">
        <v>36</v>
      </c>
      <c r="J14" s="300">
        <v>12</v>
      </c>
      <c r="K14" s="300">
        <v>1</v>
      </c>
      <c r="L14" s="300">
        <v>8</v>
      </c>
      <c r="M14" s="300">
        <v>15</v>
      </c>
      <c r="N14" s="300">
        <v>35</v>
      </c>
      <c r="O14" s="300">
        <v>21</v>
      </c>
      <c r="P14" s="300">
        <v>1</v>
      </c>
      <c r="Q14" s="29">
        <v>13</v>
      </c>
      <c r="R14" s="910"/>
      <c r="S14" s="910"/>
      <c r="T14" s="300">
        <v>63</v>
      </c>
      <c r="U14" s="300">
        <v>5</v>
      </c>
      <c r="V14" s="300">
        <v>6</v>
      </c>
      <c r="W14" s="300">
        <v>2136</v>
      </c>
      <c r="X14" s="300">
        <v>43</v>
      </c>
      <c r="Y14" s="300">
        <v>54</v>
      </c>
      <c r="Z14" s="300">
        <v>90094</v>
      </c>
      <c r="AA14" s="300">
        <v>61895</v>
      </c>
      <c r="AB14" s="300">
        <v>14150</v>
      </c>
      <c r="AC14" s="300">
        <v>14049</v>
      </c>
      <c r="AD14" s="679"/>
      <c r="AE14" s="963" t="s">
        <v>6</v>
      </c>
      <c r="AF14" s="672"/>
    </row>
    <row r="15" spans="1:32" s="723" customFormat="1" ht="9.9499999999999993" customHeight="1">
      <c r="A15" s="962" t="s">
        <v>7</v>
      </c>
      <c r="B15" s="300">
        <v>32</v>
      </c>
      <c r="C15" s="300">
        <v>16</v>
      </c>
      <c r="D15" s="300">
        <v>2</v>
      </c>
      <c r="E15" s="300">
        <v>6</v>
      </c>
      <c r="F15" s="300" t="s">
        <v>589</v>
      </c>
      <c r="G15" s="300" t="s">
        <v>589</v>
      </c>
      <c r="H15" s="300">
        <v>8</v>
      </c>
      <c r="I15" s="300">
        <v>16</v>
      </c>
      <c r="J15" s="300">
        <v>1</v>
      </c>
      <c r="K15" s="300" t="s">
        <v>589</v>
      </c>
      <c r="L15" s="300">
        <v>3</v>
      </c>
      <c r="M15" s="300">
        <v>12</v>
      </c>
      <c r="N15" s="300">
        <v>12</v>
      </c>
      <c r="O15" s="300" t="s">
        <v>589</v>
      </c>
      <c r="P15" s="300" t="s">
        <v>589</v>
      </c>
      <c r="Q15" s="29">
        <v>12</v>
      </c>
      <c r="R15" s="910"/>
      <c r="S15" s="910"/>
      <c r="T15" s="300">
        <v>19</v>
      </c>
      <c r="U15" s="300" t="s">
        <v>589</v>
      </c>
      <c r="V15" s="300">
        <v>4</v>
      </c>
      <c r="W15" s="300">
        <v>257</v>
      </c>
      <c r="X15" s="300">
        <v>10</v>
      </c>
      <c r="Y15" s="300">
        <v>110</v>
      </c>
      <c r="Z15" s="300">
        <v>33014</v>
      </c>
      <c r="AA15" s="300">
        <v>23911</v>
      </c>
      <c r="AB15" s="300">
        <v>2554</v>
      </c>
      <c r="AC15" s="300">
        <v>6549</v>
      </c>
      <c r="AD15" s="679"/>
      <c r="AE15" s="963" t="s">
        <v>7</v>
      </c>
      <c r="AF15" s="672"/>
    </row>
    <row r="16" spans="1:32" s="723" customFormat="1" ht="9.9499999999999993" customHeight="1">
      <c r="A16" s="962" t="s">
        <v>690</v>
      </c>
      <c r="B16" s="300">
        <v>30</v>
      </c>
      <c r="C16" s="300">
        <v>14</v>
      </c>
      <c r="D16" s="300">
        <v>1</v>
      </c>
      <c r="E16" s="300">
        <v>5</v>
      </c>
      <c r="F16" s="300" t="s">
        <v>589</v>
      </c>
      <c r="G16" s="300" t="s">
        <v>589</v>
      </c>
      <c r="H16" s="300">
        <v>10</v>
      </c>
      <c r="I16" s="300">
        <v>27</v>
      </c>
      <c r="J16" s="300">
        <v>6</v>
      </c>
      <c r="K16" s="300">
        <v>1</v>
      </c>
      <c r="L16" s="300">
        <v>7</v>
      </c>
      <c r="M16" s="300">
        <v>13</v>
      </c>
      <c r="N16" s="300">
        <v>15</v>
      </c>
      <c r="O16" s="300">
        <v>2</v>
      </c>
      <c r="P16" s="300">
        <v>1</v>
      </c>
      <c r="Q16" s="29">
        <v>12</v>
      </c>
      <c r="R16" s="910"/>
      <c r="S16" s="910"/>
      <c r="T16" s="300">
        <v>44</v>
      </c>
      <c r="U16" s="300" t="s">
        <v>589</v>
      </c>
      <c r="V16" s="300">
        <v>5</v>
      </c>
      <c r="W16" s="300">
        <v>901</v>
      </c>
      <c r="X16" s="300">
        <v>95</v>
      </c>
      <c r="Y16" s="300">
        <v>1</v>
      </c>
      <c r="Z16" s="300">
        <v>65773</v>
      </c>
      <c r="AA16" s="300">
        <v>40320</v>
      </c>
      <c r="AB16" s="300">
        <v>22300</v>
      </c>
      <c r="AC16" s="300">
        <v>3153</v>
      </c>
      <c r="AD16" s="679"/>
      <c r="AE16" s="963" t="s">
        <v>691</v>
      </c>
      <c r="AF16" s="672"/>
    </row>
    <row r="17" spans="1:32" s="723" customFormat="1" ht="9.9499999999999993" customHeight="1">
      <c r="A17" s="962" t="s">
        <v>32</v>
      </c>
      <c r="B17" s="300">
        <v>25</v>
      </c>
      <c r="C17" s="300">
        <v>15</v>
      </c>
      <c r="D17" s="300" t="s">
        <v>589</v>
      </c>
      <c r="E17" s="300">
        <v>4</v>
      </c>
      <c r="F17" s="300" t="s">
        <v>589</v>
      </c>
      <c r="G17" s="300" t="s">
        <v>589</v>
      </c>
      <c r="H17" s="300">
        <v>6</v>
      </c>
      <c r="I17" s="300">
        <v>17</v>
      </c>
      <c r="J17" s="300">
        <v>2</v>
      </c>
      <c r="K17" s="300" t="s">
        <v>589</v>
      </c>
      <c r="L17" s="300">
        <v>3</v>
      </c>
      <c r="M17" s="300">
        <v>12</v>
      </c>
      <c r="N17" s="300">
        <v>8</v>
      </c>
      <c r="O17" s="300">
        <v>3</v>
      </c>
      <c r="P17" s="300" t="s">
        <v>589</v>
      </c>
      <c r="Q17" s="29">
        <v>5</v>
      </c>
      <c r="R17" s="910"/>
      <c r="S17" s="910"/>
      <c r="T17" s="300">
        <v>19</v>
      </c>
      <c r="U17" s="300" t="s">
        <v>589</v>
      </c>
      <c r="V17" s="300">
        <v>5</v>
      </c>
      <c r="W17" s="300">
        <v>186</v>
      </c>
      <c r="X17" s="300">
        <v>4</v>
      </c>
      <c r="Y17" s="300" t="s">
        <v>589</v>
      </c>
      <c r="Z17" s="300">
        <v>77693</v>
      </c>
      <c r="AA17" s="300">
        <v>43113</v>
      </c>
      <c r="AB17" s="300">
        <v>24274</v>
      </c>
      <c r="AC17" s="300">
        <v>10306</v>
      </c>
      <c r="AD17" s="679"/>
      <c r="AE17" s="963" t="s">
        <v>32</v>
      </c>
      <c r="AF17" s="672"/>
    </row>
    <row r="18" spans="1:32" s="723" customFormat="1" ht="15.95" customHeight="1">
      <c r="A18" s="962" t="s">
        <v>8</v>
      </c>
      <c r="B18" s="300">
        <v>29</v>
      </c>
      <c r="C18" s="300">
        <v>14</v>
      </c>
      <c r="D18" s="300" t="s">
        <v>589</v>
      </c>
      <c r="E18" s="300" t="s">
        <v>589</v>
      </c>
      <c r="F18" s="300" t="s">
        <v>589</v>
      </c>
      <c r="G18" s="300" t="s">
        <v>589</v>
      </c>
      <c r="H18" s="300">
        <v>15</v>
      </c>
      <c r="I18" s="300">
        <v>18</v>
      </c>
      <c r="J18" s="300">
        <v>3</v>
      </c>
      <c r="K18" s="300" t="s">
        <v>589</v>
      </c>
      <c r="L18" s="300">
        <v>1</v>
      </c>
      <c r="M18" s="300">
        <v>14</v>
      </c>
      <c r="N18" s="300">
        <v>6</v>
      </c>
      <c r="O18" s="300">
        <v>2</v>
      </c>
      <c r="P18" s="300" t="s">
        <v>589</v>
      </c>
      <c r="Q18" s="29">
        <v>4</v>
      </c>
      <c r="R18" s="910"/>
      <c r="S18" s="910"/>
      <c r="T18" s="300">
        <v>12</v>
      </c>
      <c r="U18" s="300" t="s">
        <v>589</v>
      </c>
      <c r="V18" s="300">
        <v>5</v>
      </c>
      <c r="W18" s="300">
        <v>469</v>
      </c>
      <c r="X18" s="300">
        <v>1</v>
      </c>
      <c r="Y18" s="300" t="s">
        <v>589</v>
      </c>
      <c r="Z18" s="300">
        <v>44048</v>
      </c>
      <c r="AA18" s="300">
        <v>38993</v>
      </c>
      <c r="AB18" s="300">
        <v>4771</v>
      </c>
      <c r="AC18" s="300">
        <v>284</v>
      </c>
      <c r="AD18" s="679"/>
      <c r="AE18" s="963" t="s">
        <v>8</v>
      </c>
      <c r="AF18" s="672"/>
    </row>
    <row r="19" spans="1:32" s="723" customFormat="1" ht="9.9499999999999993" customHeight="1">
      <c r="A19" s="962" t="s">
        <v>9</v>
      </c>
      <c r="B19" s="300">
        <v>39</v>
      </c>
      <c r="C19" s="300">
        <v>12</v>
      </c>
      <c r="D19" s="300" t="s">
        <v>589</v>
      </c>
      <c r="E19" s="300">
        <v>5</v>
      </c>
      <c r="F19" s="300" t="s">
        <v>589</v>
      </c>
      <c r="G19" s="300" t="s">
        <v>589</v>
      </c>
      <c r="H19" s="300">
        <v>22</v>
      </c>
      <c r="I19" s="300">
        <v>15</v>
      </c>
      <c r="J19" s="300">
        <v>4</v>
      </c>
      <c r="K19" s="300">
        <v>1</v>
      </c>
      <c r="L19" s="300">
        <v>3</v>
      </c>
      <c r="M19" s="300">
        <v>7</v>
      </c>
      <c r="N19" s="300">
        <v>3</v>
      </c>
      <c r="O19" s="300" t="s">
        <v>589</v>
      </c>
      <c r="P19" s="300">
        <v>1</v>
      </c>
      <c r="Q19" s="29">
        <v>2</v>
      </c>
      <c r="R19" s="910"/>
      <c r="S19" s="910"/>
      <c r="T19" s="300">
        <v>4</v>
      </c>
      <c r="U19" s="300" t="s">
        <v>589</v>
      </c>
      <c r="V19" s="300">
        <v>2</v>
      </c>
      <c r="W19" s="300">
        <v>372</v>
      </c>
      <c r="X19" s="300">
        <v>20</v>
      </c>
      <c r="Y19" s="300" t="s">
        <v>589</v>
      </c>
      <c r="Z19" s="300">
        <v>40145</v>
      </c>
      <c r="AA19" s="300">
        <v>30370</v>
      </c>
      <c r="AB19" s="300">
        <v>1712</v>
      </c>
      <c r="AC19" s="300">
        <v>8063</v>
      </c>
      <c r="AD19" s="679"/>
      <c r="AE19" s="963" t="s">
        <v>9</v>
      </c>
      <c r="AF19" s="672"/>
    </row>
    <row r="20" spans="1:32" s="723" customFormat="1" ht="9.9499999999999993" customHeight="1">
      <c r="A20" s="962" t="s">
        <v>10</v>
      </c>
      <c r="B20" s="300">
        <v>35</v>
      </c>
      <c r="C20" s="300">
        <v>21</v>
      </c>
      <c r="D20" s="300" t="s">
        <v>589</v>
      </c>
      <c r="E20" s="300">
        <v>5</v>
      </c>
      <c r="F20" s="300" t="s">
        <v>589</v>
      </c>
      <c r="G20" s="300" t="s">
        <v>589</v>
      </c>
      <c r="H20" s="300">
        <v>9</v>
      </c>
      <c r="I20" s="300">
        <v>24</v>
      </c>
      <c r="J20" s="300">
        <v>4</v>
      </c>
      <c r="K20" s="300">
        <v>2</v>
      </c>
      <c r="L20" s="300">
        <v>10</v>
      </c>
      <c r="M20" s="300">
        <v>8</v>
      </c>
      <c r="N20" s="300">
        <v>11</v>
      </c>
      <c r="O20" s="300">
        <v>3</v>
      </c>
      <c r="P20" s="300">
        <v>1</v>
      </c>
      <c r="Q20" s="29">
        <v>7</v>
      </c>
      <c r="R20" s="910"/>
      <c r="S20" s="910"/>
      <c r="T20" s="300">
        <v>29</v>
      </c>
      <c r="U20" s="300">
        <v>1</v>
      </c>
      <c r="V20" s="300">
        <v>4</v>
      </c>
      <c r="W20" s="300">
        <v>424</v>
      </c>
      <c r="X20" s="300">
        <v>6</v>
      </c>
      <c r="Y20" s="300" t="s">
        <v>589</v>
      </c>
      <c r="Z20" s="300">
        <v>59560</v>
      </c>
      <c r="AA20" s="300">
        <v>35058</v>
      </c>
      <c r="AB20" s="300">
        <v>17558</v>
      </c>
      <c r="AC20" s="300">
        <v>6944</v>
      </c>
      <c r="AD20" s="679"/>
      <c r="AE20" s="963" t="s">
        <v>10</v>
      </c>
      <c r="AF20" s="672"/>
    </row>
    <row r="21" spans="1:32" s="723" customFormat="1" ht="9.9499999999999993" customHeight="1">
      <c r="A21" s="962" t="s">
        <v>441</v>
      </c>
      <c r="B21" s="300">
        <v>33</v>
      </c>
      <c r="C21" s="300">
        <v>23</v>
      </c>
      <c r="D21" s="300" t="s">
        <v>589</v>
      </c>
      <c r="E21" s="300">
        <v>4</v>
      </c>
      <c r="F21" s="300" t="s">
        <v>589</v>
      </c>
      <c r="G21" s="300" t="s">
        <v>589</v>
      </c>
      <c r="H21" s="300">
        <v>6</v>
      </c>
      <c r="I21" s="300">
        <v>27</v>
      </c>
      <c r="J21" s="300">
        <v>3</v>
      </c>
      <c r="K21" s="300" t="s">
        <v>589</v>
      </c>
      <c r="L21" s="300">
        <v>7</v>
      </c>
      <c r="M21" s="300">
        <v>17</v>
      </c>
      <c r="N21" s="300">
        <v>14</v>
      </c>
      <c r="O21" s="300">
        <v>1</v>
      </c>
      <c r="P21" s="300" t="s">
        <v>589</v>
      </c>
      <c r="Q21" s="29">
        <v>13</v>
      </c>
      <c r="R21" s="910"/>
      <c r="S21" s="910"/>
      <c r="T21" s="300">
        <v>38</v>
      </c>
      <c r="U21" s="300">
        <v>1</v>
      </c>
      <c r="V21" s="300">
        <v>6</v>
      </c>
      <c r="W21" s="300">
        <v>325</v>
      </c>
      <c r="X21" s="300">
        <v>159</v>
      </c>
      <c r="Y21" s="300" t="s">
        <v>589</v>
      </c>
      <c r="Z21" s="300">
        <v>48959</v>
      </c>
      <c r="AA21" s="300">
        <v>37186</v>
      </c>
      <c r="AB21" s="300">
        <v>10599</v>
      </c>
      <c r="AC21" s="300">
        <v>1174</v>
      </c>
      <c r="AD21" s="679"/>
      <c r="AE21" s="963" t="s">
        <v>441</v>
      </c>
      <c r="AF21" s="672"/>
    </row>
    <row r="22" spans="1:32" s="723" customFormat="1" ht="9.9499999999999993" customHeight="1">
      <c r="A22" s="962" t="s">
        <v>3</v>
      </c>
      <c r="B22" s="300">
        <v>24</v>
      </c>
      <c r="C22" s="300">
        <v>17</v>
      </c>
      <c r="D22" s="300" t="s">
        <v>589</v>
      </c>
      <c r="E22" s="300">
        <v>5</v>
      </c>
      <c r="F22" s="300" t="s">
        <v>589</v>
      </c>
      <c r="G22" s="300" t="s">
        <v>589</v>
      </c>
      <c r="H22" s="300">
        <v>2</v>
      </c>
      <c r="I22" s="300">
        <v>21</v>
      </c>
      <c r="J22" s="300">
        <v>7</v>
      </c>
      <c r="K22" s="300" t="s">
        <v>589</v>
      </c>
      <c r="L22" s="300">
        <v>3</v>
      </c>
      <c r="M22" s="300">
        <v>11</v>
      </c>
      <c r="N22" s="300">
        <v>11</v>
      </c>
      <c r="O22" s="300">
        <v>3</v>
      </c>
      <c r="P22" s="300" t="s">
        <v>589</v>
      </c>
      <c r="Q22" s="29">
        <v>8</v>
      </c>
      <c r="R22" s="910"/>
      <c r="S22" s="910"/>
      <c r="T22" s="300">
        <v>23</v>
      </c>
      <c r="U22" s="300" t="s">
        <v>589</v>
      </c>
      <c r="V22" s="300">
        <v>6</v>
      </c>
      <c r="W22" s="300">
        <v>1489</v>
      </c>
      <c r="X22" s="300">
        <v>15</v>
      </c>
      <c r="Y22" s="300">
        <v>1</v>
      </c>
      <c r="Z22" s="300">
        <v>60727</v>
      </c>
      <c r="AA22" s="300">
        <v>50515</v>
      </c>
      <c r="AB22" s="300">
        <v>2112</v>
      </c>
      <c r="AC22" s="300">
        <v>8100</v>
      </c>
      <c r="AD22" s="679"/>
      <c r="AE22" s="963" t="s">
        <v>3</v>
      </c>
      <c r="AF22" s="672"/>
    </row>
    <row r="23" spans="1:32" s="723" customFormat="1" ht="9.9499999999999993" customHeight="1">
      <c r="A23" s="962" t="s">
        <v>4</v>
      </c>
      <c r="B23" s="300">
        <v>31</v>
      </c>
      <c r="C23" s="300">
        <v>8</v>
      </c>
      <c r="D23" s="300">
        <v>1</v>
      </c>
      <c r="E23" s="300">
        <v>4</v>
      </c>
      <c r="F23" s="300" t="s">
        <v>589</v>
      </c>
      <c r="G23" s="300" t="s">
        <v>589</v>
      </c>
      <c r="H23" s="300">
        <v>18</v>
      </c>
      <c r="I23" s="300">
        <v>30</v>
      </c>
      <c r="J23" s="300">
        <v>8</v>
      </c>
      <c r="K23" s="300" t="s">
        <v>589</v>
      </c>
      <c r="L23" s="300">
        <v>5</v>
      </c>
      <c r="M23" s="300">
        <v>17</v>
      </c>
      <c r="N23" s="300">
        <v>20</v>
      </c>
      <c r="O23" s="300">
        <v>4</v>
      </c>
      <c r="P23" s="300" t="s">
        <v>589</v>
      </c>
      <c r="Q23" s="29">
        <v>16</v>
      </c>
      <c r="R23" s="910"/>
      <c r="S23" s="910"/>
      <c r="T23" s="300">
        <v>43</v>
      </c>
      <c r="U23" s="300">
        <v>1</v>
      </c>
      <c r="V23" s="300">
        <v>7</v>
      </c>
      <c r="W23" s="300">
        <v>576</v>
      </c>
      <c r="X23" s="300">
        <v>88</v>
      </c>
      <c r="Y23" s="300">
        <v>25</v>
      </c>
      <c r="Z23" s="300">
        <v>52549</v>
      </c>
      <c r="AA23" s="300">
        <v>41361</v>
      </c>
      <c r="AB23" s="300">
        <v>6285</v>
      </c>
      <c r="AC23" s="300">
        <v>4903</v>
      </c>
      <c r="AD23" s="679"/>
      <c r="AE23" s="963" t="s">
        <v>4</v>
      </c>
      <c r="AF23" s="672"/>
    </row>
    <row r="24" spans="1:32" s="723" customFormat="1" ht="3.95" customHeight="1">
      <c r="A24" s="742"/>
      <c r="B24" s="741"/>
      <c r="C24" s="740"/>
      <c r="D24" s="740"/>
      <c r="E24" s="740"/>
      <c r="F24" s="740"/>
      <c r="G24" s="740"/>
      <c r="H24" s="740"/>
      <c r="I24" s="740"/>
      <c r="J24" s="740"/>
      <c r="K24" s="740"/>
      <c r="L24" s="740"/>
      <c r="M24" s="740"/>
      <c r="N24" s="740"/>
      <c r="O24" s="740"/>
      <c r="P24" s="740"/>
      <c r="Q24" s="740"/>
      <c r="R24" s="732"/>
      <c r="S24" s="732"/>
      <c r="T24" s="740"/>
      <c r="U24" s="740"/>
      <c r="V24" s="740"/>
      <c r="W24" s="740"/>
      <c r="X24" s="740"/>
      <c r="Y24" s="740"/>
      <c r="Z24" s="740"/>
      <c r="AA24" s="740"/>
      <c r="AB24" s="739"/>
      <c r="AC24" s="739"/>
      <c r="AD24" s="738"/>
      <c r="AE24" s="737"/>
      <c r="AF24" s="672"/>
    </row>
    <row r="25" spans="1:32" s="733" customFormat="1" ht="15.95" customHeight="1">
      <c r="A25" s="736" t="s">
        <v>790</v>
      </c>
      <c r="B25" s="725"/>
      <c r="C25" s="729"/>
      <c r="D25" s="729"/>
      <c r="E25" s="729"/>
      <c r="F25" s="729"/>
      <c r="G25" s="729"/>
      <c r="H25" s="729"/>
      <c r="I25" s="729"/>
      <c r="J25" s="729"/>
      <c r="K25" s="729"/>
      <c r="L25" s="729"/>
      <c r="M25" s="729"/>
      <c r="N25" s="729"/>
      <c r="O25" s="729"/>
      <c r="P25" s="729"/>
      <c r="Q25" s="729"/>
      <c r="R25" s="729"/>
      <c r="S25" s="729"/>
      <c r="T25" s="729"/>
      <c r="U25" s="729"/>
      <c r="V25" s="729"/>
      <c r="W25" s="729"/>
      <c r="X25" s="729"/>
      <c r="Y25" s="729"/>
      <c r="Z25" s="729"/>
      <c r="AA25" s="729"/>
      <c r="AB25" s="734"/>
      <c r="AC25" s="734"/>
      <c r="AD25" s="729"/>
      <c r="AE25" s="730"/>
      <c r="AF25" s="678"/>
    </row>
    <row r="26" spans="1:32" s="733" customFormat="1" ht="12" customHeight="1">
      <c r="A26" s="736" t="s">
        <v>791</v>
      </c>
      <c r="B26" s="725"/>
      <c r="C26" s="729"/>
      <c r="D26" s="729"/>
      <c r="E26" s="729"/>
      <c r="F26" s="729"/>
      <c r="G26" s="729"/>
      <c r="H26" s="729"/>
      <c r="I26" s="729"/>
      <c r="J26" s="729"/>
      <c r="K26" s="729"/>
      <c r="L26" s="729"/>
      <c r="M26" s="729"/>
      <c r="N26" s="729"/>
      <c r="O26" s="729"/>
      <c r="P26" s="729"/>
      <c r="Q26" s="729"/>
      <c r="R26" s="729"/>
      <c r="S26" s="729"/>
      <c r="T26" s="729"/>
      <c r="U26" s="729"/>
      <c r="V26" s="729"/>
      <c r="W26" s="729"/>
      <c r="X26" s="729"/>
      <c r="Y26" s="729"/>
      <c r="Z26" s="729"/>
      <c r="AA26" s="729"/>
      <c r="AB26" s="734"/>
      <c r="AC26" s="734"/>
      <c r="AD26" s="729"/>
      <c r="AE26" s="730"/>
      <c r="AF26" s="678"/>
    </row>
    <row r="27" spans="1:32" s="733" customFormat="1" ht="12" customHeight="1">
      <c r="A27" s="735" t="s">
        <v>792</v>
      </c>
      <c r="B27" s="725"/>
      <c r="C27" s="729"/>
      <c r="D27" s="729"/>
      <c r="E27" s="729"/>
      <c r="F27" s="729"/>
      <c r="G27" s="729"/>
      <c r="H27" s="729"/>
      <c r="I27" s="729"/>
      <c r="J27" s="729"/>
      <c r="K27" s="729"/>
      <c r="L27" s="729"/>
      <c r="M27" s="729"/>
      <c r="N27" s="729"/>
      <c r="O27" s="729"/>
      <c r="P27" s="729"/>
      <c r="Q27" s="729"/>
      <c r="R27" s="729"/>
      <c r="S27" s="729"/>
      <c r="T27" s="729"/>
      <c r="U27" s="729"/>
      <c r="V27" s="729"/>
      <c r="W27" s="729"/>
      <c r="X27" s="729"/>
      <c r="Y27" s="729"/>
      <c r="Z27" s="729"/>
      <c r="AA27" s="729"/>
      <c r="AB27" s="734"/>
      <c r="AC27" s="734"/>
      <c r="AD27" s="729"/>
      <c r="AE27" s="730"/>
      <c r="AF27" s="678"/>
    </row>
    <row r="28" spans="1:32" s="733" customFormat="1" ht="12" customHeight="1">
      <c r="A28" s="735" t="s">
        <v>979</v>
      </c>
      <c r="B28" s="725"/>
      <c r="C28" s="729"/>
      <c r="D28" s="729"/>
      <c r="E28" s="729"/>
      <c r="F28" s="729"/>
      <c r="G28" s="729"/>
      <c r="H28" s="729"/>
      <c r="I28" s="729"/>
      <c r="J28" s="729"/>
      <c r="K28" s="729"/>
      <c r="L28" s="729"/>
      <c r="M28" s="729"/>
      <c r="N28" s="729"/>
      <c r="O28" s="729"/>
      <c r="P28" s="729"/>
      <c r="Q28" s="729"/>
      <c r="R28" s="729"/>
      <c r="S28" s="729"/>
      <c r="T28" s="729"/>
      <c r="U28" s="729"/>
      <c r="V28" s="729"/>
      <c r="W28" s="729"/>
      <c r="X28" s="729"/>
      <c r="Y28" s="729"/>
      <c r="Z28" s="729"/>
      <c r="AA28" s="729"/>
      <c r="AB28" s="734"/>
      <c r="AC28" s="734"/>
      <c r="AD28" s="729"/>
      <c r="AE28" s="730"/>
      <c r="AF28" s="678"/>
    </row>
    <row r="29" spans="1:32" s="723" customFormat="1" ht="12" customHeight="1">
      <c r="A29" s="1" t="s">
        <v>339</v>
      </c>
      <c r="B29" s="726"/>
      <c r="C29" s="732"/>
      <c r="D29" s="732"/>
      <c r="E29" s="732"/>
      <c r="F29" s="732"/>
      <c r="G29" s="732"/>
      <c r="H29" s="732"/>
      <c r="I29" s="732"/>
      <c r="J29" s="732"/>
      <c r="K29" s="732"/>
      <c r="L29" s="732"/>
      <c r="M29" s="732"/>
      <c r="N29" s="732"/>
      <c r="O29" s="732"/>
      <c r="P29" s="732"/>
      <c r="Q29" s="732"/>
      <c r="R29" s="732"/>
      <c r="S29" s="732"/>
      <c r="T29" s="732"/>
      <c r="U29" s="732"/>
      <c r="V29" s="732"/>
      <c r="W29" s="732"/>
      <c r="X29" s="732"/>
      <c r="Y29" s="732"/>
      <c r="Z29" s="732"/>
      <c r="AA29" s="732"/>
      <c r="AB29" s="731"/>
      <c r="AC29" s="731"/>
      <c r="AD29" s="729"/>
      <c r="AE29" s="730"/>
      <c r="AF29" s="672"/>
    </row>
    <row r="30" spans="1:32" s="723" customFormat="1" ht="13.5" customHeight="1">
      <c r="Q30" s="726"/>
      <c r="R30" s="726"/>
      <c r="S30" s="726"/>
      <c r="AD30" s="725"/>
      <c r="AE30" s="729"/>
    </row>
    <row r="31" spans="1:32" s="723" customFormat="1" ht="12" customHeight="1">
      <c r="A31" s="728"/>
      <c r="Q31" s="726"/>
      <c r="R31" s="726"/>
      <c r="S31" s="726"/>
      <c r="AD31" s="725"/>
      <c r="AE31" s="724"/>
    </row>
    <row r="32" spans="1:32" s="723" customFormat="1" ht="12" customHeight="1">
      <c r="A32" s="727"/>
      <c r="Q32" s="726"/>
      <c r="R32" s="726"/>
      <c r="S32" s="726"/>
      <c r="AD32" s="725"/>
      <c r="AE32" s="724"/>
    </row>
  </sheetData>
  <mergeCells count="9">
    <mergeCell ref="Z5:Z6"/>
    <mergeCell ref="AC5:AC6"/>
    <mergeCell ref="AD5:AD6"/>
    <mergeCell ref="B4:H5"/>
    <mergeCell ref="I4:M5"/>
    <mergeCell ref="N4:Q5"/>
    <mergeCell ref="T4:T6"/>
    <mergeCell ref="U4:V5"/>
    <mergeCell ref="W4:Y5"/>
  </mergeCells>
  <phoneticPr fontId="4"/>
  <printOptions gridLinesSet="0"/>
  <pageMargins left="0.59055118110236227" right="0.59055118110236227" top="1.0629921259842521" bottom="0.78740157480314965" header="0.31496062992125984" footer="0.31496062992125984"/>
  <pageSetup paperSize="9" scale="95" orientation="portrait" r:id="rId1"/>
  <headerFooter alignWithMargins="0">
    <oddHeader>&amp;R&amp;A</oddHeader>
    <oddFooter>&amp;C&amp;P/&amp;N</oddFooter>
  </headerFooter>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92D050"/>
  </sheetPr>
  <dimension ref="A1:T48"/>
  <sheetViews>
    <sheetView view="pageBreakPreview" topLeftCell="B1" zoomScale="110" zoomScaleNormal="120" zoomScaleSheetLayoutView="110" workbookViewId="0">
      <selection activeCell="C44" sqref="C44"/>
    </sheetView>
  </sheetViews>
  <sheetFormatPr defaultColWidth="35" defaultRowHeight="12" customHeight="1"/>
  <cols>
    <col min="1" max="1" width="0.375" style="668" customWidth="1"/>
    <col min="2" max="2" width="2.625" style="668" customWidth="1"/>
    <col min="3" max="3" width="17.125" style="668" customWidth="1"/>
    <col min="4" max="4" width="0.375" style="668" customWidth="1"/>
    <col min="5" max="9" width="13.125" style="668" customWidth="1"/>
    <col min="10" max="13" width="16.75" style="668" customWidth="1"/>
    <col min="14" max="14" width="0.375" style="778" customWidth="1"/>
    <col min="15" max="15" width="0.375" style="777" customWidth="1"/>
    <col min="16" max="16" width="2.625" style="777" customWidth="1"/>
    <col min="17" max="17" width="15.75" style="777" customWidth="1"/>
    <col min="18" max="18" width="0.375" style="777" customWidth="1"/>
    <col min="19" max="19" width="30.375" style="668" customWidth="1"/>
    <col min="20" max="16384" width="35" style="668"/>
  </cols>
  <sheetData>
    <row r="1" spans="1:20" s="822" customFormat="1" ht="24" customHeight="1">
      <c r="F1" s="826" t="s">
        <v>722</v>
      </c>
      <c r="G1" s="825" t="s">
        <v>497</v>
      </c>
      <c r="M1" s="824"/>
      <c r="N1" s="771"/>
      <c r="O1" s="823"/>
      <c r="P1" s="823"/>
      <c r="Q1" s="823"/>
      <c r="R1" s="823"/>
    </row>
    <row r="2" spans="1:20" ht="8.1" customHeight="1">
      <c r="F2" s="821"/>
      <c r="M2" s="820"/>
      <c r="N2" s="720"/>
    </row>
    <row r="3" spans="1:20" s="779" customFormat="1" ht="12" customHeight="1">
      <c r="A3" s="819"/>
      <c r="B3" s="819"/>
      <c r="C3" s="819"/>
      <c r="D3" s="819"/>
      <c r="N3" s="781"/>
      <c r="O3" s="818"/>
      <c r="P3" s="818"/>
      <c r="Q3" s="818"/>
      <c r="R3" s="818"/>
    </row>
    <row r="4" spans="1:20" s="998" customFormat="1" ht="8.1" customHeight="1">
      <c r="F4" s="999"/>
      <c r="M4" s="1000"/>
      <c r="N4" s="1001"/>
    </row>
    <row r="5" spans="1:20" s="1003" customFormat="1" ht="12" customHeight="1" thickBot="1">
      <c r="A5" s="1002"/>
      <c r="B5" s="1002"/>
      <c r="C5" s="1002"/>
      <c r="D5" s="1002"/>
      <c r="O5" s="1002"/>
      <c r="P5" s="1002"/>
      <c r="Q5" s="1002"/>
      <c r="R5" s="1002"/>
    </row>
    <row r="6" spans="1:20" s="779" customFormat="1" ht="18" customHeight="1">
      <c r="A6" s="809"/>
      <c r="B6" s="809"/>
      <c r="C6" s="809"/>
      <c r="D6" s="817"/>
      <c r="E6" s="1069" t="s">
        <v>756</v>
      </c>
      <c r="F6" s="1069" t="s">
        <v>491</v>
      </c>
      <c r="G6" s="816" t="s">
        <v>496</v>
      </c>
      <c r="H6" s="815"/>
      <c r="I6" s="814"/>
      <c r="J6" s="813" t="s">
        <v>495</v>
      </c>
      <c r="K6" s="812"/>
      <c r="L6" s="812"/>
      <c r="M6" s="812"/>
      <c r="N6" s="811"/>
      <c r="O6" s="810"/>
      <c r="P6" s="809"/>
      <c r="Q6" s="809"/>
      <c r="R6" s="809"/>
    </row>
    <row r="7" spans="1:20" s="779" customFormat="1" ht="18" customHeight="1">
      <c r="A7" s="801"/>
      <c r="B7" s="801"/>
      <c r="C7" s="801"/>
      <c r="D7" s="808"/>
      <c r="E7" s="1070"/>
      <c r="F7" s="1070"/>
      <c r="G7" s="804" t="s">
        <v>494</v>
      </c>
      <c r="H7" s="807" t="s">
        <v>493</v>
      </c>
      <c r="I7" s="806" t="s">
        <v>492</v>
      </c>
      <c r="J7" s="805" t="s">
        <v>756</v>
      </c>
      <c r="K7" s="804" t="s">
        <v>757</v>
      </c>
      <c r="L7" s="804" t="s">
        <v>758</v>
      </c>
      <c r="M7" s="804" t="s">
        <v>491</v>
      </c>
      <c r="N7" s="803"/>
      <c r="O7" s="802"/>
      <c r="P7" s="801"/>
      <c r="Q7" s="801"/>
      <c r="R7" s="801"/>
    </row>
    <row r="8" spans="1:20" s="779" customFormat="1" ht="15.95" customHeight="1">
      <c r="A8" s="782"/>
      <c r="B8" s="1067" t="s">
        <v>688</v>
      </c>
      <c r="C8" s="1067"/>
      <c r="D8" s="800"/>
      <c r="E8" s="680">
        <v>383</v>
      </c>
      <c r="F8" s="680">
        <v>925587</v>
      </c>
      <c r="G8" s="680">
        <v>24859</v>
      </c>
      <c r="H8" s="680">
        <v>26709</v>
      </c>
      <c r="I8" s="680">
        <v>12</v>
      </c>
      <c r="J8" s="680">
        <v>216</v>
      </c>
      <c r="K8" s="680">
        <v>317</v>
      </c>
      <c r="L8" s="680">
        <v>148</v>
      </c>
      <c r="M8" s="680">
        <v>828820</v>
      </c>
      <c r="N8" s="679"/>
      <c r="O8" s="788"/>
      <c r="P8" s="1067" t="s">
        <v>688</v>
      </c>
      <c r="Q8" s="1067"/>
      <c r="R8" s="782"/>
    </row>
    <row r="9" spans="1:20" s="779" customFormat="1" ht="9.9499999999999993" customHeight="1">
      <c r="A9" s="782"/>
      <c r="B9" s="1067" t="s">
        <v>687</v>
      </c>
      <c r="C9" s="1067"/>
      <c r="D9" s="800"/>
      <c r="E9" s="680">
        <v>377</v>
      </c>
      <c r="F9" s="680">
        <v>952950</v>
      </c>
      <c r="G9" s="680">
        <v>10381</v>
      </c>
      <c r="H9" s="680">
        <v>1133</v>
      </c>
      <c r="I9" s="680">
        <v>83</v>
      </c>
      <c r="J9" s="680">
        <v>201</v>
      </c>
      <c r="K9" s="680">
        <v>296</v>
      </c>
      <c r="L9" s="680">
        <v>156</v>
      </c>
      <c r="M9" s="680">
        <v>914163</v>
      </c>
      <c r="N9" s="679"/>
      <c r="O9" s="788"/>
      <c r="P9" s="1067" t="s">
        <v>687</v>
      </c>
      <c r="Q9" s="1067"/>
      <c r="R9" s="782"/>
    </row>
    <row r="10" spans="1:20" s="779" customFormat="1" ht="9.9499999999999993" customHeight="1">
      <c r="A10" s="782"/>
      <c r="B10" s="1067" t="s">
        <v>707</v>
      </c>
      <c r="C10" s="1067"/>
      <c r="D10" s="800"/>
      <c r="E10" s="680">
        <v>375</v>
      </c>
      <c r="F10" s="680">
        <v>517436</v>
      </c>
      <c r="G10" s="680">
        <v>5650</v>
      </c>
      <c r="H10" s="680">
        <v>784</v>
      </c>
      <c r="I10" s="680">
        <v>112</v>
      </c>
      <c r="J10" s="680">
        <v>195</v>
      </c>
      <c r="K10" s="680">
        <v>257</v>
      </c>
      <c r="L10" s="680">
        <v>149</v>
      </c>
      <c r="M10" s="680">
        <v>464806</v>
      </c>
      <c r="N10" s="679"/>
      <c r="O10" s="788"/>
      <c r="P10" s="1067" t="s">
        <v>707</v>
      </c>
      <c r="Q10" s="1067"/>
      <c r="R10" s="782"/>
    </row>
    <row r="11" spans="1:20" s="779" customFormat="1" ht="9.9499999999999993" customHeight="1">
      <c r="A11" s="782"/>
      <c r="B11" s="1067" t="s">
        <v>749</v>
      </c>
      <c r="C11" s="1067"/>
      <c r="D11" s="800"/>
      <c r="E11" s="680">
        <v>428</v>
      </c>
      <c r="F11" s="680">
        <v>648309</v>
      </c>
      <c r="G11" s="680">
        <v>9578</v>
      </c>
      <c r="H11" s="680">
        <v>614</v>
      </c>
      <c r="I11" s="680">
        <v>26</v>
      </c>
      <c r="J11" s="680">
        <v>242</v>
      </c>
      <c r="K11" s="680">
        <v>348</v>
      </c>
      <c r="L11" s="680">
        <v>215</v>
      </c>
      <c r="M11" s="680">
        <v>607940</v>
      </c>
      <c r="N11" s="679"/>
      <c r="O11" s="788"/>
      <c r="P11" s="1067" t="s">
        <v>749</v>
      </c>
      <c r="Q11" s="1067"/>
      <c r="R11" s="782"/>
    </row>
    <row r="12" spans="1:20" s="796" customFormat="1" ht="15.95" customHeight="1">
      <c r="A12" s="797"/>
      <c r="B12" s="1068" t="s">
        <v>784</v>
      </c>
      <c r="C12" s="1068"/>
      <c r="D12" s="799"/>
      <c r="E12" s="746">
        <v>392</v>
      </c>
      <c r="F12" s="746">
        <v>630335</v>
      </c>
      <c r="G12" s="746">
        <v>7844</v>
      </c>
      <c r="H12" s="746">
        <v>496</v>
      </c>
      <c r="I12" s="746">
        <v>191</v>
      </c>
      <c r="J12" s="746">
        <v>198</v>
      </c>
      <c r="K12" s="746">
        <v>269</v>
      </c>
      <c r="L12" s="746">
        <v>157</v>
      </c>
      <c r="M12" s="746">
        <v>565316</v>
      </c>
      <c r="N12" s="745"/>
      <c r="O12" s="798"/>
      <c r="P12" s="1068" t="s">
        <v>784</v>
      </c>
      <c r="Q12" s="1068"/>
      <c r="R12" s="797"/>
      <c r="S12" s="970"/>
      <c r="T12" s="970"/>
    </row>
    <row r="13" spans="1:20" s="779" customFormat="1" ht="15.95" customHeight="1">
      <c r="A13" s="790"/>
      <c r="B13" s="790"/>
      <c r="C13" s="787" t="s">
        <v>753</v>
      </c>
      <c r="D13" s="790"/>
      <c r="E13" s="683">
        <v>35</v>
      </c>
      <c r="F13" s="681">
        <v>3104</v>
      </c>
      <c r="G13" s="685">
        <v>234</v>
      </c>
      <c r="H13" s="681">
        <v>3</v>
      </c>
      <c r="I13" s="681">
        <v>0</v>
      </c>
      <c r="J13" s="681">
        <v>10</v>
      </c>
      <c r="K13" s="681">
        <v>10</v>
      </c>
      <c r="L13" s="681">
        <v>5</v>
      </c>
      <c r="M13" s="681">
        <v>1983</v>
      </c>
      <c r="N13" s="679"/>
      <c r="O13" s="791"/>
      <c r="P13" s="790"/>
      <c r="Q13" s="787" t="s">
        <v>753</v>
      </c>
      <c r="R13" s="790"/>
    </row>
    <row r="14" spans="1:20" s="779" customFormat="1" ht="9.9499999999999993" customHeight="1">
      <c r="A14" s="792"/>
      <c r="B14" s="792"/>
      <c r="C14" s="679" t="s">
        <v>488</v>
      </c>
      <c r="D14" s="792"/>
      <c r="E14" s="683">
        <v>31</v>
      </c>
      <c r="F14" s="681">
        <v>18300</v>
      </c>
      <c r="G14" s="685">
        <v>94</v>
      </c>
      <c r="H14" s="685">
        <v>6</v>
      </c>
      <c r="I14" s="681">
        <v>1</v>
      </c>
      <c r="J14" s="681">
        <v>28</v>
      </c>
      <c r="K14" s="681">
        <v>29</v>
      </c>
      <c r="L14" s="681">
        <v>22</v>
      </c>
      <c r="M14" s="681">
        <v>17791</v>
      </c>
      <c r="N14" s="679"/>
      <c r="O14" s="793"/>
      <c r="P14" s="792"/>
      <c r="Q14" s="787" t="s">
        <v>488</v>
      </c>
      <c r="R14" s="792"/>
    </row>
    <row r="15" spans="1:20" s="779" customFormat="1" ht="9.9499999999999993" customHeight="1">
      <c r="A15" s="790"/>
      <c r="B15" s="790"/>
      <c r="C15" s="787" t="s">
        <v>474</v>
      </c>
      <c r="D15" s="790"/>
      <c r="E15" s="683">
        <v>0</v>
      </c>
      <c r="F15" s="681">
        <v>0</v>
      </c>
      <c r="G15" s="685">
        <v>0</v>
      </c>
      <c r="H15" s="681">
        <v>0</v>
      </c>
      <c r="I15" s="681">
        <v>0</v>
      </c>
      <c r="J15" s="681">
        <v>0</v>
      </c>
      <c r="K15" s="681">
        <v>0</v>
      </c>
      <c r="L15" s="681">
        <v>0</v>
      </c>
      <c r="M15" s="681">
        <v>0</v>
      </c>
      <c r="N15" s="679"/>
      <c r="O15" s="791"/>
      <c r="P15" s="790"/>
      <c r="Q15" s="787" t="s">
        <v>474</v>
      </c>
      <c r="R15" s="790"/>
    </row>
    <row r="16" spans="1:20" s="779" customFormat="1" ht="9.9499999999999993" customHeight="1">
      <c r="A16" s="790"/>
      <c r="B16" s="790"/>
      <c r="C16" s="787" t="s">
        <v>468</v>
      </c>
      <c r="D16" s="790"/>
      <c r="E16" s="683">
        <v>0</v>
      </c>
      <c r="F16" s="681">
        <v>0</v>
      </c>
      <c r="G16" s="685">
        <v>0</v>
      </c>
      <c r="H16" s="685">
        <v>0</v>
      </c>
      <c r="I16" s="681">
        <v>0</v>
      </c>
      <c r="J16" s="681">
        <v>0</v>
      </c>
      <c r="K16" s="681">
        <v>0</v>
      </c>
      <c r="L16" s="681">
        <v>0</v>
      </c>
      <c r="M16" s="681">
        <v>0</v>
      </c>
      <c r="N16" s="679"/>
      <c r="O16" s="791"/>
      <c r="P16" s="790"/>
      <c r="Q16" s="787" t="s">
        <v>468</v>
      </c>
      <c r="R16" s="790"/>
    </row>
    <row r="17" spans="1:18" s="779" customFormat="1" ht="9.9499999999999993" customHeight="1">
      <c r="A17" s="792"/>
      <c r="B17" s="792"/>
      <c r="C17" s="679" t="s">
        <v>475</v>
      </c>
      <c r="D17" s="792"/>
      <c r="E17" s="683">
        <v>1</v>
      </c>
      <c r="F17" s="681">
        <v>21404</v>
      </c>
      <c r="G17" s="685">
        <v>0</v>
      </c>
      <c r="H17" s="685">
        <v>0</v>
      </c>
      <c r="I17" s="685">
        <v>0</v>
      </c>
      <c r="J17" s="681">
        <v>1</v>
      </c>
      <c r="K17" s="681">
        <v>1</v>
      </c>
      <c r="L17" s="681">
        <v>0</v>
      </c>
      <c r="M17" s="681">
        <v>21404</v>
      </c>
      <c r="N17" s="679"/>
      <c r="O17" s="793"/>
      <c r="P17" s="792"/>
      <c r="Q17" s="787" t="s">
        <v>475</v>
      </c>
      <c r="R17" s="792"/>
    </row>
    <row r="18" spans="1:18" s="779" customFormat="1" ht="15.95" customHeight="1">
      <c r="A18" s="790"/>
      <c r="B18" s="790"/>
      <c r="C18" s="787" t="s">
        <v>480</v>
      </c>
      <c r="D18" s="790"/>
      <c r="E18" s="683">
        <v>3</v>
      </c>
      <c r="F18" s="681">
        <v>100</v>
      </c>
      <c r="G18" s="685">
        <v>0</v>
      </c>
      <c r="H18" s="681">
        <v>1</v>
      </c>
      <c r="I18" s="681">
        <v>5</v>
      </c>
      <c r="J18" s="681">
        <v>1</v>
      </c>
      <c r="K18" s="681">
        <v>1</v>
      </c>
      <c r="L18" s="681">
        <v>0</v>
      </c>
      <c r="M18" s="681">
        <v>100</v>
      </c>
      <c r="N18" s="679"/>
      <c r="O18" s="791"/>
      <c r="P18" s="790"/>
      <c r="Q18" s="787" t="s">
        <v>480</v>
      </c>
      <c r="R18" s="790"/>
    </row>
    <row r="19" spans="1:18" s="779" customFormat="1" ht="9.9499999999999993" customHeight="1">
      <c r="A19" s="792"/>
      <c r="B19" s="792"/>
      <c r="C19" s="679" t="s">
        <v>486</v>
      </c>
      <c r="D19" s="792"/>
      <c r="E19" s="683">
        <v>9</v>
      </c>
      <c r="F19" s="681">
        <v>29438</v>
      </c>
      <c r="G19" s="685">
        <v>515</v>
      </c>
      <c r="H19" s="681">
        <v>89</v>
      </c>
      <c r="I19" s="681">
        <v>0</v>
      </c>
      <c r="J19" s="681">
        <v>9</v>
      </c>
      <c r="K19" s="681">
        <v>23</v>
      </c>
      <c r="L19" s="681">
        <v>14</v>
      </c>
      <c r="M19" s="681">
        <v>27865</v>
      </c>
      <c r="N19" s="679"/>
      <c r="O19" s="793"/>
      <c r="P19" s="792"/>
      <c r="Q19" s="787" t="s">
        <v>486</v>
      </c>
      <c r="R19" s="792"/>
    </row>
    <row r="20" spans="1:18" s="779" customFormat="1" ht="9.9499999999999993" customHeight="1">
      <c r="A20" s="792"/>
      <c r="B20" s="792"/>
      <c r="C20" s="679" t="s">
        <v>471</v>
      </c>
      <c r="D20" s="792"/>
      <c r="E20" s="683">
        <v>0</v>
      </c>
      <c r="F20" s="681">
        <v>0</v>
      </c>
      <c r="G20" s="685">
        <v>0</v>
      </c>
      <c r="H20" s="685">
        <v>0</v>
      </c>
      <c r="I20" s="681">
        <v>0</v>
      </c>
      <c r="J20" s="681">
        <v>0</v>
      </c>
      <c r="K20" s="681">
        <v>0</v>
      </c>
      <c r="L20" s="685">
        <v>0</v>
      </c>
      <c r="M20" s="685">
        <v>0</v>
      </c>
      <c r="N20" s="729"/>
      <c r="O20" s="793"/>
      <c r="P20" s="792"/>
      <c r="Q20" s="787" t="s">
        <v>471</v>
      </c>
      <c r="R20" s="792"/>
    </row>
    <row r="21" spans="1:18" s="779" customFormat="1" ht="9.9499999999999993" customHeight="1">
      <c r="A21" s="792"/>
      <c r="B21" s="792"/>
      <c r="C21" s="679" t="s">
        <v>469</v>
      </c>
      <c r="D21" s="792"/>
      <c r="E21" s="683">
        <v>0</v>
      </c>
      <c r="F21" s="681">
        <v>0</v>
      </c>
      <c r="G21" s="681">
        <v>0</v>
      </c>
      <c r="H21" s="685">
        <v>0</v>
      </c>
      <c r="I21" s="681">
        <v>0</v>
      </c>
      <c r="J21" s="681">
        <v>0</v>
      </c>
      <c r="K21" s="681">
        <v>0</v>
      </c>
      <c r="L21" s="681">
        <v>0</v>
      </c>
      <c r="M21" s="681">
        <v>0</v>
      </c>
      <c r="N21" s="679"/>
      <c r="O21" s="793"/>
      <c r="P21" s="792"/>
      <c r="Q21" s="787" t="s">
        <v>469</v>
      </c>
      <c r="R21" s="792"/>
    </row>
    <row r="22" spans="1:18" s="779" customFormat="1" ht="9.9499999999999993" customHeight="1">
      <c r="A22" s="792"/>
      <c r="B22" s="792"/>
      <c r="C22" s="679" t="s">
        <v>470</v>
      </c>
      <c r="D22" s="792"/>
      <c r="E22" s="683">
        <v>1</v>
      </c>
      <c r="F22" s="681">
        <v>4</v>
      </c>
      <c r="G22" s="681">
        <v>0</v>
      </c>
      <c r="H22" s="681">
        <v>0</v>
      </c>
      <c r="I22" s="685">
        <v>0</v>
      </c>
      <c r="J22" s="681">
        <v>1</v>
      </c>
      <c r="K22" s="681">
        <v>1</v>
      </c>
      <c r="L22" s="681">
        <v>0</v>
      </c>
      <c r="M22" s="681">
        <v>4</v>
      </c>
      <c r="N22" s="679"/>
      <c r="O22" s="793"/>
      <c r="P22" s="792"/>
      <c r="Q22" s="787" t="s">
        <v>470</v>
      </c>
      <c r="R22" s="792"/>
    </row>
    <row r="23" spans="1:18" s="779" customFormat="1" ht="15.95" customHeight="1">
      <c r="A23" s="792"/>
      <c r="B23" s="792"/>
      <c r="C23" s="679" t="s">
        <v>483</v>
      </c>
      <c r="D23" s="792"/>
      <c r="E23" s="683">
        <v>14</v>
      </c>
      <c r="F23" s="681">
        <v>1903</v>
      </c>
      <c r="G23" s="685">
        <v>0</v>
      </c>
      <c r="H23" s="681">
        <v>0</v>
      </c>
      <c r="I23" s="681">
        <v>0</v>
      </c>
      <c r="J23" s="681">
        <v>0</v>
      </c>
      <c r="K23" s="681">
        <v>0</v>
      </c>
      <c r="L23" s="681">
        <v>0</v>
      </c>
      <c r="M23" s="681">
        <v>0</v>
      </c>
      <c r="N23" s="679"/>
      <c r="O23" s="793"/>
      <c r="P23" s="792"/>
      <c r="Q23" s="787" t="s">
        <v>483</v>
      </c>
      <c r="R23" s="792"/>
    </row>
    <row r="24" spans="1:18" s="779" customFormat="1" ht="9.9499999999999993" customHeight="1">
      <c r="A24" s="790"/>
      <c r="B24" s="790"/>
      <c r="C24" s="787" t="s">
        <v>482</v>
      </c>
      <c r="D24" s="790"/>
      <c r="E24" s="683">
        <v>19</v>
      </c>
      <c r="F24" s="681">
        <v>6490</v>
      </c>
      <c r="G24" s="681">
        <v>29</v>
      </c>
      <c r="H24" s="681">
        <v>9</v>
      </c>
      <c r="I24" s="681">
        <v>0</v>
      </c>
      <c r="J24" s="681">
        <v>9</v>
      </c>
      <c r="K24" s="681">
        <v>10</v>
      </c>
      <c r="L24" s="681">
        <v>4</v>
      </c>
      <c r="M24" s="681">
        <v>5854</v>
      </c>
      <c r="N24" s="679"/>
      <c r="O24" s="791"/>
      <c r="P24" s="790"/>
      <c r="Q24" s="787" t="s">
        <v>482</v>
      </c>
      <c r="R24" s="790"/>
    </row>
    <row r="25" spans="1:18" s="779" customFormat="1" ht="9.9499999999999993" customHeight="1">
      <c r="A25" s="792"/>
      <c r="B25" s="792"/>
      <c r="C25" s="679" t="s">
        <v>481</v>
      </c>
      <c r="D25" s="792"/>
      <c r="E25" s="683">
        <v>10</v>
      </c>
      <c r="F25" s="681">
        <v>6626</v>
      </c>
      <c r="G25" s="685">
        <v>0</v>
      </c>
      <c r="H25" s="681">
        <v>0</v>
      </c>
      <c r="I25" s="681">
        <v>0</v>
      </c>
      <c r="J25" s="681">
        <v>7</v>
      </c>
      <c r="K25" s="681">
        <v>7</v>
      </c>
      <c r="L25" s="681">
        <v>1</v>
      </c>
      <c r="M25" s="681">
        <v>622</v>
      </c>
      <c r="N25" s="679"/>
      <c r="O25" s="793"/>
      <c r="P25" s="792"/>
      <c r="Q25" s="787" t="s">
        <v>481</v>
      </c>
      <c r="R25" s="792"/>
    </row>
    <row r="26" spans="1:18" s="779" customFormat="1" ht="9.9499999999999993" customHeight="1">
      <c r="A26" s="792"/>
      <c r="B26" s="792"/>
      <c r="C26" s="679" t="s">
        <v>487</v>
      </c>
      <c r="D26" s="792"/>
      <c r="E26" s="683">
        <v>12</v>
      </c>
      <c r="F26" s="681">
        <v>30183</v>
      </c>
      <c r="G26" s="685">
        <v>310</v>
      </c>
      <c r="H26" s="681">
        <v>9</v>
      </c>
      <c r="I26" s="681">
        <v>0</v>
      </c>
      <c r="J26" s="681">
        <v>10</v>
      </c>
      <c r="K26" s="681">
        <v>18</v>
      </c>
      <c r="L26" s="681">
        <v>16</v>
      </c>
      <c r="M26" s="681">
        <v>30138</v>
      </c>
      <c r="N26" s="679"/>
      <c r="O26" s="793"/>
      <c r="P26" s="792"/>
      <c r="Q26" s="787" t="s">
        <v>487</v>
      </c>
      <c r="R26" s="792"/>
    </row>
    <row r="27" spans="1:18" s="779" customFormat="1" ht="9.9499999999999993" customHeight="1">
      <c r="A27" s="792"/>
      <c r="B27" s="792"/>
      <c r="C27" s="679" t="s">
        <v>473</v>
      </c>
      <c r="D27" s="792"/>
      <c r="E27" s="683">
        <v>1</v>
      </c>
      <c r="F27" s="685">
        <v>670</v>
      </c>
      <c r="G27" s="685">
        <v>0</v>
      </c>
      <c r="H27" s="681">
        <v>0</v>
      </c>
      <c r="I27" s="681">
        <v>0</v>
      </c>
      <c r="J27" s="685">
        <v>0</v>
      </c>
      <c r="K27" s="681">
        <v>0</v>
      </c>
      <c r="L27" s="685">
        <v>0</v>
      </c>
      <c r="M27" s="685">
        <v>0</v>
      </c>
      <c r="N27" s="729"/>
      <c r="O27" s="793"/>
      <c r="P27" s="792"/>
      <c r="Q27" s="787" t="s">
        <v>473</v>
      </c>
      <c r="R27" s="792"/>
    </row>
    <row r="28" spans="1:18" s="779" customFormat="1" ht="15.95" customHeight="1">
      <c r="A28" s="792"/>
      <c r="B28" s="792"/>
      <c r="C28" s="679" t="s">
        <v>479</v>
      </c>
      <c r="D28" s="792"/>
      <c r="E28" s="683">
        <v>15</v>
      </c>
      <c r="F28" s="681">
        <v>56546</v>
      </c>
      <c r="G28" s="681">
        <v>677</v>
      </c>
      <c r="H28" s="681">
        <v>1</v>
      </c>
      <c r="I28" s="681">
        <v>0</v>
      </c>
      <c r="J28" s="685">
        <v>14</v>
      </c>
      <c r="K28" s="681">
        <v>16</v>
      </c>
      <c r="L28" s="685">
        <v>9</v>
      </c>
      <c r="M28" s="685">
        <v>56216</v>
      </c>
      <c r="N28" s="729"/>
      <c r="O28" s="793"/>
      <c r="P28" s="792"/>
      <c r="Q28" s="787" t="s">
        <v>479</v>
      </c>
      <c r="R28" s="792"/>
    </row>
    <row r="29" spans="1:18" s="779" customFormat="1" ht="9.9499999999999993" customHeight="1">
      <c r="A29" s="792"/>
      <c r="B29" s="792"/>
      <c r="C29" s="679" t="s">
        <v>754</v>
      </c>
      <c r="D29" s="792"/>
      <c r="E29" s="683">
        <v>5</v>
      </c>
      <c r="F29" s="681">
        <v>55</v>
      </c>
      <c r="G29" s="681">
        <v>0</v>
      </c>
      <c r="H29" s="681">
        <v>0</v>
      </c>
      <c r="I29" s="681">
        <v>0</v>
      </c>
      <c r="J29" s="681">
        <v>2</v>
      </c>
      <c r="K29" s="681">
        <v>2</v>
      </c>
      <c r="L29" s="681">
        <v>0</v>
      </c>
      <c r="M29" s="681">
        <v>0</v>
      </c>
      <c r="N29" s="729"/>
      <c r="O29" s="793"/>
      <c r="P29" s="792"/>
      <c r="Q29" s="787" t="s">
        <v>754</v>
      </c>
      <c r="R29" s="792"/>
    </row>
    <row r="30" spans="1:18" s="779" customFormat="1" ht="9.9499999999999993" customHeight="1">
      <c r="A30" s="792"/>
      <c r="B30" s="792"/>
      <c r="C30" s="679" t="s">
        <v>485</v>
      </c>
      <c r="D30" s="792"/>
      <c r="E30" s="683">
        <v>5</v>
      </c>
      <c r="F30" s="681">
        <v>37</v>
      </c>
      <c r="G30" s="681">
        <v>0</v>
      </c>
      <c r="H30" s="685">
        <v>0</v>
      </c>
      <c r="I30" s="685">
        <v>0</v>
      </c>
      <c r="J30" s="681">
        <v>3</v>
      </c>
      <c r="K30" s="681">
        <v>3</v>
      </c>
      <c r="L30" s="681">
        <v>3</v>
      </c>
      <c r="M30" s="681">
        <v>37</v>
      </c>
      <c r="N30" s="679"/>
      <c r="O30" s="793"/>
      <c r="P30" s="792"/>
      <c r="Q30" s="787" t="s">
        <v>485</v>
      </c>
      <c r="R30" s="792"/>
    </row>
    <row r="31" spans="1:18" s="779" customFormat="1" ht="9.9499999999999993" customHeight="1">
      <c r="A31" s="792"/>
      <c r="B31" s="792"/>
      <c r="C31" s="679" t="s">
        <v>484</v>
      </c>
      <c r="D31" s="792"/>
      <c r="E31" s="795">
        <v>34</v>
      </c>
      <c r="F31" s="794">
        <v>4809</v>
      </c>
      <c r="G31" s="794">
        <v>84</v>
      </c>
      <c r="H31" s="794">
        <v>19</v>
      </c>
      <c r="I31" s="794">
        <v>10</v>
      </c>
      <c r="J31" s="794">
        <v>5</v>
      </c>
      <c r="K31" s="794">
        <v>6</v>
      </c>
      <c r="L31" s="794">
        <v>1</v>
      </c>
      <c r="M31" s="794">
        <v>1632</v>
      </c>
      <c r="N31" s="684"/>
      <c r="O31" s="793"/>
      <c r="P31" s="792"/>
      <c r="Q31" s="787" t="s">
        <v>484</v>
      </c>
      <c r="R31" s="792"/>
    </row>
    <row r="32" spans="1:18" s="779" customFormat="1" ht="9.9499999999999993" customHeight="1">
      <c r="A32" s="792"/>
      <c r="B32" s="792"/>
      <c r="C32" s="679" t="s">
        <v>755</v>
      </c>
      <c r="D32" s="792"/>
      <c r="E32" s="683">
        <v>5</v>
      </c>
      <c r="F32" s="685">
        <v>474</v>
      </c>
      <c r="G32" s="685">
        <v>0</v>
      </c>
      <c r="H32" s="685">
        <v>0</v>
      </c>
      <c r="I32" s="685">
        <v>0</v>
      </c>
      <c r="J32" s="685">
        <v>3</v>
      </c>
      <c r="K32" s="685">
        <v>3</v>
      </c>
      <c r="L32" s="685">
        <v>0</v>
      </c>
      <c r="M32" s="685">
        <v>474</v>
      </c>
      <c r="N32" s="679"/>
      <c r="O32" s="793"/>
      <c r="P32" s="792"/>
      <c r="Q32" s="787" t="s">
        <v>755</v>
      </c>
      <c r="R32" s="792"/>
    </row>
    <row r="33" spans="1:19" s="779" customFormat="1" ht="15.95" customHeight="1">
      <c r="A33" s="792"/>
      <c r="B33" s="792"/>
      <c r="C33" s="679" t="s">
        <v>478</v>
      </c>
      <c r="D33" s="792"/>
      <c r="E33" s="683">
        <v>5</v>
      </c>
      <c r="F33" s="681">
        <v>4662</v>
      </c>
      <c r="G33" s="681">
        <v>99</v>
      </c>
      <c r="H33" s="681">
        <v>0</v>
      </c>
      <c r="I33" s="681">
        <v>0</v>
      </c>
      <c r="J33" s="681">
        <v>4</v>
      </c>
      <c r="K33" s="681">
        <v>4</v>
      </c>
      <c r="L33" s="681">
        <v>3</v>
      </c>
      <c r="M33" s="681">
        <v>4662</v>
      </c>
      <c r="N33" s="679"/>
      <c r="O33" s="793"/>
      <c r="P33" s="792"/>
      <c r="Q33" s="787" t="s">
        <v>478</v>
      </c>
      <c r="R33" s="792"/>
    </row>
    <row r="34" spans="1:19" s="779" customFormat="1" ht="9.9499999999999993" customHeight="1">
      <c r="A34" s="792"/>
      <c r="B34" s="792"/>
      <c r="C34" s="679" t="s">
        <v>472</v>
      </c>
      <c r="D34" s="792"/>
      <c r="E34" s="683">
        <v>2</v>
      </c>
      <c r="F34" s="681">
        <v>3129</v>
      </c>
      <c r="G34" s="681">
        <v>0</v>
      </c>
      <c r="H34" s="681">
        <v>0</v>
      </c>
      <c r="I34" s="681">
        <v>0</v>
      </c>
      <c r="J34" s="681">
        <v>0</v>
      </c>
      <c r="K34" s="681">
        <v>0</v>
      </c>
      <c r="L34" s="681">
        <v>0</v>
      </c>
      <c r="M34" s="681">
        <v>0</v>
      </c>
      <c r="N34" s="679"/>
      <c r="O34" s="793"/>
      <c r="P34" s="792"/>
      <c r="Q34" s="787" t="s">
        <v>472</v>
      </c>
      <c r="R34" s="792"/>
    </row>
    <row r="35" spans="1:19" s="779" customFormat="1" ht="9.9499999999999993" customHeight="1">
      <c r="A35" s="792"/>
      <c r="B35" s="792"/>
      <c r="C35" s="679" t="s">
        <v>477</v>
      </c>
      <c r="D35" s="792"/>
      <c r="E35" s="683">
        <v>1</v>
      </c>
      <c r="F35" s="681">
        <v>1</v>
      </c>
      <c r="G35" s="681">
        <v>0</v>
      </c>
      <c r="H35" s="681">
        <v>0</v>
      </c>
      <c r="I35" s="681">
        <v>0</v>
      </c>
      <c r="J35" s="681">
        <v>0</v>
      </c>
      <c r="K35" s="681">
        <v>0</v>
      </c>
      <c r="L35" s="681">
        <v>0</v>
      </c>
      <c r="M35" s="681">
        <v>0</v>
      </c>
      <c r="N35" s="729"/>
      <c r="O35" s="793"/>
      <c r="P35" s="792"/>
      <c r="Q35" s="787" t="s">
        <v>477</v>
      </c>
      <c r="R35" s="792"/>
    </row>
    <row r="36" spans="1:19" s="779" customFormat="1" ht="9.9499999999999993" customHeight="1">
      <c r="A36" s="792"/>
      <c r="B36" s="792"/>
      <c r="C36" s="679" t="s">
        <v>476</v>
      </c>
      <c r="D36" s="792"/>
      <c r="E36" s="683">
        <v>21</v>
      </c>
      <c r="F36" s="681">
        <v>9130</v>
      </c>
      <c r="G36" s="681">
        <v>334</v>
      </c>
      <c r="H36" s="681">
        <v>13</v>
      </c>
      <c r="I36" s="681">
        <v>39</v>
      </c>
      <c r="J36" s="685">
        <v>5</v>
      </c>
      <c r="K36" s="681">
        <v>5</v>
      </c>
      <c r="L36" s="681">
        <v>1</v>
      </c>
      <c r="M36" s="681">
        <v>8959</v>
      </c>
      <c r="N36" s="729"/>
      <c r="O36" s="793"/>
      <c r="P36" s="792"/>
      <c r="Q36" s="787" t="s">
        <v>476</v>
      </c>
      <c r="R36" s="792"/>
    </row>
    <row r="37" spans="1:19" s="779" customFormat="1" ht="9.9499999999999993" customHeight="1">
      <c r="A37" s="792"/>
      <c r="B37" s="792"/>
      <c r="C37" s="679" t="s">
        <v>490</v>
      </c>
      <c r="D37" s="792"/>
      <c r="E37" s="683">
        <v>20</v>
      </c>
      <c r="F37" s="681">
        <v>68951</v>
      </c>
      <c r="G37" s="681">
        <v>539</v>
      </c>
      <c r="H37" s="681">
        <v>1</v>
      </c>
      <c r="I37" s="681">
        <v>1</v>
      </c>
      <c r="J37" s="681">
        <v>12</v>
      </c>
      <c r="K37" s="681">
        <v>15</v>
      </c>
      <c r="L37" s="681">
        <v>8</v>
      </c>
      <c r="M37" s="681">
        <v>68541</v>
      </c>
      <c r="N37" s="679"/>
      <c r="O37" s="793"/>
      <c r="P37" s="792"/>
      <c r="Q37" s="787" t="s">
        <v>490</v>
      </c>
      <c r="R37" s="792"/>
    </row>
    <row r="38" spans="1:19" s="779" customFormat="1" ht="15.95" customHeight="1">
      <c r="A38" s="790"/>
      <c r="B38" s="790"/>
      <c r="C38" s="679" t="s">
        <v>489</v>
      </c>
      <c r="D38" s="790"/>
      <c r="E38" s="686">
        <v>16</v>
      </c>
      <c r="F38" s="681">
        <v>72366</v>
      </c>
      <c r="G38" s="681">
        <v>551</v>
      </c>
      <c r="H38" s="681">
        <v>25</v>
      </c>
      <c r="I38" s="681">
        <v>0</v>
      </c>
      <c r="J38" s="681">
        <v>9</v>
      </c>
      <c r="K38" s="681">
        <v>14</v>
      </c>
      <c r="L38" s="681">
        <v>13</v>
      </c>
      <c r="M38" s="681">
        <v>72146</v>
      </c>
      <c r="N38" s="679"/>
      <c r="O38" s="791"/>
      <c r="P38" s="790"/>
      <c r="Q38" s="787" t="s">
        <v>489</v>
      </c>
      <c r="R38" s="790"/>
    </row>
    <row r="39" spans="1:19" s="779" customFormat="1" ht="9.9499999999999993" customHeight="1">
      <c r="A39" s="790"/>
      <c r="B39" s="790"/>
      <c r="C39" s="787" t="s">
        <v>467</v>
      </c>
      <c r="D39" s="790"/>
      <c r="E39" s="683">
        <v>4</v>
      </c>
      <c r="F39" s="681">
        <v>1174</v>
      </c>
      <c r="G39" s="685">
        <v>0</v>
      </c>
      <c r="H39" s="685">
        <v>0</v>
      </c>
      <c r="I39" s="681">
        <v>0</v>
      </c>
      <c r="J39" s="681">
        <v>1</v>
      </c>
      <c r="K39" s="681">
        <v>1</v>
      </c>
      <c r="L39" s="681">
        <v>0</v>
      </c>
      <c r="M39" s="681">
        <v>19</v>
      </c>
      <c r="N39" s="679"/>
      <c r="O39" s="791"/>
      <c r="P39" s="790"/>
      <c r="Q39" s="787" t="s">
        <v>467</v>
      </c>
      <c r="R39" s="790"/>
      <c r="S39" s="780"/>
    </row>
    <row r="40" spans="1:19" s="779" customFormat="1" ht="9.9499999999999993" customHeight="1">
      <c r="A40" s="790"/>
      <c r="B40" s="790"/>
      <c r="C40" s="787" t="s">
        <v>2</v>
      </c>
      <c r="D40" s="790"/>
      <c r="E40" s="683">
        <v>83</v>
      </c>
      <c r="F40" s="681">
        <v>120259</v>
      </c>
      <c r="G40" s="685">
        <v>766</v>
      </c>
      <c r="H40" s="685">
        <v>218</v>
      </c>
      <c r="I40" s="681">
        <v>0</v>
      </c>
      <c r="J40" s="681">
        <v>41</v>
      </c>
      <c r="K40" s="681">
        <v>46</v>
      </c>
      <c r="L40" s="681">
        <v>19</v>
      </c>
      <c r="M40" s="681">
        <v>94695</v>
      </c>
      <c r="N40" s="679"/>
      <c r="O40" s="791"/>
      <c r="P40" s="790"/>
      <c r="Q40" s="787" t="s">
        <v>2</v>
      </c>
      <c r="R40" s="790"/>
      <c r="S40" s="780"/>
    </row>
    <row r="41" spans="1:19" s="780" customFormat="1" ht="9.9499999999999993" customHeight="1">
      <c r="A41" s="782"/>
      <c r="B41" s="782"/>
      <c r="C41" s="789" t="s">
        <v>466</v>
      </c>
      <c r="D41" s="782"/>
      <c r="E41" s="686">
        <v>40</v>
      </c>
      <c r="F41" s="681">
        <v>170520</v>
      </c>
      <c r="G41" s="681">
        <v>3612</v>
      </c>
      <c r="H41" s="681">
        <v>102</v>
      </c>
      <c r="I41" s="681">
        <v>135</v>
      </c>
      <c r="J41" s="681">
        <v>23</v>
      </c>
      <c r="K41" s="681">
        <v>54</v>
      </c>
      <c r="L41" s="681">
        <v>38</v>
      </c>
      <c r="M41" s="681">
        <v>152174</v>
      </c>
      <c r="N41" s="679"/>
      <c r="O41" s="788"/>
      <c r="P41" s="782"/>
      <c r="Q41" s="787" t="s">
        <v>466</v>
      </c>
      <c r="R41" s="782"/>
    </row>
    <row r="42" spans="1:19" s="779" customFormat="1" ht="3.95" customHeight="1">
      <c r="A42" s="784"/>
      <c r="B42" s="784"/>
      <c r="C42" s="784"/>
      <c r="D42" s="786"/>
      <c r="E42" s="674"/>
      <c r="F42" s="674"/>
      <c r="G42" s="674"/>
      <c r="H42" s="674"/>
      <c r="I42" s="674"/>
      <c r="J42" s="674"/>
      <c r="K42" s="674"/>
      <c r="L42" s="674"/>
      <c r="M42" s="674"/>
      <c r="N42" s="673"/>
      <c r="O42" s="785"/>
      <c r="P42" s="784"/>
      <c r="Q42" s="784"/>
      <c r="R42" s="784"/>
      <c r="S42" s="780"/>
    </row>
    <row r="43" spans="1:19" s="779" customFormat="1" ht="15.75" customHeight="1">
      <c r="A43" s="994"/>
      <c r="B43" s="994"/>
      <c r="C43" s="1004" t="s">
        <v>980</v>
      </c>
      <c r="D43" s="994"/>
      <c r="E43" s="783"/>
      <c r="F43" s="783"/>
      <c r="G43" s="783"/>
      <c r="H43" s="783"/>
      <c r="I43" s="783"/>
      <c r="J43" s="783"/>
      <c r="K43" s="783"/>
      <c r="L43" s="783"/>
      <c r="M43" s="783"/>
      <c r="N43" s="679"/>
      <c r="O43" s="994"/>
      <c r="P43" s="994"/>
      <c r="Q43" s="994"/>
      <c r="R43" s="994"/>
      <c r="S43" s="780"/>
    </row>
    <row r="44" spans="1:19" s="779" customFormat="1" ht="12" customHeight="1">
      <c r="A44" s="782"/>
      <c r="B44" s="1"/>
      <c r="C44" s="1" t="s">
        <v>465</v>
      </c>
      <c r="D44" s="782"/>
      <c r="E44" s="783"/>
      <c r="F44" s="783"/>
      <c r="G44" s="783"/>
      <c r="H44" s="783"/>
      <c r="I44" s="783"/>
      <c r="J44" s="783"/>
      <c r="K44" s="783"/>
      <c r="L44" s="783"/>
      <c r="M44" s="783"/>
      <c r="N44" s="679"/>
      <c r="O44" s="782"/>
      <c r="P44" s="782"/>
      <c r="Q44" s="782"/>
      <c r="R44" s="782"/>
      <c r="S44" s="780"/>
    </row>
    <row r="45" spans="1:19" s="779" customFormat="1" ht="9.75" customHeight="1">
      <c r="A45" s="782"/>
      <c r="B45" s="678"/>
      <c r="D45" s="782"/>
      <c r="E45" s="783"/>
      <c r="F45" s="783"/>
      <c r="G45" s="783"/>
      <c r="H45" s="783"/>
      <c r="I45" s="783"/>
      <c r="J45" s="783"/>
      <c r="K45" s="783"/>
      <c r="L45" s="783"/>
      <c r="M45" s="783"/>
      <c r="N45" s="679"/>
      <c r="O45" s="782"/>
      <c r="P45" s="780"/>
      <c r="Q45" s="782"/>
      <c r="R45" s="782"/>
      <c r="S45" s="780"/>
    </row>
    <row r="46" spans="1:19" s="779" customFormat="1" ht="12" customHeight="1">
      <c r="N46" s="781"/>
      <c r="O46" s="780"/>
      <c r="P46" s="780"/>
      <c r="Q46" s="780"/>
      <c r="R46" s="780"/>
    </row>
    <row r="48" spans="1:19" ht="12" customHeight="1">
      <c r="E48" s="971"/>
    </row>
  </sheetData>
  <mergeCells count="12">
    <mergeCell ref="E6:E7"/>
    <mergeCell ref="F6:F7"/>
    <mergeCell ref="B8:C8"/>
    <mergeCell ref="P8:Q8"/>
    <mergeCell ref="B9:C9"/>
    <mergeCell ref="P9:Q9"/>
    <mergeCell ref="B10:C10"/>
    <mergeCell ref="P10:Q10"/>
    <mergeCell ref="B11:C11"/>
    <mergeCell ref="P11:Q11"/>
    <mergeCell ref="B12:C12"/>
    <mergeCell ref="P12:Q12"/>
  </mergeCells>
  <phoneticPr fontId="4"/>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&amp;C&amp;"ＭＳ 明朝,標準"&amp;10&amp;P/&amp;N</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rgb="FF92D050"/>
  </sheetPr>
  <dimension ref="A1:AJ80"/>
  <sheetViews>
    <sheetView view="pageBreakPreview" topLeftCell="A22" zoomScaleNormal="120" zoomScaleSheetLayoutView="100" workbookViewId="0">
      <selection activeCell="AD68" sqref="AD68"/>
    </sheetView>
  </sheetViews>
  <sheetFormatPr defaultColWidth="10.25" defaultRowHeight="12" customHeight="1"/>
  <cols>
    <col min="1" max="1" width="0.25" style="827" customWidth="1"/>
    <col min="2" max="2" width="2.5" style="827" customWidth="1"/>
    <col min="3" max="3" width="8.125" style="827" customWidth="1"/>
    <col min="4" max="4" width="0.5" style="827" customWidth="1"/>
    <col min="5" max="5" width="5.625" style="667" customWidth="1"/>
    <col min="6" max="6" width="9.75" style="667" bestFit="1" customWidth="1"/>
    <col min="7" max="7" width="4.125" style="667" customWidth="1"/>
    <col min="8" max="8" width="7.375" style="667" customWidth="1"/>
    <col min="9" max="9" width="4.125" style="667" customWidth="1"/>
    <col min="10" max="10" width="7.375" style="667" customWidth="1"/>
    <col min="11" max="11" width="4.125" style="667" customWidth="1"/>
    <col min="12" max="12" width="7.375" style="667" customWidth="1"/>
    <col min="13" max="13" width="4.125" style="667" customWidth="1"/>
    <col min="14" max="14" width="7.375" style="667" customWidth="1"/>
    <col min="15" max="15" width="4.125" style="667" customWidth="1"/>
    <col min="16" max="16" width="7.375" style="667" customWidth="1"/>
    <col min="17" max="17" width="4.125" style="667" customWidth="1"/>
    <col min="18" max="18" width="7.375" style="667" customWidth="1"/>
    <col min="19" max="19" width="4.625" style="828" customWidth="1"/>
    <col min="20" max="20" width="8.375" style="667" customWidth="1"/>
    <col min="21" max="21" width="4.625" style="667" customWidth="1"/>
    <col min="22" max="22" width="8.375" style="667" customWidth="1"/>
    <col min="23" max="23" width="4.625" style="667" customWidth="1"/>
    <col min="24" max="24" width="8.375" style="667" customWidth="1"/>
    <col min="25" max="25" width="4.625" style="667" customWidth="1"/>
    <col min="26" max="26" width="8.375" style="667" customWidth="1"/>
    <col min="27" max="27" width="4.625" style="667" customWidth="1"/>
    <col min="28" max="28" width="8.375" style="667" customWidth="1"/>
    <col min="29" max="29" width="4.625" style="667" customWidth="1"/>
    <col min="30" max="30" width="8.375" style="667" customWidth="1"/>
    <col min="31" max="31" width="0.375" style="2" customWidth="1"/>
    <col min="32" max="32" width="0.375" style="827" customWidth="1"/>
    <col min="33" max="33" width="2.5" style="827" customWidth="1"/>
    <col min="34" max="34" width="8.625" style="827" customWidth="1"/>
    <col min="35" max="35" width="0.375" style="2" customWidth="1"/>
    <col min="36" max="16384" width="10.25" style="667"/>
  </cols>
  <sheetData>
    <row r="1" spans="1:36" s="893" customFormat="1" ht="24" customHeight="1">
      <c r="A1" s="895"/>
      <c r="B1" s="895"/>
      <c r="C1" s="895"/>
      <c r="D1" s="895"/>
      <c r="J1" s="900" t="s">
        <v>795</v>
      </c>
      <c r="K1" s="898" t="s">
        <v>549</v>
      </c>
      <c r="S1" s="899"/>
      <c r="T1" s="898" t="s">
        <v>538</v>
      </c>
      <c r="AA1" s="897"/>
      <c r="AD1" s="896"/>
      <c r="AE1" s="894"/>
      <c r="AF1" s="895"/>
      <c r="AG1" s="895"/>
      <c r="AH1" s="895"/>
      <c r="AI1" s="894"/>
    </row>
    <row r="2" spans="1:36" ht="8.1" customHeight="1">
      <c r="F2" s="892"/>
      <c r="AA2" s="891"/>
      <c r="AD2" s="877"/>
    </row>
    <row r="3" spans="1:36" s="672" customFormat="1" ht="12" customHeight="1" thickBot="1">
      <c r="A3" s="679"/>
      <c r="B3" s="679"/>
      <c r="C3" s="679"/>
      <c r="D3" s="679"/>
      <c r="S3" s="732"/>
      <c r="AC3" s="1075" t="s">
        <v>550</v>
      </c>
      <c r="AD3" s="1075"/>
      <c r="AE3" s="1075"/>
      <c r="AF3" s="1075"/>
      <c r="AG3" s="1075"/>
      <c r="AH3" s="1075"/>
      <c r="AI3" s="679"/>
    </row>
    <row r="4" spans="1:36" s="886" customFormat="1" ht="18" customHeight="1">
      <c r="A4" s="857"/>
      <c r="B4" s="857"/>
      <c r="C4" s="857"/>
      <c r="D4" s="860"/>
      <c r="E4" s="964" t="s">
        <v>1</v>
      </c>
      <c r="F4" s="901"/>
      <c r="G4" s="965" t="s">
        <v>708</v>
      </c>
      <c r="H4" s="902"/>
      <c r="I4" s="965" t="s">
        <v>5</v>
      </c>
      <c r="J4" s="901"/>
      <c r="K4" s="965" t="s">
        <v>6</v>
      </c>
      <c r="L4" s="901"/>
      <c r="M4" s="966" t="s">
        <v>7</v>
      </c>
      <c r="N4" s="903"/>
      <c r="O4" s="966" t="s">
        <v>709</v>
      </c>
      <c r="P4" s="903"/>
      <c r="Q4" s="966" t="s">
        <v>712</v>
      </c>
      <c r="R4" s="903"/>
      <c r="S4" s="967" t="s">
        <v>8</v>
      </c>
      <c r="T4" s="903"/>
      <c r="U4" s="966" t="s">
        <v>9</v>
      </c>
      <c r="V4" s="903"/>
      <c r="W4" s="966" t="s">
        <v>10</v>
      </c>
      <c r="X4" s="903"/>
      <c r="Y4" s="966" t="s">
        <v>33</v>
      </c>
      <c r="Z4" s="903"/>
      <c r="AA4" s="966" t="s">
        <v>713</v>
      </c>
      <c r="AB4" s="903"/>
      <c r="AC4" s="966" t="s">
        <v>714</v>
      </c>
      <c r="AD4" s="904"/>
      <c r="AE4" s="890"/>
      <c r="AF4" s="858"/>
      <c r="AG4" s="857"/>
      <c r="AH4" s="857"/>
      <c r="AI4" s="857"/>
    </row>
    <row r="5" spans="1:36" s="886" customFormat="1" ht="18" customHeight="1">
      <c r="A5" s="848"/>
      <c r="B5" s="848"/>
      <c r="C5" s="848"/>
      <c r="D5" s="856"/>
      <c r="E5" s="888" t="s">
        <v>534</v>
      </c>
      <c r="F5" s="852" t="s">
        <v>537</v>
      </c>
      <c r="G5" s="889" t="s">
        <v>534</v>
      </c>
      <c r="H5" s="852" t="s">
        <v>537</v>
      </c>
      <c r="I5" s="888" t="s">
        <v>534</v>
      </c>
      <c r="J5" s="852" t="s">
        <v>537</v>
      </c>
      <c r="K5" s="888" t="s">
        <v>534</v>
      </c>
      <c r="L5" s="852" t="s">
        <v>537</v>
      </c>
      <c r="M5" s="852" t="s">
        <v>534</v>
      </c>
      <c r="N5" s="852" t="s">
        <v>537</v>
      </c>
      <c r="O5" s="852" t="s">
        <v>551</v>
      </c>
      <c r="P5" s="852" t="s">
        <v>537</v>
      </c>
      <c r="Q5" s="852" t="s">
        <v>534</v>
      </c>
      <c r="R5" s="852" t="s">
        <v>537</v>
      </c>
      <c r="S5" s="853" t="s">
        <v>534</v>
      </c>
      <c r="T5" s="852" t="s">
        <v>537</v>
      </c>
      <c r="U5" s="852" t="s">
        <v>534</v>
      </c>
      <c r="V5" s="852" t="s">
        <v>537</v>
      </c>
      <c r="W5" s="852" t="s">
        <v>534</v>
      </c>
      <c r="X5" s="852" t="s">
        <v>537</v>
      </c>
      <c r="Y5" s="852" t="s">
        <v>534</v>
      </c>
      <c r="Z5" s="852" t="s">
        <v>537</v>
      </c>
      <c r="AA5" s="852" t="s">
        <v>534</v>
      </c>
      <c r="AB5" s="852" t="s">
        <v>537</v>
      </c>
      <c r="AC5" s="852" t="s">
        <v>534</v>
      </c>
      <c r="AD5" s="888" t="s">
        <v>537</v>
      </c>
      <c r="AE5" s="887"/>
      <c r="AF5" s="849"/>
      <c r="AG5" s="848"/>
      <c r="AH5" s="848"/>
      <c r="AI5" s="848"/>
    </row>
    <row r="6" spans="1:36" s="672" customFormat="1" ht="15.95" customHeight="1">
      <c r="A6" s="732"/>
      <c r="B6" s="1071" t="s">
        <v>688</v>
      </c>
      <c r="C6" s="1071"/>
      <c r="D6" s="840"/>
      <c r="E6" s="835">
        <v>383</v>
      </c>
      <c r="F6" s="835">
        <v>925587</v>
      </c>
      <c r="G6" s="835">
        <v>28</v>
      </c>
      <c r="H6" s="835">
        <v>140866</v>
      </c>
      <c r="I6" s="835">
        <v>23</v>
      </c>
      <c r="J6" s="835">
        <v>13959</v>
      </c>
      <c r="K6" s="835">
        <v>24</v>
      </c>
      <c r="L6" s="835">
        <v>22108</v>
      </c>
      <c r="M6" s="835">
        <v>32</v>
      </c>
      <c r="N6" s="835">
        <v>62198</v>
      </c>
      <c r="O6" s="835">
        <v>49</v>
      </c>
      <c r="P6" s="835">
        <v>75207</v>
      </c>
      <c r="Q6" s="835">
        <v>39</v>
      </c>
      <c r="R6" s="835">
        <v>270009</v>
      </c>
      <c r="S6" s="831">
        <v>30</v>
      </c>
      <c r="T6" s="835">
        <v>99842</v>
      </c>
      <c r="U6" s="835">
        <v>37</v>
      </c>
      <c r="V6" s="835">
        <v>41723</v>
      </c>
      <c r="W6" s="831">
        <v>37</v>
      </c>
      <c r="X6" s="835">
        <v>39980</v>
      </c>
      <c r="Y6" s="835">
        <v>24</v>
      </c>
      <c r="Z6" s="835">
        <v>111250</v>
      </c>
      <c r="AA6" s="835">
        <v>30</v>
      </c>
      <c r="AB6" s="835">
        <v>44141</v>
      </c>
      <c r="AC6" s="835">
        <v>30</v>
      </c>
      <c r="AD6" s="835">
        <v>4304</v>
      </c>
      <c r="AE6" s="679"/>
      <c r="AF6" s="846"/>
      <c r="AG6" s="1071" t="s">
        <v>688</v>
      </c>
      <c r="AH6" s="1071"/>
      <c r="AI6" s="792"/>
    </row>
    <row r="7" spans="1:36" s="672" customFormat="1" ht="9.9499999999999993" customHeight="1">
      <c r="A7" s="732"/>
      <c r="B7" s="1071" t="s">
        <v>687</v>
      </c>
      <c r="C7" s="1071"/>
      <c r="D7" s="840"/>
      <c r="E7" s="835">
        <v>377</v>
      </c>
      <c r="F7" s="835">
        <v>952950</v>
      </c>
      <c r="G7" s="835">
        <v>25</v>
      </c>
      <c r="H7" s="835">
        <v>35942</v>
      </c>
      <c r="I7" s="835">
        <v>20</v>
      </c>
      <c r="J7" s="835">
        <v>38797</v>
      </c>
      <c r="K7" s="835">
        <v>44</v>
      </c>
      <c r="L7" s="835">
        <v>11930</v>
      </c>
      <c r="M7" s="835">
        <v>28</v>
      </c>
      <c r="N7" s="835">
        <v>47081</v>
      </c>
      <c r="O7" s="835">
        <v>34</v>
      </c>
      <c r="P7" s="835">
        <v>25511</v>
      </c>
      <c r="Q7" s="835">
        <v>34</v>
      </c>
      <c r="R7" s="835">
        <v>39793</v>
      </c>
      <c r="S7" s="831">
        <v>26</v>
      </c>
      <c r="T7" s="835">
        <v>144382</v>
      </c>
      <c r="U7" s="835">
        <v>47</v>
      </c>
      <c r="V7" s="835">
        <v>311291</v>
      </c>
      <c r="W7" s="831">
        <v>28</v>
      </c>
      <c r="X7" s="835">
        <v>45028</v>
      </c>
      <c r="Y7" s="835">
        <v>32</v>
      </c>
      <c r="Z7" s="835">
        <v>43209</v>
      </c>
      <c r="AA7" s="835">
        <v>28</v>
      </c>
      <c r="AB7" s="835">
        <v>181730</v>
      </c>
      <c r="AC7" s="835">
        <v>31</v>
      </c>
      <c r="AD7" s="835">
        <v>28256</v>
      </c>
      <c r="AE7" s="679"/>
      <c r="AF7" s="846"/>
      <c r="AG7" s="1071" t="s">
        <v>687</v>
      </c>
      <c r="AH7" s="1071"/>
      <c r="AI7" s="792"/>
    </row>
    <row r="8" spans="1:36" s="672" customFormat="1" ht="9.9499999999999993" customHeight="1">
      <c r="A8" s="732"/>
      <c r="B8" s="1071" t="s">
        <v>707</v>
      </c>
      <c r="C8" s="1071"/>
      <c r="D8" s="840"/>
      <c r="E8" s="835">
        <v>375</v>
      </c>
      <c r="F8" s="835">
        <v>517436</v>
      </c>
      <c r="G8" s="835">
        <v>22</v>
      </c>
      <c r="H8" s="835">
        <v>103343</v>
      </c>
      <c r="I8" s="835">
        <v>42</v>
      </c>
      <c r="J8" s="835">
        <v>63130</v>
      </c>
      <c r="K8" s="835">
        <v>26</v>
      </c>
      <c r="L8" s="835">
        <v>4180</v>
      </c>
      <c r="M8" s="835">
        <v>42</v>
      </c>
      <c r="N8" s="835">
        <v>7214</v>
      </c>
      <c r="O8" s="835">
        <v>35</v>
      </c>
      <c r="P8" s="835">
        <v>18829</v>
      </c>
      <c r="Q8" s="835">
        <v>33</v>
      </c>
      <c r="R8" s="835">
        <v>42917</v>
      </c>
      <c r="S8" s="831">
        <v>38</v>
      </c>
      <c r="T8" s="835">
        <v>63842</v>
      </c>
      <c r="U8" s="835">
        <v>29</v>
      </c>
      <c r="V8" s="835">
        <v>40156</v>
      </c>
      <c r="W8" s="831">
        <v>12</v>
      </c>
      <c r="X8" s="835">
        <v>32821</v>
      </c>
      <c r="Y8" s="835">
        <v>37</v>
      </c>
      <c r="Z8" s="835">
        <v>123860</v>
      </c>
      <c r="AA8" s="835">
        <v>31</v>
      </c>
      <c r="AB8" s="835">
        <v>9533</v>
      </c>
      <c r="AC8" s="835">
        <v>28</v>
      </c>
      <c r="AD8" s="835">
        <v>7611</v>
      </c>
      <c r="AE8" s="679"/>
      <c r="AF8" s="846"/>
      <c r="AG8" s="1071" t="s">
        <v>707</v>
      </c>
      <c r="AH8" s="1071"/>
      <c r="AI8" s="792"/>
    </row>
    <row r="9" spans="1:36" s="672" customFormat="1" ht="9.9499999999999993" customHeight="1">
      <c r="A9" s="732"/>
      <c r="B9" s="1071" t="s">
        <v>749</v>
      </c>
      <c r="C9" s="1071"/>
      <c r="D9" s="840"/>
      <c r="E9" s="835">
        <v>428</v>
      </c>
      <c r="F9" s="835">
        <v>648309</v>
      </c>
      <c r="G9" s="835">
        <v>34</v>
      </c>
      <c r="H9" s="835">
        <v>110113</v>
      </c>
      <c r="I9" s="835">
        <v>46</v>
      </c>
      <c r="J9" s="835">
        <v>133348</v>
      </c>
      <c r="K9" s="835">
        <v>55</v>
      </c>
      <c r="L9" s="835">
        <v>57187</v>
      </c>
      <c r="M9" s="835">
        <v>35</v>
      </c>
      <c r="N9" s="835">
        <v>51146</v>
      </c>
      <c r="O9" s="835">
        <v>29</v>
      </c>
      <c r="P9" s="835">
        <v>38774</v>
      </c>
      <c r="Q9" s="835">
        <v>32</v>
      </c>
      <c r="R9" s="835">
        <v>24457</v>
      </c>
      <c r="S9" s="831">
        <v>27</v>
      </c>
      <c r="T9" s="835">
        <v>18305</v>
      </c>
      <c r="U9" s="835">
        <v>41</v>
      </c>
      <c r="V9" s="835">
        <v>118490</v>
      </c>
      <c r="W9" s="831">
        <v>34</v>
      </c>
      <c r="X9" s="835">
        <v>17834</v>
      </c>
      <c r="Y9" s="835">
        <v>33</v>
      </c>
      <c r="Z9" s="835">
        <v>10791</v>
      </c>
      <c r="AA9" s="835">
        <v>28</v>
      </c>
      <c r="AB9" s="835">
        <v>51122</v>
      </c>
      <c r="AC9" s="835">
        <v>34</v>
      </c>
      <c r="AD9" s="835">
        <v>16742</v>
      </c>
      <c r="AE9" s="679"/>
      <c r="AF9" s="846"/>
      <c r="AG9" s="1071" t="s">
        <v>749</v>
      </c>
      <c r="AH9" s="1071"/>
      <c r="AI9" s="792"/>
    </row>
    <row r="10" spans="1:36" s="744" customFormat="1" ht="14.1" customHeight="1">
      <c r="A10" s="845"/>
      <c r="B10" s="1073" t="s">
        <v>784</v>
      </c>
      <c r="C10" s="1073"/>
      <c r="D10" s="844"/>
      <c r="E10" s="933">
        <v>392</v>
      </c>
      <c r="F10" s="933">
        <v>630335</v>
      </c>
      <c r="G10" s="933">
        <v>29</v>
      </c>
      <c r="H10" s="933">
        <v>52332</v>
      </c>
      <c r="I10" s="933">
        <v>25</v>
      </c>
      <c r="J10" s="933">
        <v>5441</v>
      </c>
      <c r="K10" s="933">
        <v>60</v>
      </c>
      <c r="L10" s="933">
        <v>90094</v>
      </c>
      <c r="M10" s="933">
        <v>32</v>
      </c>
      <c r="N10" s="933">
        <v>33014</v>
      </c>
      <c r="O10" s="933">
        <v>30</v>
      </c>
      <c r="P10" s="933">
        <v>65773</v>
      </c>
      <c r="Q10" s="933">
        <v>25</v>
      </c>
      <c r="R10" s="933">
        <v>77693</v>
      </c>
      <c r="S10" s="933">
        <v>29</v>
      </c>
      <c r="T10" s="933">
        <v>44048</v>
      </c>
      <c r="U10" s="933">
        <v>39</v>
      </c>
      <c r="V10" s="933">
        <v>40145</v>
      </c>
      <c r="W10" s="933">
        <v>35</v>
      </c>
      <c r="X10" s="933">
        <v>59560</v>
      </c>
      <c r="Y10" s="933">
        <v>33</v>
      </c>
      <c r="Z10" s="933">
        <v>48959</v>
      </c>
      <c r="AA10" s="933">
        <v>24</v>
      </c>
      <c r="AB10" s="933">
        <v>60727</v>
      </c>
      <c r="AC10" s="933">
        <v>31</v>
      </c>
      <c r="AD10" s="933">
        <v>52549</v>
      </c>
      <c r="AE10" s="745"/>
      <c r="AF10" s="843"/>
      <c r="AG10" s="1073" t="s">
        <v>784</v>
      </c>
      <c r="AH10" s="1073"/>
      <c r="AI10" s="842"/>
    </row>
    <row r="11" spans="1:36" s="880" customFormat="1" ht="14.1" customHeight="1">
      <c r="A11" s="885"/>
      <c r="B11" s="1074" t="s">
        <v>532</v>
      </c>
      <c r="C11" s="1074"/>
      <c r="D11" s="884"/>
      <c r="E11" s="934">
        <v>360</v>
      </c>
      <c r="F11" s="934">
        <v>582500</v>
      </c>
      <c r="G11" s="934">
        <v>27</v>
      </c>
      <c r="H11" s="934">
        <v>52252</v>
      </c>
      <c r="I11" s="934">
        <v>22</v>
      </c>
      <c r="J11" s="934">
        <v>5436</v>
      </c>
      <c r="K11" s="934">
        <v>57</v>
      </c>
      <c r="L11" s="934">
        <v>81697</v>
      </c>
      <c r="M11" s="934">
        <v>28</v>
      </c>
      <c r="N11" s="934">
        <v>32960</v>
      </c>
      <c r="O11" s="934">
        <v>30</v>
      </c>
      <c r="P11" s="934">
        <v>65773</v>
      </c>
      <c r="Q11" s="934">
        <v>22</v>
      </c>
      <c r="R11" s="934">
        <v>76847</v>
      </c>
      <c r="S11" s="953">
        <v>27</v>
      </c>
      <c r="T11" s="934">
        <v>44027</v>
      </c>
      <c r="U11" s="934">
        <v>33</v>
      </c>
      <c r="V11" s="934">
        <v>33005</v>
      </c>
      <c r="W11" s="934">
        <v>31</v>
      </c>
      <c r="X11" s="934">
        <v>59237</v>
      </c>
      <c r="Y11" s="934">
        <v>31</v>
      </c>
      <c r="Z11" s="934">
        <v>37020</v>
      </c>
      <c r="AA11" s="934">
        <v>23</v>
      </c>
      <c r="AB11" s="934">
        <v>60410</v>
      </c>
      <c r="AC11" s="934">
        <v>29</v>
      </c>
      <c r="AD11" s="934">
        <v>33836</v>
      </c>
      <c r="AE11" s="883"/>
      <c r="AF11" s="882"/>
      <c r="AG11" s="1074" t="s">
        <v>11</v>
      </c>
      <c r="AH11" s="1074"/>
      <c r="AI11" s="881"/>
    </row>
    <row r="12" spans="1:36" s="672" customFormat="1" ht="14.1" customHeight="1">
      <c r="A12" s="792"/>
      <c r="B12" s="792"/>
      <c r="C12" s="792" t="s">
        <v>531</v>
      </c>
      <c r="D12" s="840"/>
      <c r="E12" s="834">
        <v>94</v>
      </c>
      <c r="F12" s="834">
        <v>199459</v>
      </c>
      <c r="G12" s="783">
        <v>10</v>
      </c>
      <c r="H12" s="783">
        <v>22090</v>
      </c>
      <c r="I12" s="783">
        <v>7</v>
      </c>
      <c r="J12" s="783">
        <v>2030</v>
      </c>
      <c r="K12" s="783">
        <v>15</v>
      </c>
      <c r="L12" s="783">
        <v>37199</v>
      </c>
      <c r="M12" s="783">
        <v>3</v>
      </c>
      <c r="N12" s="783">
        <v>843</v>
      </c>
      <c r="O12" s="783">
        <v>5</v>
      </c>
      <c r="P12" s="783">
        <v>19008</v>
      </c>
      <c r="Q12" s="783">
        <v>5</v>
      </c>
      <c r="R12" s="783">
        <v>47</v>
      </c>
      <c r="S12" s="783">
        <v>6</v>
      </c>
      <c r="T12" s="783">
        <v>36895</v>
      </c>
      <c r="U12" s="783">
        <v>10</v>
      </c>
      <c r="V12" s="783">
        <v>198</v>
      </c>
      <c r="W12" s="783">
        <v>7</v>
      </c>
      <c r="X12" s="783">
        <v>29772</v>
      </c>
      <c r="Y12" s="783">
        <v>9</v>
      </c>
      <c r="Z12" s="783">
        <v>24658</v>
      </c>
      <c r="AA12" s="783">
        <v>7</v>
      </c>
      <c r="AB12" s="783">
        <v>15773</v>
      </c>
      <c r="AC12" s="783">
        <v>10</v>
      </c>
      <c r="AD12" s="783">
        <v>10946</v>
      </c>
      <c r="AE12" s="679">
        <v>106</v>
      </c>
      <c r="AF12" s="793">
        <v>95566</v>
      </c>
      <c r="AG12" s="792"/>
      <c r="AH12" s="792" t="s">
        <v>531</v>
      </c>
      <c r="AI12" s="792"/>
    </row>
    <row r="13" spans="1:36" s="672" customFormat="1" ht="9.9499999999999993" customHeight="1">
      <c r="A13" s="792"/>
      <c r="B13" s="792"/>
      <c r="C13" s="792" t="s">
        <v>530</v>
      </c>
      <c r="D13" s="840"/>
      <c r="E13" s="834">
        <v>24</v>
      </c>
      <c r="F13" s="834">
        <v>54616</v>
      </c>
      <c r="G13" s="783">
        <v>2</v>
      </c>
      <c r="H13" s="783">
        <v>8753</v>
      </c>
      <c r="I13" s="783">
        <v>2</v>
      </c>
      <c r="J13" s="783">
        <v>37</v>
      </c>
      <c r="K13" s="783">
        <v>1</v>
      </c>
      <c r="L13" s="783" t="s">
        <v>589</v>
      </c>
      <c r="M13" s="783" t="s">
        <v>589</v>
      </c>
      <c r="N13" s="783" t="s">
        <v>589</v>
      </c>
      <c r="O13" s="783">
        <v>5</v>
      </c>
      <c r="P13" s="783">
        <v>35781</v>
      </c>
      <c r="Q13" s="783">
        <v>1</v>
      </c>
      <c r="R13" s="783">
        <v>38</v>
      </c>
      <c r="S13" s="783">
        <v>2</v>
      </c>
      <c r="T13" s="783" t="s">
        <v>589</v>
      </c>
      <c r="U13" s="783">
        <v>2</v>
      </c>
      <c r="V13" s="783">
        <v>6</v>
      </c>
      <c r="W13" s="783">
        <v>1</v>
      </c>
      <c r="X13" s="783">
        <v>221</v>
      </c>
      <c r="Y13" s="783">
        <v>5</v>
      </c>
      <c r="Z13" s="783">
        <v>9635</v>
      </c>
      <c r="AA13" s="783">
        <v>2</v>
      </c>
      <c r="AB13" s="783">
        <v>29</v>
      </c>
      <c r="AC13" s="783">
        <v>1</v>
      </c>
      <c r="AD13" s="783">
        <v>116</v>
      </c>
      <c r="AE13" s="679">
        <v>66</v>
      </c>
      <c r="AF13" s="793">
        <v>120249</v>
      </c>
      <c r="AG13" s="792"/>
      <c r="AH13" s="792" t="s">
        <v>530</v>
      </c>
      <c r="AI13" s="792"/>
      <c r="AJ13" s="833"/>
    </row>
    <row r="14" spans="1:36" s="672" customFormat="1" ht="9.9499999999999993" customHeight="1">
      <c r="A14" s="792"/>
      <c r="B14" s="792"/>
      <c r="C14" s="792" t="s">
        <v>529</v>
      </c>
      <c r="D14" s="840"/>
      <c r="E14" s="834">
        <v>16</v>
      </c>
      <c r="F14" s="834">
        <v>47045</v>
      </c>
      <c r="G14" s="783">
        <v>1</v>
      </c>
      <c r="H14" s="783">
        <v>8397</v>
      </c>
      <c r="I14" s="783" t="s">
        <v>589</v>
      </c>
      <c r="J14" s="783" t="s">
        <v>589</v>
      </c>
      <c r="K14" s="783">
        <v>4</v>
      </c>
      <c r="L14" s="783">
        <v>24782</v>
      </c>
      <c r="M14" s="783" t="s">
        <v>589</v>
      </c>
      <c r="N14" s="783" t="s">
        <v>589</v>
      </c>
      <c r="O14" s="783">
        <v>1</v>
      </c>
      <c r="P14" s="783">
        <v>80</v>
      </c>
      <c r="Q14" s="783" t="s">
        <v>589</v>
      </c>
      <c r="R14" s="783" t="s">
        <v>589</v>
      </c>
      <c r="S14" s="783">
        <v>2</v>
      </c>
      <c r="T14" s="783" t="s">
        <v>589</v>
      </c>
      <c r="U14" s="783">
        <v>2</v>
      </c>
      <c r="V14" s="783">
        <v>12880</v>
      </c>
      <c r="W14" s="783">
        <v>2</v>
      </c>
      <c r="X14" s="783">
        <v>189</v>
      </c>
      <c r="Y14" s="783">
        <v>1</v>
      </c>
      <c r="Z14" s="783" t="s">
        <v>589</v>
      </c>
      <c r="AA14" s="783">
        <v>2</v>
      </c>
      <c r="AB14" s="783">
        <v>716</v>
      </c>
      <c r="AC14" s="783">
        <v>1</v>
      </c>
      <c r="AD14" s="783">
        <v>1</v>
      </c>
      <c r="AE14" s="679">
        <v>47</v>
      </c>
      <c r="AF14" s="793">
        <v>245492</v>
      </c>
      <c r="AG14" s="792"/>
      <c r="AH14" s="792" t="s">
        <v>529</v>
      </c>
      <c r="AI14" s="792"/>
      <c r="AJ14" s="833"/>
    </row>
    <row r="15" spans="1:36" s="672" customFormat="1" ht="9.9499999999999993" customHeight="1">
      <c r="A15" s="792"/>
      <c r="B15" s="792"/>
      <c r="C15" s="792" t="s">
        <v>528</v>
      </c>
      <c r="D15" s="840"/>
      <c r="E15" s="834">
        <v>22</v>
      </c>
      <c r="F15" s="834">
        <v>26001</v>
      </c>
      <c r="G15" s="783">
        <v>2</v>
      </c>
      <c r="H15" s="783">
        <v>138</v>
      </c>
      <c r="I15" s="783" t="s">
        <v>589</v>
      </c>
      <c r="J15" s="783" t="s">
        <v>589</v>
      </c>
      <c r="K15" s="783">
        <v>4</v>
      </c>
      <c r="L15" s="783">
        <v>1400</v>
      </c>
      <c r="M15" s="783">
        <v>2</v>
      </c>
      <c r="N15" s="783">
        <v>19</v>
      </c>
      <c r="O15" s="783">
        <v>2</v>
      </c>
      <c r="P15" s="783">
        <v>151</v>
      </c>
      <c r="Q15" s="783">
        <v>3</v>
      </c>
      <c r="R15" s="783">
        <v>22725</v>
      </c>
      <c r="S15" s="783">
        <v>2</v>
      </c>
      <c r="T15" s="783">
        <v>200</v>
      </c>
      <c r="U15" s="783">
        <v>1</v>
      </c>
      <c r="V15" s="783" t="s">
        <v>589</v>
      </c>
      <c r="W15" s="783">
        <v>1</v>
      </c>
      <c r="X15" s="783">
        <v>21</v>
      </c>
      <c r="Y15" s="783">
        <v>1</v>
      </c>
      <c r="Z15" s="783">
        <v>50</v>
      </c>
      <c r="AA15" s="783">
        <v>2</v>
      </c>
      <c r="AB15" s="783">
        <v>558</v>
      </c>
      <c r="AC15" s="783">
        <v>2</v>
      </c>
      <c r="AD15" s="783">
        <v>739</v>
      </c>
      <c r="AE15" s="679">
        <v>21</v>
      </c>
      <c r="AF15" s="793">
        <v>6891</v>
      </c>
      <c r="AG15" s="792"/>
      <c r="AH15" s="792" t="s">
        <v>528</v>
      </c>
      <c r="AI15" s="792"/>
      <c r="AJ15" s="833"/>
    </row>
    <row r="16" spans="1:36" s="672" customFormat="1" ht="9.9499999999999993" customHeight="1">
      <c r="A16" s="792"/>
      <c r="B16" s="792"/>
      <c r="C16" s="792" t="s">
        <v>527</v>
      </c>
      <c r="D16" s="840"/>
      <c r="E16" s="834">
        <v>36</v>
      </c>
      <c r="F16" s="834">
        <v>22048</v>
      </c>
      <c r="G16" s="783">
        <v>3</v>
      </c>
      <c r="H16" s="783">
        <v>4330</v>
      </c>
      <c r="I16" s="783" t="s">
        <v>589</v>
      </c>
      <c r="J16" s="783" t="s">
        <v>589</v>
      </c>
      <c r="K16" s="783">
        <v>9</v>
      </c>
      <c r="L16" s="783">
        <v>202</v>
      </c>
      <c r="M16" s="783">
        <v>2</v>
      </c>
      <c r="N16" s="783">
        <v>112</v>
      </c>
      <c r="O16" s="783">
        <v>5</v>
      </c>
      <c r="P16" s="783">
        <v>8885</v>
      </c>
      <c r="Q16" s="783">
        <v>3</v>
      </c>
      <c r="R16" s="783">
        <v>20</v>
      </c>
      <c r="S16" s="783">
        <v>5</v>
      </c>
      <c r="T16" s="783">
        <v>121</v>
      </c>
      <c r="U16" s="783">
        <v>1</v>
      </c>
      <c r="V16" s="783">
        <v>2391</v>
      </c>
      <c r="W16" s="783">
        <v>3</v>
      </c>
      <c r="X16" s="783">
        <v>5907</v>
      </c>
      <c r="Y16" s="783">
        <v>3</v>
      </c>
      <c r="Z16" s="783">
        <v>77</v>
      </c>
      <c r="AA16" s="783">
        <v>2</v>
      </c>
      <c r="AB16" s="783">
        <v>3</v>
      </c>
      <c r="AC16" s="783" t="s">
        <v>589</v>
      </c>
      <c r="AD16" s="783" t="s">
        <v>589</v>
      </c>
      <c r="AE16" s="679">
        <v>26</v>
      </c>
      <c r="AF16" s="793">
        <v>20926</v>
      </c>
      <c r="AG16" s="792"/>
      <c r="AH16" s="792" t="s">
        <v>527</v>
      </c>
      <c r="AI16" s="792"/>
      <c r="AJ16" s="833"/>
    </row>
    <row r="17" spans="1:36" s="672" customFormat="1" ht="14.1" customHeight="1">
      <c r="A17" s="792"/>
      <c r="B17" s="792"/>
      <c r="C17" s="792" t="s">
        <v>526</v>
      </c>
      <c r="D17" s="840"/>
      <c r="E17" s="834">
        <v>25</v>
      </c>
      <c r="F17" s="834">
        <v>13121</v>
      </c>
      <c r="G17" s="783">
        <v>2</v>
      </c>
      <c r="H17" s="783">
        <v>6</v>
      </c>
      <c r="I17" s="783">
        <v>1</v>
      </c>
      <c r="J17" s="783">
        <v>1941</v>
      </c>
      <c r="K17" s="783">
        <v>2</v>
      </c>
      <c r="L17" s="783">
        <v>1</v>
      </c>
      <c r="M17" s="783">
        <v>2</v>
      </c>
      <c r="N17" s="783" t="s">
        <v>589</v>
      </c>
      <c r="O17" s="783">
        <v>1</v>
      </c>
      <c r="P17" s="783" t="s">
        <v>589</v>
      </c>
      <c r="Q17" s="783" t="s">
        <v>589</v>
      </c>
      <c r="R17" s="783" t="s">
        <v>589</v>
      </c>
      <c r="S17" s="783">
        <v>2</v>
      </c>
      <c r="T17" s="783">
        <v>4</v>
      </c>
      <c r="U17" s="783">
        <v>4</v>
      </c>
      <c r="V17" s="783">
        <v>41</v>
      </c>
      <c r="W17" s="783">
        <v>5</v>
      </c>
      <c r="X17" s="783">
        <v>8812</v>
      </c>
      <c r="Y17" s="783">
        <v>5</v>
      </c>
      <c r="Z17" s="783">
        <v>2311</v>
      </c>
      <c r="AA17" s="783" t="s">
        <v>589</v>
      </c>
      <c r="AB17" s="783" t="s">
        <v>589</v>
      </c>
      <c r="AC17" s="783">
        <v>1</v>
      </c>
      <c r="AD17" s="783">
        <v>5</v>
      </c>
      <c r="AE17" s="679">
        <v>19</v>
      </c>
      <c r="AF17" s="793">
        <v>218424</v>
      </c>
      <c r="AG17" s="792"/>
      <c r="AH17" s="792" t="s">
        <v>526</v>
      </c>
      <c r="AI17" s="792"/>
      <c r="AJ17" s="833"/>
    </row>
    <row r="18" spans="1:36" s="672" customFormat="1" ht="9.9499999999999993" customHeight="1">
      <c r="A18" s="792"/>
      <c r="B18" s="792"/>
      <c r="C18" s="792" t="s">
        <v>525</v>
      </c>
      <c r="D18" s="840"/>
      <c r="E18" s="834">
        <v>20</v>
      </c>
      <c r="F18" s="834">
        <v>25605</v>
      </c>
      <c r="G18" s="783" t="s">
        <v>589</v>
      </c>
      <c r="H18" s="783" t="s">
        <v>589</v>
      </c>
      <c r="I18" s="783">
        <v>3</v>
      </c>
      <c r="J18" s="783">
        <v>1309</v>
      </c>
      <c r="K18" s="783">
        <v>1</v>
      </c>
      <c r="L18" s="783">
        <v>2</v>
      </c>
      <c r="M18" s="783">
        <v>2</v>
      </c>
      <c r="N18" s="783">
        <v>32</v>
      </c>
      <c r="O18" s="783">
        <v>5</v>
      </c>
      <c r="P18" s="783">
        <v>103</v>
      </c>
      <c r="Q18" s="783" t="s">
        <v>589</v>
      </c>
      <c r="R18" s="783" t="s">
        <v>589</v>
      </c>
      <c r="S18" s="783">
        <v>2</v>
      </c>
      <c r="T18" s="783">
        <v>981</v>
      </c>
      <c r="U18" s="783">
        <v>1</v>
      </c>
      <c r="V18" s="783" t="s">
        <v>589</v>
      </c>
      <c r="W18" s="783">
        <v>1</v>
      </c>
      <c r="X18" s="783">
        <v>3</v>
      </c>
      <c r="Y18" s="783">
        <v>1</v>
      </c>
      <c r="Z18" s="783">
        <v>7</v>
      </c>
      <c r="AA18" s="783">
        <v>1</v>
      </c>
      <c r="AB18" s="783">
        <v>23168</v>
      </c>
      <c r="AC18" s="783">
        <v>3</v>
      </c>
      <c r="AD18" s="783" t="s">
        <v>589</v>
      </c>
      <c r="AE18" s="679">
        <v>8</v>
      </c>
      <c r="AF18" s="793">
        <v>10698</v>
      </c>
      <c r="AG18" s="792"/>
      <c r="AH18" s="792" t="s">
        <v>524</v>
      </c>
      <c r="AI18" s="792"/>
      <c r="AJ18" s="833"/>
    </row>
    <row r="19" spans="1:36" s="672" customFormat="1" ht="9.9499999999999993" customHeight="1">
      <c r="A19" s="792"/>
      <c r="B19" s="792"/>
      <c r="C19" s="792" t="s">
        <v>12</v>
      </c>
      <c r="D19" s="840"/>
      <c r="E19" s="834">
        <v>45</v>
      </c>
      <c r="F19" s="834">
        <v>29688</v>
      </c>
      <c r="G19" s="783">
        <v>1</v>
      </c>
      <c r="H19" s="783">
        <v>6619</v>
      </c>
      <c r="I19" s="783">
        <v>1</v>
      </c>
      <c r="J19" s="783">
        <v>45</v>
      </c>
      <c r="K19" s="783">
        <v>11</v>
      </c>
      <c r="L19" s="783">
        <v>1981</v>
      </c>
      <c r="M19" s="783">
        <v>8</v>
      </c>
      <c r="N19" s="783">
        <v>5026</v>
      </c>
      <c r="O19" s="783">
        <v>3</v>
      </c>
      <c r="P19" s="783">
        <v>1760</v>
      </c>
      <c r="Q19" s="783">
        <v>5</v>
      </c>
      <c r="R19" s="783">
        <v>535</v>
      </c>
      <c r="S19" s="783">
        <v>2</v>
      </c>
      <c r="T19" s="783">
        <v>50</v>
      </c>
      <c r="U19" s="783">
        <v>3</v>
      </c>
      <c r="V19" s="783">
        <v>11</v>
      </c>
      <c r="W19" s="783">
        <v>5</v>
      </c>
      <c r="X19" s="783">
        <v>54</v>
      </c>
      <c r="Y19" s="783" t="s">
        <v>589</v>
      </c>
      <c r="Z19" s="783" t="s">
        <v>589</v>
      </c>
      <c r="AA19" s="783">
        <v>2</v>
      </c>
      <c r="AB19" s="783">
        <v>13545</v>
      </c>
      <c r="AC19" s="783">
        <v>4</v>
      </c>
      <c r="AD19" s="783">
        <v>62</v>
      </c>
      <c r="AE19" s="679">
        <v>53</v>
      </c>
      <c r="AF19" s="793">
        <v>68875</v>
      </c>
      <c r="AG19" s="792"/>
      <c r="AH19" s="792" t="s">
        <v>523</v>
      </c>
      <c r="AI19" s="792"/>
      <c r="AJ19" s="833"/>
    </row>
    <row r="20" spans="1:36" s="672" customFormat="1" ht="9.9499999999999993" customHeight="1">
      <c r="A20" s="792"/>
      <c r="B20" s="792"/>
      <c r="C20" s="792" t="s">
        <v>13</v>
      </c>
      <c r="D20" s="840"/>
      <c r="E20" s="834">
        <v>10</v>
      </c>
      <c r="F20" s="834">
        <v>6674</v>
      </c>
      <c r="G20" s="783">
        <v>2</v>
      </c>
      <c r="H20" s="783">
        <v>426</v>
      </c>
      <c r="I20" s="783">
        <v>2</v>
      </c>
      <c r="J20" s="783" t="s">
        <v>589</v>
      </c>
      <c r="K20" s="783" t="s">
        <v>589</v>
      </c>
      <c r="L20" s="783" t="s">
        <v>589</v>
      </c>
      <c r="M20" s="783" t="s">
        <v>589</v>
      </c>
      <c r="N20" s="783" t="s">
        <v>589</v>
      </c>
      <c r="O20" s="783" t="s">
        <v>589</v>
      </c>
      <c r="P20" s="783" t="s">
        <v>589</v>
      </c>
      <c r="Q20" s="783" t="s">
        <v>589</v>
      </c>
      <c r="R20" s="783" t="s">
        <v>589</v>
      </c>
      <c r="S20" s="783">
        <v>1</v>
      </c>
      <c r="T20" s="783">
        <v>15</v>
      </c>
      <c r="U20" s="783" t="s">
        <v>589</v>
      </c>
      <c r="V20" s="783" t="s">
        <v>589</v>
      </c>
      <c r="W20" s="783" t="s">
        <v>589</v>
      </c>
      <c r="X20" s="783" t="s">
        <v>589</v>
      </c>
      <c r="Y20" s="783">
        <v>1</v>
      </c>
      <c r="Z20" s="783">
        <v>89</v>
      </c>
      <c r="AA20" s="783">
        <v>2</v>
      </c>
      <c r="AB20" s="783">
        <v>6144</v>
      </c>
      <c r="AC20" s="783">
        <v>2</v>
      </c>
      <c r="AD20" s="783" t="s">
        <v>589</v>
      </c>
      <c r="AE20" s="679">
        <v>10</v>
      </c>
      <c r="AF20" s="793">
        <v>2029</v>
      </c>
      <c r="AG20" s="792"/>
      <c r="AH20" s="792" t="s">
        <v>522</v>
      </c>
      <c r="AI20" s="792"/>
      <c r="AJ20" s="833"/>
    </row>
    <row r="21" spans="1:36" s="672" customFormat="1" ht="9.9499999999999993" customHeight="1">
      <c r="A21" s="792"/>
      <c r="B21" s="792"/>
      <c r="C21" s="792" t="s">
        <v>14</v>
      </c>
      <c r="D21" s="840"/>
      <c r="E21" s="834">
        <v>17</v>
      </c>
      <c r="F21" s="834">
        <v>13425</v>
      </c>
      <c r="G21" s="783" t="s">
        <v>589</v>
      </c>
      <c r="H21" s="783" t="s">
        <v>589</v>
      </c>
      <c r="I21" s="783">
        <v>2</v>
      </c>
      <c r="J21" s="783" t="s">
        <v>589</v>
      </c>
      <c r="K21" s="783">
        <v>2</v>
      </c>
      <c r="L21" s="783">
        <v>107</v>
      </c>
      <c r="M21" s="783">
        <v>1</v>
      </c>
      <c r="N21" s="783">
        <v>44</v>
      </c>
      <c r="O21" s="783">
        <v>2</v>
      </c>
      <c r="P21" s="783" t="s">
        <v>589</v>
      </c>
      <c r="Q21" s="783">
        <v>1</v>
      </c>
      <c r="R21" s="783">
        <v>1080</v>
      </c>
      <c r="S21" s="783" t="s">
        <v>589</v>
      </c>
      <c r="T21" s="783" t="s">
        <v>589</v>
      </c>
      <c r="U21" s="783">
        <v>4</v>
      </c>
      <c r="V21" s="783">
        <v>12050</v>
      </c>
      <c r="W21" s="783">
        <v>1</v>
      </c>
      <c r="X21" s="783">
        <v>100</v>
      </c>
      <c r="Y21" s="783">
        <v>3</v>
      </c>
      <c r="Z21" s="783">
        <v>34</v>
      </c>
      <c r="AA21" s="783" t="s">
        <v>589</v>
      </c>
      <c r="AB21" s="783" t="s">
        <v>589</v>
      </c>
      <c r="AC21" s="783">
        <v>1</v>
      </c>
      <c r="AD21" s="783">
        <v>10</v>
      </c>
      <c r="AE21" s="679">
        <v>19</v>
      </c>
      <c r="AF21" s="793">
        <v>22178</v>
      </c>
      <c r="AG21" s="792"/>
      <c r="AH21" s="792" t="s">
        <v>521</v>
      </c>
      <c r="AI21" s="792"/>
      <c r="AJ21" s="833"/>
    </row>
    <row r="22" spans="1:36" s="672" customFormat="1" ht="14.1" customHeight="1">
      <c r="A22" s="792"/>
      <c r="B22" s="792"/>
      <c r="C22" s="792" t="s">
        <v>15</v>
      </c>
      <c r="D22" s="840"/>
      <c r="E22" s="834">
        <v>11</v>
      </c>
      <c r="F22" s="834">
        <v>10958</v>
      </c>
      <c r="G22" s="783" t="s">
        <v>589</v>
      </c>
      <c r="H22" s="783" t="s">
        <v>589</v>
      </c>
      <c r="I22" s="783">
        <v>1</v>
      </c>
      <c r="J22" s="783" t="s">
        <v>589</v>
      </c>
      <c r="K22" s="783">
        <v>2</v>
      </c>
      <c r="L22" s="783">
        <v>8600</v>
      </c>
      <c r="M22" s="783">
        <v>1</v>
      </c>
      <c r="N22" s="783">
        <v>81</v>
      </c>
      <c r="O22" s="783" t="s">
        <v>589</v>
      </c>
      <c r="P22" s="783" t="s">
        <v>589</v>
      </c>
      <c r="Q22" s="783">
        <v>1</v>
      </c>
      <c r="R22" s="783" t="s">
        <v>589</v>
      </c>
      <c r="S22" s="783">
        <v>1</v>
      </c>
      <c r="T22" s="783">
        <v>1</v>
      </c>
      <c r="U22" s="783">
        <v>2</v>
      </c>
      <c r="V22" s="783" t="s">
        <v>589</v>
      </c>
      <c r="W22" s="783">
        <v>1</v>
      </c>
      <c r="X22" s="783">
        <v>2059</v>
      </c>
      <c r="Y22" s="783">
        <v>1</v>
      </c>
      <c r="Z22" s="783">
        <v>150</v>
      </c>
      <c r="AA22" s="783">
        <v>1</v>
      </c>
      <c r="AB22" s="783">
        <v>67</v>
      </c>
      <c r="AC22" s="783" t="s">
        <v>589</v>
      </c>
      <c r="AD22" s="783" t="s">
        <v>589</v>
      </c>
      <c r="AE22" s="679">
        <v>24</v>
      </c>
      <c r="AF22" s="793">
        <v>14044</v>
      </c>
      <c r="AG22" s="792"/>
      <c r="AH22" s="792" t="s">
        <v>520</v>
      </c>
      <c r="AI22" s="792"/>
      <c r="AJ22" s="833"/>
    </row>
    <row r="23" spans="1:36" s="672" customFormat="1" ht="9.9499999999999993" customHeight="1">
      <c r="A23" s="792"/>
      <c r="B23" s="792"/>
      <c r="C23" s="792" t="s">
        <v>519</v>
      </c>
      <c r="D23" s="840"/>
      <c r="E23" s="834">
        <v>28</v>
      </c>
      <c r="F23" s="834">
        <v>95909</v>
      </c>
      <c r="G23" s="783">
        <v>2</v>
      </c>
      <c r="H23" s="783">
        <v>1428</v>
      </c>
      <c r="I23" s="783">
        <v>3</v>
      </c>
      <c r="J23" s="783">
        <v>74</v>
      </c>
      <c r="K23" s="783">
        <v>4</v>
      </c>
      <c r="L23" s="783">
        <v>7423</v>
      </c>
      <c r="M23" s="783">
        <v>4</v>
      </c>
      <c r="N23" s="783">
        <v>1004</v>
      </c>
      <c r="O23" s="783">
        <v>1</v>
      </c>
      <c r="P23" s="783">
        <v>5</v>
      </c>
      <c r="Q23" s="783">
        <v>2</v>
      </c>
      <c r="R23" s="783">
        <v>52402</v>
      </c>
      <c r="S23" s="783">
        <v>1</v>
      </c>
      <c r="T23" s="783">
        <v>5754</v>
      </c>
      <c r="U23" s="783">
        <v>3</v>
      </c>
      <c r="V23" s="783">
        <v>5428</v>
      </c>
      <c r="W23" s="783">
        <v>3</v>
      </c>
      <c r="X23" s="783">
        <v>427</v>
      </c>
      <c r="Y23" s="783" t="s">
        <v>589</v>
      </c>
      <c r="Z23" s="783" t="s">
        <v>589</v>
      </c>
      <c r="AA23" s="783">
        <v>1</v>
      </c>
      <c r="AB23" s="783">
        <v>7</v>
      </c>
      <c r="AC23" s="783">
        <v>4</v>
      </c>
      <c r="AD23" s="783">
        <v>21957</v>
      </c>
      <c r="AE23" s="679">
        <v>42</v>
      </c>
      <c r="AF23" s="793">
        <v>118408</v>
      </c>
      <c r="AG23" s="792"/>
      <c r="AH23" s="792" t="s">
        <v>518</v>
      </c>
      <c r="AI23" s="792"/>
      <c r="AJ23" s="833"/>
    </row>
    <row r="24" spans="1:36" s="672" customFormat="1" ht="9.9499999999999993" customHeight="1">
      <c r="A24" s="792"/>
      <c r="B24" s="792"/>
      <c r="C24" s="792" t="s">
        <v>517</v>
      </c>
      <c r="D24" s="840"/>
      <c r="E24" s="834">
        <v>12</v>
      </c>
      <c r="F24" s="834">
        <v>37951</v>
      </c>
      <c r="G24" s="783">
        <v>2</v>
      </c>
      <c r="H24" s="783">
        <v>65</v>
      </c>
      <c r="I24" s="783" t="s">
        <v>589</v>
      </c>
      <c r="J24" s="783" t="s">
        <v>589</v>
      </c>
      <c r="K24" s="783">
        <v>2</v>
      </c>
      <c r="L24" s="783" t="s">
        <v>589</v>
      </c>
      <c r="M24" s="783">
        <v>3</v>
      </c>
      <c r="N24" s="783">
        <v>25799</v>
      </c>
      <c r="O24" s="783" t="s">
        <v>589</v>
      </c>
      <c r="P24" s="783" t="s">
        <v>589</v>
      </c>
      <c r="Q24" s="783">
        <v>1</v>
      </c>
      <c r="R24" s="783" t="s">
        <v>589</v>
      </c>
      <c r="S24" s="783">
        <v>1</v>
      </c>
      <c r="T24" s="783">
        <v>6</v>
      </c>
      <c r="U24" s="783" t="s">
        <v>589</v>
      </c>
      <c r="V24" s="783" t="s">
        <v>589</v>
      </c>
      <c r="W24" s="783">
        <v>1</v>
      </c>
      <c r="X24" s="783">
        <v>11672</v>
      </c>
      <c r="Y24" s="783">
        <v>1</v>
      </c>
      <c r="Z24" s="783">
        <v>9</v>
      </c>
      <c r="AA24" s="783">
        <v>1</v>
      </c>
      <c r="AB24" s="783">
        <v>400</v>
      </c>
      <c r="AC24" s="783" t="s">
        <v>589</v>
      </c>
      <c r="AD24" s="783" t="s">
        <v>589</v>
      </c>
      <c r="AE24" s="679">
        <v>14</v>
      </c>
      <c r="AF24" s="793">
        <v>55937</v>
      </c>
      <c r="AG24" s="792"/>
      <c r="AH24" s="792" t="s">
        <v>516</v>
      </c>
      <c r="AI24" s="792"/>
      <c r="AJ24" s="833"/>
    </row>
    <row r="25" spans="1:36" s="744" customFormat="1" ht="14.1" customHeight="1">
      <c r="A25" s="845"/>
      <c r="B25" s="1073" t="s">
        <v>515</v>
      </c>
      <c r="C25" s="1073"/>
      <c r="D25" s="844"/>
      <c r="E25" s="933">
        <v>32</v>
      </c>
      <c r="F25" s="933">
        <v>47835</v>
      </c>
      <c r="G25" s="935">
        <v>2</v>
      </c>
      <c r="H25" s="935">
        <v>80</v>
      </c>
      <c r="I25" s="936">
        <v>3</v>
      </c>
      <c r="J25" s="936">
        <v>5</v>
      </c>
      <c r="K25" s="933">
        <v>3</v>
      </c>
      <c r="L25" s="936">
        <v>8397</v>
      </c>
      <c r="M25" s="936">
        <v>4</v>
      </c>
      <c r="N25" s="936">
        <v>54</v>
      </c>
      <c r="O25" s="936" t="s">
        <v>589</v>
      </c>
      <c r="P25" s="936" t="s">
        <v>589</v>
      </c>
      <c r="Q25" s="936">
        <v>3</v>
      </c>
      <c r="R25" s="936">
        <v>846</v>
      </c>
      <c r="S25" s="933">
        <v>2</v>
      </c>
      <c r="T25" s="936">
        <v>21</v>
      </c>
      <c r="U25" s="933">
        <v>6</v>
      </c>
      <c r="V25" s="933">
        <v>7140</v>
      </c>
      <c r="W25" s="936">
        <v>4</v>
      </c>
      <c r="X25" s="936">
        <v>323</v>
      </c>
      <c r="Y25" s="936">
        <v>2</v>
      </c>
      <c r="Z25" s="935">
        <v>11939</v>
      </c>
      <c r="AA25" s="935">
        <v>1</v>
      </c>
      <c r="AB25" s="935">
        <v>317</v>
      </c>
      <c r="AC25" s="936">
        <v>2</v>
      </c>
      <c r="AD25" s="936">
        <v>18713</v>
      </c>
      <c r="AE25" s="745"/>
      <c r="AF25" s="843"/>
      <c r="AG25" s="1073" t="s">
        <v>514</v>
      </c>
      <c r="AH25" s="1073"/>
      <c r="AI25" s="842"/>
    </row>
    <row r="26" spans="1:36" s="672" customFormat="1" ht="14.1" customHeight="1">
      <c r="A26" s="792"/>
      <c r="B26" s="792"/>
      <c r="C26" s="792" t="s">
        <v>513</v>
      </c>
      <c r="D26" s="840"/>
      <c r="E26" s="834">
        <v>8</v>
      </c>
      <c r="F26" s="834">
        <v>12955</v>
      </c>
      <c r="G26" s="783" t="s">
        <v>589</v>
      </c>
      <c r="H26" s="783" t="s">
        <v>589</v>
      </c>
      <c r="I26" s="783">
        <v>1</v>
      </c>
      <c r="J26" s="783">
        <v>3</v>
      </c>
      <c r="K26" s="783" t="s">
        <v>589</v>
      </c>
      <c r="L26" s="783" t="s">
        <v>589</v>
      </c>
      <c r="M26" s="783">
        <v>1</v>
      </c>
      <c r="N26" s="783">
        <v>3</v>
      </c>
      <c r="O26" s="783" t="s">
        <v>589</v>
      </c>
      <c r="P26" s="783" t="s">
        <v>589</v>
      </c>
      <c r="Q26" s="783">
        <v>1</v>
      </c>
      <c r="R26" s="783">
        <v>824</v>
      </c>
      <c r="S26" s="783">
        <v>1</v>
      </c>
      <c r="T26" s="783">
        <v>21</v>
      </c>
      <c r="U26" s="783">
        <v>1</v>
      </c>
      <c r="V26" s="783" t="s">
        <v>589</v>
      </c>
      <c r="W26" s="783" t="s">
        <v>589</v>
      </c>
      <c r="X26" s="783" t="s">
        <v>589</v>
      </c>
      <c r="Y26" s="783">
        <v>2</v>
      </c>
      <c r="Z26" s="783">
        <v>11939</v>
      </c>
      <c r="AA26" s="783" t="s">
        <v>589</v>
      </c>
      <c r="AB26" s="783" t="s">
        <v>589</v>
      </c>
      <c r="AC26" s="783">
        <v>1</v>
      </c>
      <c r="AD26" s="783">
        <v>165</v>
      </c>
      <c r="AE26" s="679">
        <v>12</v>
      </c>
      <c r="AF26" s="793">
        <v>11614</v>
      </c>
      <c r="AG26" s="792"/>
      <c r="AH26" s="792" t="s">
        <v>512</v>
      </c>
      <c r="AI26" s="792"/>
      <c r="AJ26" s="833"/>
    </row>
    <row r="27" spans="1:36" s="672" customFormat="1" ht="9.9499999999999993" customHeight="1">
      <c r="A27" s="792"/>
      <c r="B27" s="792"/>
      <c r="C27" s="792" t="s">
        <v>511</v>
      </c>
      <c r="D27" s="840"/>
      <c r="E27" s="834">
        <v>7</v>
      </c>
      <c r="F27" s="834">
        <v>18747</v>
      </c>
      <c r="G27" s="783" t="s">
        <v>589</v>
      </c>
      <c r="H27" s="783" t="s">
        <v>589</v>
      </c>
      <c r="I27" s="783">
        <v>1</v>
      </c>
      <c r="J27" s="783">
        <v>2</v>
      </c>
      <c r="K27" s="783" t="s">
        <v>589</v>
      </c>
      <c r="L27" s="783" t="s">
        <v>589</v>
      </c>
      <c r="M27" s="783">
        <v>2</v>
      </c>
      <c r="N27" s="783">
        <v>51</v>
      </c>
      <c r="O27" s="783" t="s">
        <v>589</v>
      </c>
      <c r="P27" s="783" t="s">
        <v>589</v>
      </c>
      <c r="Q27" s="783">
        <v>1</v>
      </c>
      <c r="R27" s="783">
        <v>22</v>
      </c>
      <c r="S27" s="783" t="s">
        <v>589</v>
      </c>
      <c r="T27" s="783" t="s">
        <v>589</v>
      </c>
      <c r="U27" s="783" t="s">
        <v>589</v>
      </c>
      <c r="V27" s="783" t="s">
        <v>589</v>
      </c>
      <c r="W27" s="783">
        <v>2</v>
      </c>
      <c r="X27" s="783">
        <v>124</v>
      </c>
      <c r="Y27" s="783" t="s">
        <v>589</v>
      </c>
      <c r="Z27" s="783" t="s">
        <v>589</v>
      </c>
      <c r="AA27" s="783" t="s">
        <v>589</v>
      </c>
      <c r="AB27" s="783" t="s">
        <v>589</v>
      </c>
      <c r="AC27" s="783">
        <v>1</v>
      </c>
      <c r="AD27" s="783">
        <v>18548</v>
      </c>
      <c r="AE27" s="679">
        <v>7</v>
      </c>
      <c r="AF27" s="793">
        <v>4444</v>
      </c>
      <c r="AG27" s="792"/>
      <c r="AH27" s="792" t="s">
        <v>510</v>
      </c>
      <c r="AI27" s="792"/>
      <c r="AJ27" s="833"/>
    </row>
    <row r="28" spans="1:36" s="672" customFormat="1" ht="9.9499999999999993" customHeight="1">
      <c r="A28" s="792"/>
      <c r="B28" s="792"/>
      <c r="C28" s="792" t="s">
        <v>509</v>
      </c>
      <c r="D28" s="840"/>
      <c r="E28" s="834">
        <v>6</v>
      </c>
      <c r="F28" s="834">
        <v>14060</v>
      </c>
      <c r="G28" s="783">
        <v>1</v>
      </c>
      <c r="H28" s="783">
        <v>44</v>
      </c>
      <c r="I28" s="783" t="s">
        <v>589</v>
      </c>
      <c r="J28" s="783" t="s">
        <v>589</v>
      </c>
      <c r="K28" s="783">
        <v>1</v>
      </c>
      <c r="L28" s="783">
        <v>6975</v>
      </c>
      <c r="M28" s="783" t="s">
        <v>589</v>
      </c>
      <c r="N28" s="783" t="s">
        <v>589</v>
      </c>
      <c r="O28" s="783" t="s">
        <v>589</v>
      </c>
      <c r="P28" s="783" t="s">
        <v>589</v>
      </c>
      <c r="Q28" s="783">
        <v>1</v>
      </c>
      <c r="R28" s="783" t="s">
        <v>589</v>
      </c>
      <c r="S28" s="783" t="s">
        <v>589</v>
      </c>
      <c r="T28" s="783" t="s">
        <v>589</v>
      </c>
      <c r="U28" s="783">
        <v>1</v>
      </c>
      <c r="V28" s="783">
        <v>6842</v>
      </c>
      <c r="W28" s="783">
        <v>2</v>
      </c>
      <c r="X28" s="783">
        <v>199</v>
      </c>
      <c r="Y28" s="783" t="s">
        <v>589</v>
      </c>
      <c r="Z28" s="783" t="s">
        <v>589</v>
      </c>
      <c r="AA28" s="783" t="s">
        <v>589</v>
      </c>
      <c r="AB28" s="783" t="s">
        <v>589</v>
      </c>
      <c r="AC28" s="783" t="s">
        <v>589</v>
      </c>
      <c r="AD28" s="783" t="s">
        <v>589</v>
      </c>
      <c r="AE28" s="679">
        <v>8</v>
      </c>
      <c r="AF28" s="793">
        <v>4408</v>
      </c>
      <c r="AG28" s="792"/>
      <c r="AH28" s="792" t="s">
        <v>508</v>
      </c>
      <c r="AI28" s="792"/>
      <c r="AJ28" s="833"/>
    </row>
    <row r="29" spans="1:36" s="672" customFormat="1" ht="9.9499999999999993" customHeight="1">
      <c r="A29" s="792"/>
      <c r="B29" s="792"/>
      <c r="C29" s="792" t="s">
        <v>507</v>
      </c>
      <c r="D29" s="840"/>
      <c r="E29" s="834">
        <v>5</v>
      </c>
      <c r="F29" s="834">
        <v>1458</v>
      </c>
      <c r="G29" s="783">
        <v>1</v>
      </c>
      <c r="H29" s="783">
        <v>36</v>
      </c>
      <c r="I29" s="783" t="s">
        <v>589</v>
      </c>
      <c r="J29" s="783" t="s">
        <v>589</v>
      </c>
      <c r="K29" s="783">
        <v>2</v>
      </c>
      <c r="L29" s="783">
        <v>1422</v>
      </c>
      <c r="M29" s="783" t="s">
        <v>589</v>
      </c>
      <c r="N29" s="783" t="s">
        <v>589</v>
      </c>
      <c r="O29" s="783" t="s">
        <v>589</v>
      </c>
      <c r="P29" s="783" t="s">
        <v>589</v>
      </c>
      <c r="Q29" s="783" t="s">
        <v>589</v>
      </c>
      <c r="R29" s="783" t="s">
        <v>589</v>
      </c>
      <c r="S29" s="783">
        <v>1</v>
      </c>
      <c r="T29" s="783" t="s">
        <v>589</v>
      </c>
      <c r="U29" s="783">
        <v>1</v>
      </c>
      <c r="V29" s="783" t="s">
        <v>589</v>
      </c>
      <c r="W29" s="783" t="s">
        <v>589</v>
      </c>
      <c r="X29" s="783" t="s">
        <v>589</v>
      </c>
      <c r="Y29" s="783" t="s">
        <v>589</v>
      </c>
      <c r="Z29" s="783" t="s">
        <v>589</v>
      </c>
      <c r="AA29" s="783" t="s">
        <v>589</v>
      </c>
      <c r="AB29" s="783" t="s">
        <v>589</v>
      </c>
      <c r="AC29" s="783" t="s">
        <v>589</v>
      </c>
      <c r="AD29" s="783" t="s">
        <v>589</v>
      </c>
      <c r="AE29" s="679">
        <v>5</v>
      </c>
      <c r="AF29" s="793">
        <v>99</v>
      </c>
      <c r="AG29" s="792"/>
      <c r="AH29" s="792" t="s">
        <v>506</v>
      </c>
      <c r="AI29" s="792"/>
      <c r="AJ29" s="833"/>
    </row>
    <row r="30" spans="1:36" s="672" customFormat="1" ht="9.9499999999999993" customHeight="1">
      <c r="A30" s="792"/>
      <c r="B30" s="792"/>
      <c r="C30" s="792" t="s">
        <v>505</v>
      </c>
      <c r="D30" s="840"/>
      <c r="E30" s="834">
        <v>3</v>
      </c>
      <c r="F30" s="834">
        <v>317</v>
      </c>
      <c r="G30" s="783" t="s">
        <v>589</v>
      </c>
      <c r="H30" s="783" t="s">
        <v>589</v>
      </c>
      <c r="I30" s="783">
        <v>1</v>
      </c>
      <c r="J30" s="783" t="s">
        <v>589</v>
      </c>
      <c r="K30" s="783" t="s">
        <v>589</v>
      </c>
      <c r="L30" s="783" t="s">
        <v>589</v>
      </c>
      <c r="M30" s="783">
        <v>1</v>
      </c>
      <c r="N30" s="783" t="s">
        <v>589</v>
      </c>
      <c r="O30" s="783" t="s">
        <v>589</v>
      </c>
      <c r="P30" s="783" t="s">
        <v>589</v>
      </c>
      <c r="Q30" s="783" t="s">
        <v>589</v>
      </c>
      <c r="R30" s="783" t="s">
        <v>589</v>
      </c>
      <c r="S30" s="783" t="s">
        <v>589</v>
      </c>
      <c r="T30" s="783" t="s">
        <v>589</v>
      </c>
      <c r="U30" s="783" t="s">
        <v>589</v>
      </c>
      <c r="V30" s="783" t="s">
        <v>589</v>
      </c>
      <c r="W30" s="783" t="s">
        <v>589</v>
      </c>
      <c r="X30" s="783" t="s">
        <v>589</v>
      </c>
      <c r="Y30" s="783" t="s">
        <v>589</v>
      </c>
      <c r="Z30" s="783" t="s">
        <v>589</v>
      </c>
      <c r="AA30" s="783">
        <v>1</v>
      </c>
      <c r="AB30" s="783">
        <v>317</v>
      </c>
      <c r="AC30" s="783" t="s">
        <v>589</v>
      </c>
      <c r="AD30" s="783" t="s">
        <v>589</v>
      </c>
      <c r="AE30" s="679">
        <v>11</v>
      </c>
      <c r="AF30" s="793">
        <v>5537</v>
      </c>
      <c r="AG30" s="792"/>
      <c r="AH30" s="792" t="s">
        <v>504</v>
      </c>
      <c r="AI30" s="792"/>
      <c r="AJ30" s="833"/>
    </row>
    <row r="31" spans="1:36" s="672" customFormat="1" ht="9.9499999999999993" customHeight="1">
      <c r="A31" s="792"/>
      <c r="B31" s="792"/>
      <c r="C31" s="792" t="s">
        <v>503</v>
      </c>
      <c r="D31" s="840"/>
      <c r="E31" s="834">
        <v>3</v>
      </c>
      <c r="F31" s="834">
        <v>298</v>
      </c>
      <c r="G31" s="783" t="s">
        <v>589</v>
      </c>
      <c r="H31" s="783" t="s">
        <v>589</v>
      </c>
      <c r="I31" s="834" t="s">
        <v>589</v>
      </c>
      <c r="J31" s="834" t="s">
        <v>589</v>
      </c>
      <c r="K31" s="783" t="s">
        <v>589</v>
      </c>
      <c r="L31" s="783" t="s">
        <v>589</v>
      </c>
      <c r="M31" s="783" t="s">
        <v>589</v>
      </c>
      <c r="N31" s="783" t="s">
        <v>589</v>
      </c>
      <c r="O31" s="783" t="s">
        <v>589</v>
      </c>
      <c r="P31" s="783" t="s">
        <v>589</v>
      </c>
      <c r="Q31" s="783" t="s">
        <v>589</v>
      </c>
      <c r="R31" s="783" t="s">
        <v>589</v>
      </c>
      <c r="S31" s="783" t="s">
        <v>589</v>
      </c>
      <c r="T31" s="783" t="s">
        <v>589</v>
      </c>
      <c r="U31" s="783">
        <v>3</v>
      </c>
      <c r="V31" s="783">
        <v>298</v>
      </c>
      <c r="W31" s="783" t="s">
        <v>589</v>
      </c>
      <c r="X31" s="783" t="s">
        <v>589</v>
      </c>
      <c r="Y31" s="783" t="s">
        <v>589</v>
      </c>
      <c r="Z31" s="783" t="s">
        <v>589</v>
      </c>
      <c r="AA31" s="783" t="s">
        <v>589</v>
      </c>
      <c r="AB31" s="783" t="s">
        <v>589</v>
      </c>
      <c r="AC31" s="783" t="s">
        <v>589</v>
      </c>
      <c r="AD31" s="783" t="s">
        <v>589</v>
      </c>
      <c r="AE31" s="679">
        <v>5</v>
      </c>
      <c r="AF31" s="793">
        <v>4094</v>
      </c>
      <c r="AG31" s="792"/>
      <c r="AH31" s="792" t="s">
        <v>502</v>
      </c>
      <c r="AI31" s="792"/>
      <c r="AJ31" s="833"/>
    </row>
    <row r="32" spans="1:36" s="672" customFormat="1" ht="3.95" customHeight="1">
      <c r="A32" s="836"/>
      <c r="B32" s="836"/>
      <c r="C32" s="836"/>
      <c r="D32" s="839"/>
      <c r="E32" s="838"/>
      <c r="F32" s="838"/>
      <c r="G32" s="674"/>
      <c r="H32" s="674"/>
      <c r="I32" s="674"/>
      <c r="J32" s="674"/>
      <c r="K32" s="674"/>
      <c r="L32" s="674"/>
      <c r="M32" s="674"/>
      <c r="N32" s="674"/>
      <c r="O32" s="674"/>
      <c r="P32" s="674"/>
      <c r="Q32" s="674"/>
      <c r="R32" s="674"/>
      <c r="S32" s="674"/>
      <c r="T32" s="674"/>
      <c r="U32" s="674"/>
      <c r="V32" s="674"/>
      <c r="W32" s="674"/>
      <c r="X32" s="674"/>
      <c r="Y32" s="674"/>
      <c r="Z32" s="674"/>
      <c r="AA32" s="674"/>
      <c r="AB32" s="674"/>
      <c r="AC32" s="674"/>
      <c r="AD32" s="932" t="s">
        <v>589</v>
      </c>
      <c r="AE32" s="673"/>
      <c r="AF32" s="837"/>
      <c r="AG32" s="836"/>
      <c r="AH32" s="836"/>
      <c r="AI32" s="836"/>
      <c r="AJ32" s="833"/>
    </row>
    <row r="33" spans="1:36" s="672" customFormat="1" ht="15.75" customHeight="1">
      <c r="A33" s="995"/>
      <c r="B33" s="1" t="s">
        <v>981</v>
      </c>
      <c r="C33" s="1006"/>
      <c r="D33" s="1007"/>
      <c r="E33" s="1007"/>
      <c r="F33" s="1007"/>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1005"/>
      <c r="AE33" s="679"/>
      <c r="AF33" s="995"/>
      <c r="AG33" s="995"/>
      <c r="AH33" s="995"/>
      <c r="AI33" s="995"/>
      <c r="AJ33" s="833"/>
    </row>
    <row r="34" spans="1:36" ht="12" customHeight="1">
      <c r="A34" s="878"/>
      <c r="B34" s="1" t="s">
        <v>499</v>
      </c>
      <c r="C34" s="1"/>
      <c r="D34" s="878"/>
      <c r="E34" s="879"/>
      <c r="F34" s="879"/>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29"/>
      <c r="AF34" s="878"/>
      <c r="AG34" s="878"/>
      <c r="AH34" s="878"/>
      <c r="AI34" s="878"/>
      <c r="AJ34" s="877"/>
    </row>
    <row r="35" spans="1:36" s="672" customFormat="1" ht="12" customHeight="1">
      <c r="A35" s="678"/>
      <c r="B35" s="678"/>
      <c r="D35" s="678"/>
      <c r="E35" s="833"/>
      <c r="F35" s="833"/>
      <c r="G35" s="833"/>
      <c r="H35" s="833"/>
      <c r="I35" s="833"/>
      <c r="J35" s="833"/>
      <c r="K35" s="833"/>
      <c r="L35" s="833"/>
      <c r="M35" s="833"/>
      <c r="N35" s="833"/>
      <c r="O35" s="833"/>
      <c r="P35" s="833"/>
      <c r="Q35" s="833"/>
      <c r="R35" s="833"/>
      <c r="S35" s="830"/>
      <c r="T35" s="833"/>
      <c r="U35" s="833"/>
      <c r="V35" s="833"/>
      <c r="W35" s="833"/>
      <c r="X35" s="833"/>
      <c r="Y35" s="833"/>
      <c r="Z35" s="833"/>
      <c r="AA35" s="833"/>
      <c r="AB35" s="833"/>
      <c r="AC35" s="833"/>
      <c r="AD35" s="833"/>
      <c r="AE35" s="729"/>
      <c r="AF35" s="678"/>
      <c r="AG35" s="678"/>
      <c r="AH35" s="678"/>
      <c r="AI35" s="729"/>
      <c r="AJ35" s="833"/>
    </row>
    <row r="36" spans="1:36" s="672" customFormat="1" ht="19.5" customHeight="1">
      <c r="S36" s="732"/>
      <c r="AE36" s="729"/>
      <c r="AI36" s="732"/>
    </row>
    <row r="37" spans="1:36" s="868" customFormat="1" ht="24" customHeight="1">
      <c r="F37" s="876"/>
      <c r="G37" s="875"/>
      <c r="H37" s="875" t="s">
        <v>796</v>
      </c>
      <c r="I37" s="874" t="s">
        <v>552</v>
      </c>
      <c r="J37" s="874"/>
      <c r="S37" s="869"/>
      <c r="T37" s="874" t="s">
        <v>536</v>
      </c>
      <c r="AA37" s="873"/>
      <c r="AC37" s="872"/>
      <c r="AD37" s="871"/>
      <c r="AE37" s="870"/>
      <c r="AI37" s="869"/>
    </row>
    <row r="38" spans="1:36" s="829" customFormat="1" ht="8.1" customHeight="1">
      <c r="F38" s="867"/>
      <c r="S38" s="3"/>
      <c r="AA38" s="866"/>
      <c r="AC38" s="865"/>
      <c r="AD38" s="864"/>
      <c r="AE38" s="863"/>
      <c r="AI38" s="3"/>
    </row>
    <row r="39" spans="1:36" s="829" customFormat="1" ht="13.5" customHeight="1" thickBot="1">
      <c r="A39" s="862"/>
      <c r="B39" s="862"/>
      <c r="C39" s="862"/>
      <c r="D39" s="862"/>
      <c r="Q39" s="672"/>
      <c r="R39" s="672"/>
      <c r="S39" s="3"/>
      <c r="AC39" s="1072" t="s">
        <v>553</v>
      </c>
      <c r="AD39" s="1072"/>
      <c r="AE39" s="1072"/>
      <c r="AF39" s="1072"/>
      <c r="AG39" s="1072"/>
      <c r="AH39" s="1072"/>
      <c r="AI39" s="861"/>
    </row>
    <row r="40" spans="1:36" s="847" customFormat="1" ht="18" customHeight="1">
      <c r="A40" s="857"/>
      <c r="B40" s="857"/>
      <c r="C40" s="857"/>
      <c r="D40" s="860"/>
      <c r="E40" s="964" t="s">
        <v>1</v>
      </c>
      <c r="F40" s="901"/>
      <c r="G40" s="965" t="s">
        <v>708</v>
      </c>
      <c r="H40" s="902"/>
      <c r="I40" s="965" t="s">
        <v>5</v>
      </c>
      <c r="J40" s="901"/>
      <c r="K40" s="965" t="s">
        <v>6</v>
      </c>
      <c r="L40" s="901"/>
      <c r="M40" s="966" t="s">
        <v>7</v>
      </c>
      <c r="N40" s="903"/>
      <c r="O40" s="966" t="s">
        <v>709</v>
      </c>
      <c r="P40" s="903"/>
      <c r="Q40" s="966" t="s">
        <v>710</v>
      </c>
      <c r="R40" s="903"/>
      <c r="S40" s="967" t="s">
        <v>8</v>
      </c>
      <c r="T40" s="903"/>
      <c r="U40" s="966" t="s">
        <v>9</v>
      </c>
      <c r="V40" s="903"/>
      <c r="W40" s="966" t="s">
        <v>10</v>
      </c>
      <c r="X40" s="903"/>
      <c r="Y40" s="966" t="s">
        <v>711</v>
      </c>
      <c r="Z40" s="903"/>
      <c r="AA40" s="966" t="s">
        <v>34</v>
      </c>
      <c r="AB40" s="903"/>
      <c r="AC40" s="966" t="s">
        <v>35</v>
      </c>
      <c r="AD40" s="904"/>
      <c r="AE40" s="859"/>
      <c r="AF40" s="858"/>
      <c r="AG40" s="857"/>
      <c r="AH40" s="857"/>
      <c r="AI40" s="857"/>
    </row>
    <row r="41" spans="1:36" s="847" customFormat="1" ht="18" customHeight="1">
      <c r="A41" s="848"/>
      <c r="B41" s="848"/>
      <c r="C41" s="848"/>
      <c r="D41" s="856"/>
      <c r="E41" s="852" t="s">
        <v>534</v>
      </c>
      <c r="F41" s="855" t="s">
        <v>533</v>
      </c>
      <c r="G41" s="852" t="s">
        <v>534</v>
      </c>
      <c r="H41" s="851" t="s">
        <v>533</v>
      </c>
      <c r="I41" s="852" t="s">
        <v>534</v>
      </c>
      <c r="J41" s="851" t="s">
        <v>533</v>
      </c>
      <c r="K41" s="852" t="s">
        <v>534</v>
      </c>
      <c r="L41" s="851" t="s">
        <v>533</v>
      </c>
      <c r="M41" s="852" t="s">
        <v>534</v>
      </c>
      <c r="N41" s="851" t="s">
        <v>533</v>
      </c>
      <c r="O41" s="852" t="s">
        <v>534</v>
      </c>
      <c r="P41" s="854" t="s">
        <v>533</v>
      </c>
      <c r="Q41" s="852" t="s">
        <v>534</v>
      </c>
      <c r="R41" s="853" t="s">
        <v>535</v>
      </c>
      <c r="S41" s="853" t="s">
        <v>534</v>
      </c>
      <c r="T41" s="851" t="s">
        <v>533</v>
      </c>
      <c r="U41" s="852" t="s">
        <v>534</v>
      </c>
      <c r="V41" s="851" t="s">
        <v>533</v>
      </c>
      <c r="W41" s="852" t="s">
        <v>534</v>
      </c>
      <c r="X41" s="851" t="s">
        <v>533</v>
      </c>
      <c r="Y41" s="852" t="s">
        <v>534</v>
      </c>
      <c r="Z41" s="851" t="s">
        <v>533</v>
      </c>
      <c r="AA41" s="852" t="s">
        <v>534</v>
      </c>
      <c r="AB41" s="851" t="s">
        <v>533</v>
      </c>
      <c r="AC41" s="852" t="s">
        <v>534</v>
      </c>
      <c r="AD41" s="851" t="s">
        <v>533</v>
      </c>
      <c r="AE41" s="850"/>
      <c r="AF41" s="849"/>
      <c r="AG41" s="848"/>
      <c r="AH41" s="848"/>
      <c r="AI41" s="848"/>
    </row>
    <row r="42" spans="1:36" s="829" customFormat="1" ht="15.95" customHeight="1">
      <c r="A42" s="732"/>
      <c r="B42" s="1071" t="s">
        <v>688</v>
      </c>
      <c r="C42" s="1071"/>
      <c r="D42" s="840"/>
      <c r="E42" s="783">
        <v>216</v>
      </c>
      <c r="F42" s="783">
        <v>24859</v>
      </c>
      <c r="G42" s="783">
        <v>22</v>
      </c>
      <c r="H42" s="783">
        <v>1059</v>
      </c>
      <c r="I42" s="783">
        <v>13</v>
      </c>
      <c r="J42" s="783">
        <v>514</v>
      </c>
      <c r="K42" s="783">
        <v>12</v>
      </c>
      <c r="L42" s="783">
        <v>413</v>
      </c>
      <c r="M42" s="783">
        <v>16</v>
      </c>
      <c r="N42" s="783">
        <v>718</v>
      </c>
      <c r="O42" s="783">
        <v>23</v>
      </c>
      <c r="P42" s="783">
        <v>601</v>
      </c>
      <c r="Q42" s="783">
        <v>18</v>
      </c>
      <c r="R42" s="783">
        <v>1233</v>
      </c>
      <c r="S42" s="783">
        <v>19</v>
      </c>
      <c r="T42" s="783">
        <v>337</v>
      </c>
      <c r="U42" s="783">
        <v>23</v>
      </c>
      <c r="V42" s="783">
        <v>17102</v>
      </c>
      <c r="W42" s="783">
        <v>16</v>
      </c>
      <c r="X42" s="783">
        <v>674</v>
      </c>
      <c r="Y42" s="783">
        <v>16</v>
      </c>
      <c r="Z42" s="783">
        <v>854</v>
      </c>
      <c r="AA42" s="783">
        <v>19</v>
      </c>
      <c r="AB42" s="783">
        <v>1022</v>
      </c>
      <c r="AC42" s="783">
        <v>19</v>
      </c>
      <c r="AD42" s="783">
        <v>332</v>
      </c>
      <c r="AE42" s="679"/>
      <c r="AF42" s="846"/>
      <c r="AG42" s="1071" t="s">
        <v>688</v>
      </c>
      <c r="AH42" s="1071"/>
      <c r="AI42" s="792"/>
    </row>
    <row r="43" spans="1:36" s="829" customFormat="1" ht="9.9499999999999993" customHeight="1">
      <c r="A43" s="732"/>
      <c r="B43" s="1071" t="s">
        <v>687</v>
      </c>
      <c r="C43" s="1071"/>
      <c r="D43" s="840"/>
      <c r="E43" s="783">
        <v>201</v>
      </c>
      <c r="F43" s="783">
        <v>10381</v>
      </c>
      <c r="G43" s="783">
        <v>16</v>
      </c>
      <c r="H43" s="783">
        <v>40</v>
      </c>
      <c r="I43" s="783">
        <v>14</v>
      </c>
      <c r="J43" s="783">
        <v>493</v>
      </c>
      <c r="K43" s="783">
        <v>15</v>
      </c>
      <c r="L43" s="783">
        <v>95</v>
      </c>
      <c r="M43" s="783">
        <v>13</v>
      </c>
      <c r="N43" s="783">
        <v>1000</v>
      </c>
      <c r="O43" s="783">
        <v>16</v>
      </c>
      <c r="P43" s="783">
        <v>649</v>
      </c>
      <c r="Q43" s="783">
        <v>17</v>
      </c>
      <c r="R43" s="783">
        <v>419</v>
      </c>
      <c r="S43" s="783">
        <v>21</v>
      </c>
      <c r="T43" s="783">
        <v>667</v>
      </c>
      <c r="U43" s="783">
        <v>22</v>
      </c>
      <c r="V43" s="783">
        <v>2060</v>
      </c>
      <c r="W43" s="783">
        <v>14</v>
      </c>
      <c r="X43" s="783">
        <v>680</v>
      </c>
      <c r="Y43" s="783">
        <v>15</v>
      </c>
      <c r="Z43" s="783">
        <v>893</v>
      </c>
      <c r="AA43" s="783">
        <v>18</v>
      </c>
      <c r="AB43" s="783">
        <v>1725</v>
      </c>
      <c r="AC43" s="783">
        <v>20</v>
      </c>
      <c r="AD43" s="783">
        <v>730</v>
      </c>
      <c r="AE43" s="679"/>
      <c r="AF43" s="846"/>
      <c r="AG43" s="1071" t="s">
        <v>687</v>
      </c>
      <c r="AH43" s="1071"/>
      <c r="AI43" s="792"/>
    </row>
    <row r="44" spans="1:36" s="829" customFormat="1" ht="9.9499999999999993" customHeight="1">
      <c r="A44" s="732"/>
      <c r="B44" s="1071" t="s">
        <v>707</v>
      </c>
      <c r="C44" s="1071"/>
      <c r="D44" s="840"/>
      <c r="E44" s="783">
        <v>195</v>
      </c>
      <c r="F44" s="783">
        <v>5650</v>
      </c>
      <c r="G44" s="783">
        <v>13</v>
      </c>
      <c r="H44" s="783">
        <v>764</v>
      </c>
      <c r="I44" s="783">
        <v>15</v>
      </c>
      <c r="J44" s="783">
        <v>951</v>
      </c>
      <c r="K44" s="783">
        <v>10</v>
      </c>
      <c r="L44" s="783">
        <v>8</v>
      </c>
      <c r="M44" s="783">
        <v>17</v>
      </c>
      <c r="N44" s="783">
        <v>82</v>
      </c>
      <c r="O44" s="783">
        <v>19</v>
      </c>
      <c r="P44" s="783">
        <v>259</v>
      </c>
      <c r="Q44" s="783">
        <v>18</v>
      </c>
      <c r="R44" s="783">
        <v>351</v>
      </c>
      <c r="S44" s="783">
        <v>19</v>
      </c>
      <c r="T44" s="783">
        <v>1073</v>
      </c>
      <c r="U44" s="783">
        <v>15</v>
      </c>
      <c r="V44" s="783">
        <v>348</v>
      </c>
      <c r="W44" s="783">
        <v>9</v>
      </c>
      <c r="X44" s="783">
        <v>88</v>
      </c>
      <c r="Y44" s="783">
        <v>21</v>
      </c>
      <c r="Z44" s="783">
        <v>958</v>
      </c>
      <c r="AA44" s="783">
        <v>22</v>
      </c>
      <c r="AB44" s="783">
        <v>180</v>
      </c>
      <c r="AC44" s="783">
        <v>17</v>
      </c>
      <c r="AD44" s="783">
        <v>588</v>
      </c>
      <c r="AE44" s="679"/>
      <c r="AF44" s="846"/>
      <c r="AG44" s="1071" t="s">
        <v>707</v>
      </c>
      <c r="AH44" s="1071"/>
      <c r="AI44" s="792"/>
    </row>
    <row r="45" spans="1:36" s="829" customFormat="1" ht="9.9499999999999993" customHeight="1">
      <c r="A45" s="732"/>
      <c r="B45" s="1071" t="s">
        <v>749</v>
      </c>
      <c r="C45" s="1071"/>
      <c r="D45" s="840"/>
      <c r="E45" s="783">
        <v>242</v>
      </c>
      <c r="F45" s="783">
        <v>9578</v>
      </c>
      <c r="G45" s="783">
        <v>26</v>
      </c>
      <c r="H45" s="783">
        <v>1243</v>
      </c>
      <c r="I45" s="783">
        <v>26</v>
      </c>
      <c r="J45" s="783">
        <v>1757</v>
      </c>
      <c r="K45" s="783">
        <v>25</v>
      </c>
      <c r="L45" s="783">
        <v>556</v>
      </c>
      <c r="M45" s="783">
        <v>17</v>
      </c>
      <c r="N45" s="783">
        <v>959</v>
      </c>
      <c r="O45" s="783">
        <v>11</v>
      </c>
      <c r="P45" s="783">
        <v>482</v>
      </c>
      <c r="Q45" s="783">
        <v>17</v>
      </c>
      <c r="R45" s="783">
        <v>356</v>
      </c>
      <c r="S45" s="783">
        <v>17</v>
      </c>
      <c r="T45" s="783">
        <v>404</v>
      </c>
      <c r="U45" s="783">
        <v>26</v>
      </c>
      <c r="V45" s="783">
        <v>1644</v>
      </c>
      <c r="W45" s="783">
        <v>21</v>
      </c>
      <c r="X45" s="783">
        <v>302</v>
      </c>
      <c r="Y45" s="783">
        <v>15</v>
      </c>
      <c r="Z45" s="783">
        <v>261</v>
      </c>
      <c r="AA45" s="783">
        <v>21</v>
      </c>
      <c r="AB45" s="783">
        <v>870</v>
      </c>
      <c r="AC45" s="783">
        <v>20</v>
      </c>
      <c r="AD45" s="783">
        <v>744</v>
      </c>
      <c r="AE45" s="679"/>
      <c r="AF45" s="846"/>
      <c r="AG45" s="1071" t="s">
        <v>749</v>
      </c>
      <c r="AH45" s="1071"/>
      <c r="AI45" s="792"/>
    </row>
    <row r="46" spans="1:36" s="841" customFormat="1" ht="14.1" customHeight="1">
      <c r="A46" s="845"/>
      <c r="B46" s="1073" t="s">
        <v>784</v>
      </c>
      <c r="C46" s="1073"/>
      <c r="D46" s="844"/>
      <c r="E46" s="933">
        <v>198</v>
      </c>
      <c r="F46" s="933">
        <v>8340</v>
      </c>
      <c r="G46" s="933">
        <v>21</v>
      </c>
      <c r="H46" s="933">
        <v>683</v>
      </c>
      <c r="I46" s="933">
        <v>15</v>
      </c>
      <c r="J46" s="933">
        <v>81</v>
      </c>
      <c r="K46" s="933">
        <v>22</v>
      </c>
      <c r="L46" s="933">
        <v>2179</v>
      </c>
      <c r="M46" s="933">
        <v>16</v>
      </c>
      <c r="N46" s="933">
        <v>267</v>
      </c>
      <c r="O46" s="933">
        <v>14</v>
      </c>
      <c r="P46" s="933">
        <v>996</v>
      </c>
      <c r="Q46" s="933">
        <v>15</v>
      </c>
      <c r="R46" s="933">
        <v>190</v>
      </c>
      <c r="S46" s="933">
        <v>14</v>
      </c>
      <c r="T46" s="933">
        <v>470</v>
      </c>
      <c r="U46" s="933">
        <v>12</v>
      </c>
      <c r="V46" s="933">
        <v>392</v>
      </c>
      <c r="W46" s="933">
        <v>21</v>
      </c>
      <c r="X46" s="933">
        <v>430</v>
      </c>
      <c r="Y46" s="933">
        <v>23</v>
      </c>
      <c r="Z46" s="933">
        <v>484</v>
      </c>
      <c r="AA46" s="933">
        <v>17</v>
      </c>
      <c r="AB46" s="933">
        <v>1504</v>
      </c>
      <c r="AC46" s="933">
        <v>8</v>
      </c>
      <c r="AD46" s="933">
        <v>664</v>
      </c>
      <c r="AE46" s="745"/>
      <c r="AF46" s="843"/>
      <c r="AG46" s="1073" t="s">
        <v>784</v>
      </c>
      <c r="AH46" s="1073"/>
      <c r="AI46" s="842"/>
    </row>
    <row r="47" spans="1:36" s="841" customFormat="1" ht="14.1" customHeight="1">
      <c r="A47" s="845"/>
      <c r="B47" s="1073" t="s">
        <v>532</v>
      </c>
      <c r="C47" s="1073"/>
      <c r="D47" s="844"/>
      <c r="E47" s="936">
        <v>180</v>
      </c>
      <c r="F47" s="936">
        <v>7396</v>
      </c>
      <c r="G47" s="936">
        <v>19</v>
      </c>
      <c r="H47" s="936">
        <v>681</v>
      </c>
      <c r="I47" s="936">
        <v>13</v>
      </c>
      <c r="J47" s="936">
        <v>81</v>
      </c>
      <c r="K47" s="936">
        <v>20</v>
      </c>
      <c r="L47" s="936">
        <v>1771</v>
      </c>
      <c r="M47" s="936">
        <v>14</v>
      </c>
      <c r="N47" s="936">
        <v>267</v>
      </c>
      <c r="O47" s="936">
        <v>14</v>
      </c>
      <c r="P47" s="936">
        <v>996</v>
      </c>
      <c r="Q47" s="936">
        <v>14</v>
      </c>
      <c r="R47" s="936">
        <v>175</v>
      </c>
      <c r="S47" s="935">
        <v>14</v>
      </c>
      <c r="T47" s="936">
        <v>470</v>
      </c>
      <c r="U47" s="936">
        <v>11</v>
      </c>
      <c r="V47" s="936">
        <v>392</v>
      </c>
      <c r="W47" s="936">
        <v>18</v>
      </c>
      <c r="X47" s="936">
        <v>422</v>
      </c>
      <c r="Y47" s="936">
        <v>21</v>
      </c>
      <c r="Z47" s="936">
        <v>312</v>
      </c>
      <c r="AA47" s="936">
        <v>16</v>
      </c>
      <c r="AB47" s="936">
        <v>1477</v>
      </c>
      <c r="AC47" s="936">
        <v>6</v>
      </c>
      <c r="AD47" s="936">
        <v>352</v>
      </c>
      <c r="AE47" s="745"/>
      <c r="AF47" s="843"/>
      <c r="AG47" s="1073" t="s">
        <v>11</v>
      </c>
      <c r="AH47" s="1073"/>
      <c r="AI47" s="842"/>
    </row>
    <row r="48" spans="1:36" s="829" customFormat="1" ht="14.1" customHeight="1">
      <c r="A48" s="792"/>
      <c r="B48" s="792"/>
      <c r="C48" s="792" t="s">
        <v>531</v>
      </c>
      <c r="D48" s="840"/>
      <c r="E48" s="834">
        <v>49</v>
      </c>
      <c r="F48" s="834">
        <v>3454</v>
      </c>
      <c r="G48" s="783">
        <v>8</v>
      </c>
      <c r="H48" s="783">
        <v>239</v>
      </c>
      <c r="I48" s="834">
        <v>4</v>
      </c>
      <c r="J48" s="834">
        <v>9</v>
      </c>
      <c r="K48" s="783">
        <v>4</v>
      </c>
      <c r="L48" s="783">
        <v>987</v>
      </c>
      <c r="M48" s="783">
        <v>2</v>
      </c>
      <c r="N48" s="783" t="s">
        <v>589</v>
      </c>
      <c r="O48" s="783">
        <v>2</v>
      </c>
      <c r="P48" s="783">
        <v>279</v>
      </c>
      <c r="Q48" s="783">
        <v>5</v>
      </c>
      <c r="R48" s="834">
        <v>6</v>
      </c>
      <c r="S48" s="783">
        <v>4</v>
      </c>
      <c r="T48" s="834">
        <v>369</v>
      </c>
      <c r="U48" s="783" t="s">
        <v>589</v>
      </c>
      <c r="V48" s="834" t="s">
        <v>589</v>
      </c>
      <c r="W48" s="783">
        <v>6</v>
      </c>
      <c r="X48" s="783">
        <v>297</v>
      </c>
      <c r="Y48" s="783">
        <v>6</v>
      </c>
      <c r="Z48" s="783">
        <v>133</v>
      </c>
      <c r="AA48" s="783">
        <v>6</v>
      </c>
      <c r="AB48" s="783">
        <v>1027</v>
      </c>
      <c r="AC48" s="783">
        <v>2</v>
      </c>
      <c r="AD48" s="783">
        <v>108</v>
      </c>
      <c r="AE48" s="679"/>
      <c r="AF48" s="793"/>
      <c r="AG48" s="792"/>
      <c r="AH48" s="792" t="s">
        <v>531</v>
      </c>
      <c r="AI48" s="792"/>
    </row>
    <row r="49" spans="1:35" s="829" customFormat="1" ht="9.9499999999999993" customHeight="1">
      <c r="A49" s="792"/>
      <c r="B49" s="792"/>
      <c r="C49" s="792" t="s">
        <v>530</v>
      </c>
      <c r="D49" s="840"/>
      <c r="E49" s="834">
        <v>17</v>
      </c>
      <c r="F49" s="834">
        <v>580</v>
      </c>
      <c r="G49" s="783">
        <v>1</v>
      </c>
      <c r="H49" s="783">
        <v>53</v>
      </c>
      <c r="I49" s="783">
        <v>2</v>
      </c>
      <c r="J49" s="783" t="s">
        <v>589</v>
      </c>
      <c r="K49" s="783">
        <v>1</v>
      </c>
      <c r="L49" s="783" t="s">
        <v>589</v>
      </c>
      <c r="M49" s="783" t="s">
        <v>589</v>
      </c>
      <c r="N49" s="783" t="s">
        <v>589</v>
      </c>
      <c r="O49" s="783">
        <v>2</v>
      </c>
      <c r="P49" s="783">
        <v>356</v>
      </c>
      <c r="Q49" s="783">
        <v>1</v>
      </c>
      <c r="R49" s="783" t="s">
        <v>589</v>
      </c>
      <c r="S49" s="783">
        <v>1</v>
      </c>
      <c r="T49" s="783" t="s">
        <v>589</v>
      </c>
      <c r="U49" s="783">
        <v>1</v>
      </c>
      <c r="V49" s="783">
        <v>6</v>
      </c>
      <c r="W49" s="783">
        <v>1</v>
      </c>
      <c r="X49" s="783">
        <v>16</v>
      </c>
      <c r="Y49" s="783">
        <v>4</v>
      </c>
      <c r="Z49" s="834">
        <v>149</v>
      </c>
      <c r="AA49" s="834">
        <v>2</v>
      </c>
      <c r="AB49" s="783" t="s">
        <v>589</v>
      </c>
      <c r="AC49" s="783">
        <v>1</v>
      </c>
      <c r="AD49" s="783" t="s">
        <v>589</v>
      </c>
      <c r="AE49" s="679"/>
      <c r="AF49" s="793"/>
      <c r="AG49" s="792"/>
      <c r="AH49" s="792" t="s">
        <v>530</v>
      </c>
      <c r="AI49" s="792"/>
    </row>
    <row r="50" spans="1:35" s="829" customFormat="1" ht="9.9499999999999993" customHeight="1">
      <c r="A50" s="792"/>
      <c r="B50" s="792"/>
      <c r="C50" s="792" t="s">
        <v>529</v>
      </c>
      <c r="D50" s="840"/>
      <c r="E50" s="834">
        <v>8</v>
      </c>
      <c r="F50" s="834">
        <v>676</v>
      </c>
      <c r="G50" s="834">
        <v>1</v>
      </c>
      <c r="H50" s="834">
        <v>140</v>
      </c>
      <c r="I50" s="783" t="s">
        <v>589</v>
      </c>
      <c r="J50" s="783" t="s">
        <v>589</v>
      </c>
      <c r="K50" s="783">
        <v>2</v>
      </c>
      <c r="L50" s="783">
        <v>372</v>
      </c>
      <c r="M50" s="783" t="s">
        <v>589</v>
      </c>
      <c r="N50" s="783" t="s">
        <v>589</v>
      </c>
      <c r="O50" s="783">
        <v>1</v>
      </c>
      <c r="P50" s="783">
        <v>9</v>
      </c>
      <c r="Q50" s="783" t="s">
        <v>589</v>
      </c>
      <c r="R50" s="783" t="s">
        <v>589</v>
      </c>
      <c r="S50" s="783" t="s">
        <v>589</v>
      </c>
      <c r="T50" s="783" t="s">
        <v>589</v>
      </c>
      <c r="U50" s="783">
        <v>1</v>
      </c>
      <c r="V50" s="783">
        <v>149</v>
      </c>
      <c r="W50" s="783">
        <v>2</v>
      </c>
      <c r="X50" s="783">
        <v>2</v>
      </c>
      <c r="Y50" s="783" t="s">
        <v>589</v>
      </c>
      <c r="Z50" s="783" t="s">
        <v>589</v>
      </c>
      <c r="AA50" s="783">
        <v>1</v>
      </c>
      <c r="AB50" s="783">
        <v>4</v>
      </c>
      <c r="AC50" s="783" t="s">
        <v>589</v>
      </c>
      <c r="AD50" s="783" t="s">
        <v>589</v>
      </c>
      <c r="AE50" s="679"/>
      <c r="AF50" s="793"/>
      <c r="AG50" s="792"/>
      <c r="AH50" s="792" t="s">
        <v>529</v>
      </c>
      <c r="AI50" s="792"/>
    </row>
    <row r="51" spans="1:35" s="829" customFormat="1" ht="9.9499999999999993" customHeight="1">
      <c r="A51" s="792"/>
      <c r="B51" s="792"/>
      <c r="C51" s="792" t="s">
        <v>528</v>
      </c>
      <c r="D51" s="840"/>
      <c r="E51" s="834">
        <v>12</v>
      </c>
      <c r="F51" s="834">
        <v>71</v>
      </c>
      <c r="G51" s="783">
        <v>2</v>
      </c>
      <c r="H51" s="783">
        <v>1</v>
      </c>
      <c r="I51" s="783" t="s">
        <v>589</v>
      </c>
      <c r="J51" s="783" t="s">
        <v>589</v>
      </c>
      <c r="K51" s="834">
        <v>2</v>
      </c>
      <c r="L51" s="834">
        <v>58</v>
      </c>
      <c r="M51" s="783">
        <v>1</v>
      </c>
      <c r="N51" s="783">
        <v>1</v>
      </c>
      <c r="O51" s="783" t="s">
        <v>589</v>
      </c>
      <c r="P51" s="783" t="s">
        <v>589</v>
      </c>
      <c r="Q51" s="783">
        <v>2</v>
      </c>
      <c r="R51" s="783" t="s">
        <v>589</v>
      </c>
      <c r="S51" s="783">
        <v>1</v>
      </c>
      <c r="T51" s="783" t="s">
        <v>589</v>
      </c>
      <c r="U51" s="783">
        <v>1</v>
      </c>
      <c r="V51" s="783" t="s">
        <v>589</v>
      </c>
      <c r="W51" s="783">
        <v>1</v>
      </c>
      <c r="X51" s="783" t="s">
        <v>589</v>
      </c>
      <c r="Y51" s="834" t="s">
        <v>589</v>
      </c>
      <c r="Z51" s="834" t="s">
        <v>589</v>
      </c>
      <c r="AA51" s="783">
        <v>1</v>
      </c>
      <c r="AB51" s="834">
        <v>11</v>
      </c>
      <c r="AC51" s="783">
        <v>1</v>
      </c>
      <c r="AD51" s="783" t="s">
        <v>589</v>
      </c>
      <c r="AE51" s="679"/>
      <c r="AF51" s="793"/>
      <c r="AG51" s="792"/>
      <c r="AH51" s="792" t="s">
        <v>528</v>
      </c>
      <c r="AI51" s="792"/>
    </row>
    <row r="52" spans="1:35" s="829" customFormat="1" ht="9.9499999999999993" customHeight="1">
      <c r="A52" s="792"/>
      <c r="B52" s="792"/>
      <c r="C52" s="792" t="s">
        <v>527</v>
      </c>
      <c r="D52" s="840"/>
      <c r="E52" s="834">
        <v>22</v>
      </c>
      <c r="F52" s="834">
        <v>263</v>
      </c>
      <c r="G52" s="783">
        <v>2</v>
      </c>
      <c r="H52" s="783">
        <v>101</v>
      </c>
      <c r="I52" s="783" t="s">
        <v>589</v>
      </c>
      <c r="J52" s="783" t="s">
        <v>589</v>
      </c>
      <c r="K52" s="783">
        <v>4</v>
      </c>
      <c r="L52" s="783">
        <v>2</v>
      </c>
      <c r="M52" s="783">
        <v>2</v>
      </c>
      <c r="N52" s="783">
        <v>11</v>
      </c>
      <c r="O52" s="834">
        <v>4</v>
      </c>
      <c r="P52" s="783">
        <v>137</v>
      </c>
      <c r="Q52" s="783">
        <v>3</v>
      </c>
      <c r="R52" s="783" t="s">
        <v>589</v>
      </c>
      <c r="S52" s="783">
        <v>2</v>
      </c>
      <c r="T52" s="783" t="s">
        <v>589</v>
      </c>
      <c r="U52" s="834">
        <v>1</v>
      </c>
      <c r="V52" s="834">
        <v>12</v>
      </c>
      <c r="W52" s="834" t="s">
        <v>589</v>
      </c>
      <c r="X52" s="783" t="s">
        <v>589</v>
      </c>
      <c r="Y52" s="834">
        <v>2</v>
      </c>
      <c r="Z52" s="834" t="s">
        <v>589</v>
      </c>
      <c r="AA52" s="783">
        <v>2</v>
      </c>
      <c r="AB52" s="783" t="s">
        <v>589</v>
      </c>
      <c r="AC52" s="783" t="s">
        <v>589</v>
      </c>
      <c r="AD52" s="834" t="s">
        <v>589</v>
      </c>
      <c r="AE52" s="679"/>
      <c r="AF52" s="793"/>
      <c r="AG52" s="792"/>
      <c r="AH52" s="792" t="s">
        <v>527</v>
      </c>
      <c r="AI52" s="792"/>
    </row>
    <row r="53" spans="1:35" s="829" customFormat="1" ht="14.1" customHeight="1">
      <c r="A53" s="792"/>
      <c r="B53" s="792"/>
      <c r="C53" s="792" t="s">
        <v>526</v>
      </c>
      <c r="D53" s="840"/>
      <c r="E53" s="834">
        <v>13</v>
      </c>
      <c r="F53" s="834">
        <v>110</v>
      </c>
      <c r="G53" s="783" t="s">
        <v>589</v>
      </c>
      <c r="H53" s="783" t="s">
        <v>589</v>
      </c>
      <c r="I53" s="783">
        <v>1</v>
      </c>
      <c r="J53" s="783">
        <v>49</v>
      </c>
      <c r="K53" s="783">
        <v>1</v>
      </c>
      <c r="L53" s="783" t="s">
        <v>589</v>
      </c>
      <c r="M53" s="834">
        <v>1</v>
      </c>
      <c r="N53" s="783" t="s">
        <v>589</v>
      </c>
      <c r="O53" s="834">
        <v>1</v>
      </c>
      <c r="P53" s="783" t="s">
        <v>589</v>
      </c>
      <c r="Q53" s="783" t="s">
        <v>589</v>
      </c>
      <c r="R53" s="783" t="s">
        <v>589</v>
      </c>
      <c r="S53" s="834">
        <v>1</v>
      </c>
      <c r="T53" s="783" t="s">
        <v>589</v>
      </c>
      <c r="U53" s="783">
        <v>2</v>
      </c>
      <c r="V53" s="783">
        <v>1</v>
      </c>
      <c r="W53" s="783">
        <v>3</v>
      </c>
      <c r="X53" s="783">
        <v>37</v>
      </c>
      <c r="Y53" s="834">
        <v>3</v>
      </c>
      <c r="Z53" s="834">
        <v>23</v>
      </c>
      <c r="AA53" s="783" t="s">
        <v>589</v>
      </c>
      <c r="AB53" s="783" t="s">
        <v>589</v>
      </c>
      <c r="AC53" s="783" t="s">
        <v>589</v>
      </c>
      <c r="AD53" s="783" t="s">
        <v>589</v>
      </c>
      <c r="AE53" s="679"/>
      <c r="AF53" s="793"/>
      <c r="AG53" s="792"/>
      <c r="AH53" s="792" t="s">
        <v>526</v>
      </c>
      <c r="AI53" s="792"/>
    </row>
    <row r="54" spans="1:35" s="829" customFormat="1" ht="9.9499999999999993" customHeight="1">
      <c r="A54" s="792"/>
      <c r="B54" s="792"/>
      <c r="C54" s="792" t="s">
        <v>525</v>
      </c>
      <c r="D54" s="840"/>
      <c r="E54" s="834">
        <v>10</v>
      </c>
      <c r="F54" s="834">
        <v>370</v>
      </c>
      <c r="G54" s="783" t="s">
        <v>589</v>
      </c>
      <c r="H54" s="783" t="s">
        <v>589</v>
      </c>
      <c r="I54" s="783">
        <v>2</v>
      </c>
      <c r="J54" s="783">
        <v>22</v>
      </c>
      <c r="K54" s="834" t="s">
        <v>589</v>
      </c>
      <c r="L54" s="834" t="s">
        <v>589</v>
      </c>
      <c r="M54" s="834">
        <v>1</v>
      </c>
      <c r="N54" s="783">
        <v>1</v>
      </c>
      <c r="O54" s="783">
        <v>2</v>
      </c>
      <c r="P54" s="783">
        <v>92</v>
      </c>
      <c r="Q54" s="783" t="s">
        <v>589</v>
      </c>
      <c r="R54" s="783" t="s">
        <v>589</v>
      </c>
      <c r="S54" s="783">
        <v>2</v>
      </c>
      <c r="T54" s="783" t="s">
        <v>589</v>
      </c>
      <c r="U54" s="834" t="s">
        <v>589</v>
      </c>
      <c r="V54" s="834" t="s">
        <v>589</v>
      </c>
      <c r="W54" s="783">
        <v>1</v>
      </c>
      <c r="X54" s="783" t="s">
        <v>589</v>
      </c>
      <c r="Y54" s="783">
        <v>1</v>
      </c>
      <c r="Z54" s="834" t="s">
        <v>589</v>
      </c>
      <c r="AA54" s="783">
        <v>1</v>
      </c>
      <c r="AB54" s="783">
        <v>255</v>
      </c>
      <c r="AC54" s="834" t="s">
        <v>589</v>
      </c>
      <c r="AD54" s="783" t="s">
        <v>589</v>
      </c>
      <c r="AE54" s="787"/>
      <c r="AF54" s="793"/>
      <c r="AG54" s="792"/>
      <c r="AH54" s="792" t="s">
        <v>524</v>
      </c>
      <c r="AI54" s="792"/>
    </row>
    <row r="55" spans="1:35" s="829" customFormat="1" ht="9.9499999999999993" customHeight="1">
      <c r="A55" s="792"/>
      <c r="B55" s="792"/>
      <c r="C55" s="792" t="s">
        <v>12</v>
      </c>
      <c r="D55" s="840"/>
      <c r="E55" s="834">
        <v>11</v>
      </c>
      <c r="F55" s="834">
        <v>427</v>
      </c>
      <c r="G55" s="834">
        <v>1</v>
      </c>
      <c r="H55" s="834">
        <v>127</v>
      </c>
      <c r="I55" s="783">
        <v>1</v>
      </c>
      <c r="J55" s="783">
        <v>1</v>
      </c>
      <c r="K55" s="783">
        <v>2</v>
      </c>
      <c r="L55" s="783">
        <v>5</v>
      </c>
      <c r="M55" s="783">
        <v>2</v>
      </c>
      <c r="N55" s="783" t="s">
        <v>589</v>
      </c>
      <c r="O55" s="834">
        <v>2</v>
      </c>
      <c r="P55" s="783">
        <v>123</v>
      </c>
      <c r="Q55" s="783">
        <v>2</v>
      </c>
      <c r="R55" s="783" t="s">
        <v>589</v>
      </c>
      <c r="S55" s="783" t="s">
        <v>589</v>
      </c>
      <c r="T55" s="783" t="s">
        <v>589</v>
      </c>
      <c r="U55" s="834" t="s">
        <v>589</v>
      </c>
      <c r="V55" s="783" t="s">
        <v>589</v>
      </c>
      <c r="W55" s="783" t="s">
        <v>589</v>
      </c>
      <c r="X55" s="783" t="s">
        <v>589</v>
      </c>
      <c r="Y55" s="834" t="s">
        <v>589</v>
      </c>
      <c r="Z55" s="783" t="s">
        <v>589</v>
      </c>
      <c r="AA55" s="783">
        <v>1</v>
      </c>
      <c r="AB55" s="783">
        <v>171</v>
      </c>
      <c r="AC55" s="834" t="s">
        <v>589</v>
      </c>
      <c r="AD55" s="834" t="s">
        <v>589</v>
      </c>
      <c r="AE55" s="787"/>
      <c r="AF55" s="793"/>
      <c r="AG55" s="792"/>
      <c r="AH55" s="792" t="s">
        <v>523</v>
      </c>
      <c r="AI55" s="792"/>
    </row>
    <row r="56" spans="1:35" s="829" customFormat="1" ht="9.9499999999999993" customHeight="1">
      <c r="A56" s="792"/>
      <c r="B56" s="792"/>
      <c r="C56" s="792" t="s">
        <v>13</v>
      </c>
      <c r="D56" s="840"/>
      <c r="E56" s="834">
        <v>4</v>
      </c>
      <c r="F56" s="834">
        <v>6</v>
      </c>
      <c r="G56" s="783">
        <v>1</v>
      </c>
      <c r="H56" s="783">
        <v>5</v>
      </c>
      <c r="I56" s="783">
        <v>1</v>
      </c>
      <c r="J56" s="783" t="s">
        <v>589</v>
      </c>
      <c r="K56" s="783" t="s">
        <v>589</v>
      </c>
      <c r="L56" s="783" t="s">
        <v>589</v>
      </c>
      <c r="M56" s="834" t="s">
        <v>589</v>
      </c>
      <c r="N56" s="834" t="s">
        <v>589</v>
      </c>
      <c r="O56" s="783" t="s">
        <v>589</v>
      </c>
      <c r="P56" s="783" t="s">
        <v>589</v>
      </c>
      <c r="Q56" s="783" t="s">
        <v>589</v>
      </c>
      <c r="R56" s="783" t="s">
        <v>589</v>
      </c>
      <c r="S56" s="783">
        <v>1</v>
      </c>
      <c r="T56" s="783">
        <v>1</v>
      </c>
      <c r="U56" s="783" t="s">
        <v>589</v>
      </c>
      <c r="V56" s="783" t="s">
        <v>589</v>
      </c>
      <c r="W56" s="834" t="s">
        <v>589</v>
      </c>
      <c r="X56" s="834" t="s">
        <v>589</v>
      </c>
      <c r="Y56" s="783" t="s">
        <v>589</v>
      </c>
      <c r="Z56" s="783" t="s">
        <v>589</v>
      </c>
      <c r="AA56" s="783">
        <v>1</v>
      </c>
      <c r="AB56" s="783" t="s">
        <v>589</v>
      </c>
      <c r="AC56" s="783" t="s">
        <v>589</v>
      </c>
      <c r="AD56" s="783" t="s">
        <v>589</v>
      </c>
      <c r="AE56" s="787"/>
      <c r="AF56" s="793"/>
      <c r="AG56" s="792"/>
      <c r="AH56" s="792" t="s">
        <v>522</v>
      </c>
      <c r="AI56" s="792"/>
    </row>
    <row r="57" spans="1:35" s="829" customFormat="1" ht="9.9499999999999993" customHeight="1">
      <c r="A57" s="792"/>
      <c r="B57" s="792"/>
      <c r="C57" s="792" t="s">
        <v>14</v>
      </c>
      <c r="D57" s="840"/>
      <c r="E57" s="834">
        <v>9</v>
      </c>
      <c r="F57" s="834">
        <v>62</v>
      </c>
      <c r="G57" s="783" t="s">
        <v>589</v>
      </c>
      <c r="H57" s="783" t="s">
        <v>589</v>
      </c>
      <c r="I57" s="783" t="s">
        <v>589</v>
      </c>
      <c r="J57" s="783" t="s">
        <v>589</v>
      </c>
      <c r="K57" s="783">
        <v>1</v>
      </c>
      <c r="L57" s="783">
        <v>24</v>
      </c>
      <c r="M57" s="783">
        <v>1</v>
      </c>
      <c r="N57" s="783" t="s">
        <v>589</v>
      </c>
      <c r="O57" s="834" t="s">
        <v>589</v>
      </c>
      <c r="P57" s="783" t="s">
        <v>589</v>
      </c>
      <c r="Q57" s="783" t="s">
        <v>589</v>
      </c>
      <c r="R57" s="783" t="s">
        <v>589</v>
      </c>
      <c r="S57" s="834" t="s">
        <v>589</v>
      </c>
      <c r="T57" s="783" t="s">
        <v>589</v>
      </c>
      <c r="U57" s="783">
        <v>3</v>
      </c>
      <c r="V57" s="783">
        <v>32</v>
      </c>
      <c r="W57" s="783">
        <v>1</v>
      </c>
      <c r="X57" s="783">
        <v>1</v>
      </c>
      <c r="Y57" s="783">
        <v>3</v>
      </c>
      <c r="Z57" s="783">
        <v>5</v>
      </c>
      <c r="AA57" s="834" t="s">
        <v>589</v>
      </c>
      <c r="AB57" s="783" t="s">
        <v>589</v>
      </c>
      <c r="AC57" s="783" t="s">
        <v>589</v>
      </c>
      <c r="AD57" s="783" t="s">
        <v>589</v>
      </c>
      <c r="AE57" s="787"/>
      <c r="AF57" s="793"/>
      <c r="AG57" s="792"/>
      <c r="AH57" s="792" t="s">
        <v>521</v>
      </c>
      <c r="AI57" s="792"/>
    </row>
    <row r="58" spans="1:35" s="829" customFormat="1" ht="14.1" customHeight="1">
      <c r="A58" s="792"/>
      <c r="B58" s="792"/>
      <c r="C58" s="792" t="s">
        <v>15</v>
      </c>
      <c r="D58" s="840"/>
      <c r="E58" s="834">
        <v>5</v>
      </c>
      <c r="F58" s="834">
        <v>19</v>
      </c>
      <c r="G58" s="783" t="s">
        <v>589</v>
      </c>
      <c r="H58" s="783" t="s">
        <v>589</v>
      </c>
      <c r="I58" s="783">
        <v>1</v>
      </c>
      <c r="J58" s="783" t="s">
        <v>589</v>
      </c>
      <c r="K58" s="783" t="s">
        <v>589</v>
      </c>
      <c r="L58" s="783" t="s">
        <v>589</v>
      </c>
      <c r="M58" s="783">
        <v>1</v>
      </c>
      <c r="N58" s="783">
        <v>3</v>
      </c>
      <c r="O58" s="834" t="s">
        <v>589</v>
      </c>
      <c r="P58" s="783" t="s">
        <v>589</v>
      </c>
      <c r="Q58" s="783" t="s">
        <v>589</v>
      </c>
      <c r="R58" s="783" t="s">
        <v>589</v>
      </c>
      <c r="S58" s="783" t="s">
        <v>589</v>
      </c>
      <c r="T58" s="834" t="s">
        <v>589</v>
      </c>
      <c r="U58" s="783" t="s">
        <v>589</v>
      </c>
      <c r="V58" s="783" t="s">
        <v>589</v>
      </c>
      <c r="W58" s="783">
        <v>1</v>
      </c>
      <c r="X58" s="783">
        <v>7</v>
      </c>
      <c r="Y58" s="783">
        <v>1</v>
      </c>
      <c r="Z58" s="783" t="s">
        <v>589</v>
      </c>
      <c r="AA58" s="783">
        <v>1</v>
      </c>
      <c r="AB58" s="783">
        <v>9</v>
      </c>
      <c r="AC58" s="834" t="s">
        <v>589</v>
      </c>
      <c r="AD58" s="834" t="s">
        <v>589</v>
      </c>
      <c r="AE58" s="787"/>
      <c r="AF58" s="793"/>
      <c r="AG58" s="792"/>
      <c r="AH58" s="792" t="s">
        <v>520</v>
      </c>
      <c r="AI58" s="792"/>
    </row>
    <row r="59" spans="1:35" s="829" customFormat="1" ht="9.9499999999999993" customHeight="1">
      <c r="A59" s="792"/>
      <c r="B59" s="792"/>
      <c r="C59" s="792" t="s">
        <v>519</v>
      </c>
      <c r="D59" s="840"/>
      <c r="E59" s="834">
        <v>15</v>
      </c>
      <c r="F59" s="834">
        <v>1048</v>
      </c>
      <c r="G59" s="783">
        <v>2</v>
      </c>
      <c r="H59" s="783">
        <v>15</v>
      </c>
      <c r="I59" s="783">
        <v>1</v>
      </c>
      <c r="J59" s="783" t="s">
        <v>589</v>
      </c>
      <c r="K59" s="834">
        <v>3</v>
      </c>
      <c r="L59" s="783">
        <v>323</v>
      </c>
      <c r="M59" s="834">
        <v>2</v>
      </c>
      <c r="N59" s="834">
        <v>5</v>
      </c>
      <c r="O59" s="783" t="s">
        <v>589</v>
      </c>
      <c r="P59" s="783" t="s">
        <v>589</v>
      </c>
      <c r="Q59" s="783">
        <v>1</v>
      </c>
      <c r="R59" s="783">
        <v>169</v>
      </c>
      <c r="S59" s="783">
        <v>1</v>
      </c>
      <c r="T59" s="783">
        <v>100</v>
      </c>
      <c r="U59" s="783">
        <v>2</v>
      </c>
      <c r="V59" s="783">
        <v>192</v>
      </c>
      <c r="W59" s="783">
        <v>1</v>
      </c>
      <c r="X59" s="783" t="s">
        <v>589</v>
      </c>
      <c r="Y59" s="783" t="s">
        <v>589</v>
      </c>
      <c r="Z59" s="783" t="s">
        <v>589</v>
      </c>
      <c r="AA59" s="783" t="s">
        <v>589</v>
      </c>
      <c r="AB59" s="834" t="s">
        <v>589</v>
      </c>
      <c r="AC59" s="783">
        <v>2</v>
      </c>
      <c r="AD59" s="783">
        <v>244</v>
      </c>
      <c r="AE59" s="787"/>
      <c r="AF59" s="793"/>
      <c r="AG59" s="792"/>
      <c r="AH59" s="792" t="s">
        <v>518</v>
      </c>
      <c r="AI59" s="792"/>
    </row>
    <row r="60" spans="1:35" s="829" customFormat="1" ht="9.9499999999999993" customHeight="1">
      <c r="A60" s="792"/>
      <c r="B60" s="792"/>
      <c r="C60" s="792" t="s">
        <v>517</v>
      </c>
      <c r="D60" s="840"/>
      <c r="E60" s="834">
        <v>5</v>
      </c>
      <c r="F60" s="834">
        <v>310</v>
      </c>
      <c r="G60" s="783">
        <v>1</v>
      </c>
      <c r="H60" s="783" t="s">
        <v>589</v>
      </c>
      <c r="I60" s="783" t="s">
        <v>589</v>
      </c>
      <c r="J60" s="783" t="s">
        <v>589</v>
      </c>
      <c r="K60" s="783" t="s">
        <v>589</v>
      </c>
      <c r="L60" s="783" t="s">
        <v>589</v>
      </c>
      <c r="M60" s="783">
        <v>1</v>
      </c>
      <c r="N60" s="783">
        <v>246</v>
      </c>
      <c r="O60" s="783" t="s">
        <v>589</v>
      </c>
      <c r="P60" s="783" t="s">
        <v>589</v>
      </c>
      <c r="Q60" s="783" t="s">
        <v>589</v>
      </c>
      <c r="R60" s="783" t="s">
        <v>589</v>
      </c>
      <c r="S60" s="834">
        <v>1</v>
      </c>
      <c r="T60" s="834" t="s">
        <v>589</v>
      </c>
      <c r="U60" s="783" t="s">
        <v>589</v>
      </c>
      <c r="V60" s="783" t="s">
        <v>589</v>
      </c>
      <c r="W60" s="834">
        <v>1</v>
      </c>
      <c r="X60" s="783">
        <v>62</v>
      </c>
      <c r="Y60" s="783">
        <v>1</v>
      </c>
      <c r="Z60" s="783">
        <v>2</v>
      </c>
      <c r="AA60" s="834" t="s">
        <v>589</v>
      </c>
      <c r="AB60" s="783" t="s">
        <v>589</v>
      </c>
      <c r="AC60" s="783" t="s">
        <v>589</v>
      </c>
      <c r="AD60" s="783" t="s">
        <v>589</v>
      </c>
      <c r="AE60" s="787"/>
      <c r="AF60" s="793"/>
      <c r="AG60" s="792"/>
      <c r="AH60" s="792" t="s">
        <v>516</v>
      </c>
      <c r="AI60" s="792"/>
    </row>
    <row r="61" spans="1:35" s="841" customFormat="1" ht="14.1" customHeight="1">
      <c r="A61" s="845"/>
      <c r="B61" s="1073" t="s">
        <v>515</v>
      </c>
      <c r="C61" s="1073"/>
      <c r="D61" s="844"/>
      <c r="E61" s="936">
        <v>18</v>
      </c>
      <c r="F61" s="936">
        <v>944</v>
      </c>
      <c r="G61" s="936">
        <v>2</v>
      </c>
      <c r="H61" s="936">
        <v>2</v>
      </c>
      <c r="I61" s="936">
        <v>2</v>
      </c>
      <c r="J61" s="936" t="s">
        <v>589</v>
      </c>
      <c r="K61" s="936">
        <v>2</v>
      </c>
      <c r="L61" s="936">
        <v>408</v>
      </c>
      <c r="M61" s="936">
        <v>2</v>
      </c>
      <c r="N61" s="936" t="s">
        <v>589</v>
      </c>
      <c r="O61" s="936" t="s">
        <v>589</v>
      </c>
      <c r="P61" s="936" t="s">
        <v>589</v>
      </c>
      <c r="Q61" s="936">
        <v>1</v>
      </c>
      <c r="R61" s="936">
        <v>15</v>
      </c>
      <c r="S61" s="936" t="s">
        <v>589</v>
      </c>
      <c r="T61" s="936" t="s">
        <v>589</v>
      </c>
      <c r="U61" s="936">
        <v>1</v>
      </c>
      <c r="V61" s="936" t="s">
        <v>589</v>
      </c>
      <c r="W61" s="936">
        <v>3</v>
      </c>
      <c r="X61" s="936">
        <v>8</v>
      </c>
      <c r="Y61" s="936">
        <v>2</v>
      </c>
      <c r="Z61" s="936">
        <v>172</v>
      </c>
      <c r="AA61" s="936">
        <v>1</v>
      </c>
      <c r="AB61" s="936">
        <v>27</v>
      </c>
      <c r="AC61" s="936">
        <v>2</v>
      </c>
      <c r="AD61" s="936">
        <v>312</v>
      </c>
      <c r="AE61" s="745"/>
      <c r="AF61" s="843"/>
      <c r="AG61" s="1073" t="s">
        <v>514</v>
      </c>
      <c r="AH61" s="1073"/>
      <c r="AI61" s="842"/>
    </row>
    <row r="62" spans="1:35" s="829" customFormat="1" ht="14.1" customHeight="1">
      <c r="A62" s="792"/>
      <c r="B62" s="792"/>
      <c r="C62" s="792" t="s">
        <v>513</v>
      </c>
      <c r="D62" s="840"/>
      <c r="E62" s="834">
        <v>6</v>
      </c>
      <c r="F62" s="834">
        <v>192</v>
      </c>
      <c r="G62" s="834" t="s">
        <v>589</v>
      </c>
      <c r="H62" s="783" t="s">
        <v>589</v>
      </c>
      <c r="I62" s="783">
        <v>1</v>
      </c>
      <c r="J62" s="783" t="s">
        <v>589</v>
      </c>
      <c r="K62" s="783" t="s">
        <v>589</v>
      </c>
      <c r="L62" s="783" t="s">
        <v>589</v>
      </c>
      <c r="M62" s="834">
        <v>1</v>
      </c>
      <c r="N62" s="834" t="s">
        <v>589</v>
      </c>
      <c r="O62" s="783" t="s">
        <v>589</v>
      </c>
      <c r="P62" s="783" t="s">
        <v>589</v>
      </c>
      <c r="Q62" s="783">
        <v>1</v>
      </c>
      <c r="R62" s="783">
        <v>15</v>
      </c>
      <c r="S62" s="834" t="s">
        <v>589</v>
      </c>
      <c r="T62" s="783" t="s">
        <v>589</v>
      </c>
      <c r="U62" s="834" t="s">
        <v>589</v>
      </c>
      <c r="V62" s="783" t="s">
        <v>589</v>
      </c>
      <c r="W62" s="834" t="s">
        <v>589</v>
      </c>
      <c r="X62" s="783" t="s">
        <v>589</v>
      </c>
      <c r="Y62" s="783">
        <v>2</v>
      </c>
      <c r="Z62" s="783">
        <v>172</v>
      </c>
      <c r="AA62" s="834" t="s">
        <v>589</v>
      </c>
      <c r="AB62" s="783" t="s">
        <v>589</v>
      </c>
      <c r="AC62" s="783">
        <v>1</v>
      </c>
      <c r="AD62" s="783">
        <v>5</v>
      </c>
      <c r="AE62" s="679"/>
      <c r="AF62" s="793"/>
      <c r="AG62" s="792"/>
      <c r="AH62" s="792" t="s">
        <v>512</v>
      </c>
      <c r="AI62" s="792"/>
    </row>
    <row r="63" spans="1:35" s="829" customFormat="1" ht="9.9499999999999993" customHeight="1">
      <c r="A63" s="792"/>
      <c r="B63" s="792"/>
      <c r="C63" s="792" t="s">
        <v>511</v>
      </c>
      <c r="D63" s="840"/>
      <c r="E63" s="834">
        <v>4</v>
      </c>
      <c r="F63" s="834">
        <v>312</v>
      </c>
      <c r="G63" s="783" t="s">
        <v>589</v>
      </c>
      <c r="H63" s="783" t="s">
        <v>589</v>
      </c>
      <c r="I63" s="783">
        <v>1</v>
      </c>
      <c r="J63" s="783" t="s">
        <v>589</v>
      </c>
      <c r="K63" s="783" t="s">
        <v>589</v>
      </c>
      <c r="L63" s="783" t="s">
        <v>589</v>
      </c>
      <c r="M63" s="783">
        <v>1</v>
      </c>
      <c r="N63" s="783" t="s">
        <v>589</v>
      </c>
      <c r="O63" s="783" t="s">
        <v>589</v>
      </c>
      <c r="P63" s="783" t="s">
        <v>589</v>
      </c>
      <c r="Q63" s="783" t="s">
        <v>589</v>
      </c>
      <c r="R63" s="783" t="s">
        <v>589</v>
      </c>
      <c r="S63" s="783" t="s">
        <v>589</v>
      </c>
      <c r="T63" s="783" t="s">
        <v>589</v>
      </c>
      <c r="U63" s="783" t="s">
        <v>589</v>
      </c>
      <c r="V63" s="783" t="s">
        <v>589</v>
      </c>
      <c r="W63" s="783">
        <v>1</v>
      </c>
      <c r="X63" s="783">
        <v>5</v>
      </c>
      <c r="Y63" s="834" t="s">
        <v>589</v>
      </c>
      <c r="Z63" s="834" t="s">
        <v>589</v>
      </c>
      <c r="AA63" s="783" t="s">
        <v>589</v>
      </c>
      <c r="AB63" s="783" t="s">
        <v>589</v>
      </c>
      <c r="AC63" s="783">
        <v>1</v>
      </c>
      <c r="AD63" s="783">
        <v>307</v>
      </c>
      <c r="AE63" s="679"/>
      <c r="AF63" s="793"/>
      <c r="AG63" s="792"/>
      <c r="AH63" s="792" t="s">
        <v>510</v>
      </c>
      <c r="AI63" s="792"/>
    </row>
    <row r="64" spans="1:35" s="829" customFormat="1" ht="9.9499999999999993" customHeight="1">
      <c r="A64" s="792"/>
      <c r="B64" s="792"/>
      <c r="C64" s="792" t="s">
        <v>509</v>
      </c>
      <c r="D64" s="840"/>
      <c r="E64" s="834">
        <v>4</v>
      </c>
      <c r="F64" s="834">
        <v>203</v>
      </c>
      <c r="G64" s="834">
        <v>1</v>
      </c>
      <c r="H64" s="834" t="s">
        <v>589</v>
      </c>
      <c r="I64" s="783" t="s">
        <v>589</v>
      </c>
      <c r="J64" s="783" t="s">
        <v>589</v>
      </c>
      <c r="K64" s="783">
        <v>1</v>
      </c>
      <c r="L64" s="783">
        <v>200</v>
      </c>
      <c r="M64" s="783" t="s">
        <v>589</v>
      </c>
      <c r="N64" s="783" t="s">
        <v>589</v>
      </c>
      <c r="O64" s="783" t="s">
        <v>589</v>
      </c>
      <c r="P64" s="783" t="s">
        <v>589</v>
      </c>
      <c r="Q64" s="783" t="s">
        <v>589</v>
      </c>
      <c r="R64" s="783" t="s">
        <v>589</v>
      </c>
      <c r="S64" s="783" t="s">
        <v>589</v>
      </c>
      <c r="T64" s="783" t="s">
        <v>589</v>
      </c>
      <c r="U64" s="783" t="s">
        <v>589</v>
      </c>
      <c r="V64" s="783" t="s">
        <v>589</v>
      </c>
      <c r="W64" s="783">
        <v>2</v>
      </c>
      <c r="X64" s="783">
        <v>3</v>
      </c>
      <c r="Y64" s="783" t="s">
        <v>589</v>
      </c>
      <c r="Z64" s="783" t="s">
        <v>589</v>
      </c>
      <c r="AA64" s="783" t="s">
        <v>589</v>
      </c>
      <c r="AB64" s="783" t="s">
        <v>589</v>
      </c>
      <c r="AC64" s="783" t="s">
        <v>589</v>
      </c>
      <c r="AD64" s="783" t="s">
        <v>589</v>
      </c>
      <c r="AE64" s="679"/>
      <c r="AF64" s="793"/>
      <c r="AG64" s="792"/>
      <c r="AH64" s="792" t="s">
        <v>508</v>
      </c>
      <c r="AI64" s="792"/>
    </row>
    <row r="65" spans="1:35" s="829" customFormat="1" ht="9.9499999999999993" customHeight="1">
      <c r="A65" s="792"/>
      <c r="B65" s="792"/>
      <c r="C65" s="792" t="s">
        <v>507</v>
      </c>
      <c r="D65" s="840"/>
      <c r="E65" s="834">
        <v>2</v>
      </c>
      <c r="F65" s="834">
        <v>210</v>
      </c>
      <c r="G65" s="783">
        <v>1</v>
      </c>
      <c r="H65" s="783">
        <v>2</v>
      </c>
      <c r="I65" s="834" t="s">
        <v>589</v>
      </c>
      <c r="J65" s="783" t="s">
        <v>589</v>
      </c>
      <c r="K65" s="783">
        <v>1</v>
      </c>
      <c r="L65" s="783">
        <v>208</v>
      </c>
      <c r="M65" s="783" t="s">
        <v>589</v>
      </c>
      <c r="N65" s="783" t="s">
        <v>589</v>
      </c>
      <c r="O65" s="783" t="s">
        <v>589</v>
      </c>
      <c r="P65" s="783" t="s">
        <v>589</v>
      </c>
      <c r="Q65" s="834" t="s">
        <v>589</v>
      </c>
      <c r="R65" s="834" t="s">
        <v>589</v>
      </c>
      <c r="S65" s="783" t="s">
        <v>589</v>
      </c>
      <c r="T65" s="783" t="s">
        <v>589</v>
      </c>
      <c r="U65" s="783" t="s">
        <v>589</v>
      </c>
      <c r="V65" s="783" t="s">
        <v>589</v>
      </c>
      <c r="W65" s="783" t="s">
        <v>589</v>
      </c>
      <c r="X65" s="783" t="s">
        <v>589</v>
      </c>
      <c r="Y65" s="783" t="s">
        <v>589</v>
      </c>
      <c r="Z65" s="783" t="s">
        <v>589</v>
      </c>
      <c r="AA65" s="783" t="s">
        <v>589</v>
      </c>
      <c r="AB65" s="783" t="s">
        <v>589</v>
      </c>
      <c r="AC65" s="783" t="s">
        <v>589</v>
      </c>
      <c r="AD65" s="783" t="s">
        <v>589</v>
      </c>
      <c r="AE65" s="679"/>
      <c r="AF65" s="793"/>
      <c r="AG65" s="792"/>
      <c r="AH65" s="792" t="s">
        <v>506</v>
      </c>
      <c r="AI65" s="792"/>
    </row>
    <row r="66" spans="1:35" s="829" customFormat="1" ht="9.9499999999999993" customHeight="1">
      <c r="A66" s="792"/>
      <c r="B66" s="792"/>
      <c r="C66" s="792" t="s">
        <v>505</v>
      </c>
      <c r="D66" s="840"/>
      <c r="E66" s="834">
        <v>1</v>
      </c>
      <c r="F66" s="783">
        <v>27</v>
      </c>
      <c r="G66" s="783" t="s">
        <v>589</v>
      </c>
      <c r="H66" s="783" t="s">
        <v>589</v>
      </c>
      <c r="I66" s="783" t="s">
        <v>589</v>
      </c>
      <c r="J66" s="783" t="s">
        <v>589</v>
      </c>
      <c r="K66" s="783" t="s">
        <v>589</v>
      </c>
      <c r="L66" s="783" t="s">
        <v>589</v>
      </c>
      <c r="M66" s="783" t="s">
        <v>589</v>
      </c>
      <c r="N66" s="783" t="s">
        <v>589</v>
      </c>
      <c r="O66" s="834" t="s">
        <v>589</v>
      </c>
      <c r="P66" s="783" t="s">
        <v>589</v>
      </c>
      <c r="Q66" s="783" t="s">
        <v>589</v>
      </c>
      <c r="R66" s="783" t="s">
        <v>589</v>
      </c>
      <c r="S66" s="783" t="s">
        <v>589</v>
      </c>
      <c r="T66" s="783" t="s">
        <v>589</v>
      </c>
      <c r="U66" s="783" t="s">
        <v>589</v>
      </c>
      <c r="V66" s="783" t="s">
        <v>589</v>
      </c>
      <c r="W66" s="783" t="s">
        <v>589</v>
      </c>
      <c r="X66" s="783" t="s">
        <v>589</v>
      </c>
      <c r="Y66" s="783" t="s">
        <v>589</v>
      </c>
      <c r="Z66" s="783" t="s">
        <v>589</v>
      </c>
      <c r="AA66" s="783">
        <v>1</v>
      </c>
      <c r="AB66" s="783">
        <v>27</v>
      </c>
      <c r="AC66" s="783" t="s">
        <v>589</v>
      </c>
      <c r="AD66" s="783" t="s">
        <v>589</v>
      </c>
      <c r="AE66" s="679"/>
      <c r="AF66" s="793"/>
      <c r="AG66" s="792"/>
      <c r="AH66" s="792" t="s">
        <v>504</v>
      </c>
      <c r="AI66" s="792"/>
    </row>
    <row r="67" spans="1:35" s="829" customFormat="1" ht="9.9499999999999993" customHeight="1">
      <c r="A67" s="792"/>
      <c r="B67" s="792"/>
      <c r="C67" s="792" t="s">
        <v>503</v>
      </c>
      <c r="D67" s="840"/>
      <c r="E67" s="834">
        <v>1</v>
      </c>
      <c r="F67" s="834" t="s">
        <v>589</v>
      </c>
      <c r="G67" s="834" t="s">
        <v>589</v>
      </c>
      <c r="H67" s="834" t="s">
        <v>589</v>
      </c>
      <c r="I67" s="834" t="s">
        <v>589</v>
      </c>
      <c r="J67" s="834" t="s">
        <v>589</v>
      </c>
      <c r="K67" s="783" t="s">
        <v>589</v>
      </c>
      <c r="L67" s="834" t="s">
        <v>589</v>
      </c>
      <c r="M67" s="834" t="s">
        <v>589</v>
      </c>
      <c r="N67" s="834" t="s">
        <v>589</v>
      </c>
      <c r="O67" s="834" t="s">
        <v>589</v>
      </c>
      <c r="P67" s="834" t="s">
        <v>589</v>
      </c>
      <c r="Q67" s="783" t="s">
        <v>589</v>
      </c>
      <c r="R67" s="834" t="s">
        <v>589</v>
      </c>
      <c r="S67" s="783" t="s">
        <v>589</v>
      </c>
      <c r="T67" s="783" t="s">
        <v>589</v>
      </c>
      <c r="U67" s="834">
        <v>1</v>
      </c>
      <c r="V67" s="783" t="s">
        <v>589</v>
      </c>
      <c r="W67" s="783" t="s">
        <v>589</v>
      </c>
      <c r="X67" s="783" t="s">
        <v>589</v>
      </c>
      <c r="Y67" s="783" t="s">
        <v>589</v>
      </c>
      <c r="Z67" s="783" t="s">
        <v>589</v>
      </c>
      <c r="AA67" s="783" t="s">
        <v>589</v>
      </c>
      <c r="AB67" s="783" t="s">
        <v>589</v>
      </c>
      <c r="AC67" s="783" t="s">
        <v>589</v>
      </c>
      <c r="AD67" s="783" t="s">
        <v>589</v>
      </c>
      <c r="AE67" s="679"/>
      <c r="AF67" s="793"/>
      <c r="AG67" s="792"/>
      <c r="AH67" s="792" t="s">
        <v>502</v>
      </c>
      <c r="AI67" s="792"/>
    </row>
    <row r="68" spans="1:35" s="829" customFormat="1" ht="3.95" customHeight="1">
      <c r="A68" s="836"/>
      <c r="B68" s="836"/>
      <c r="C68" s="836"/>
      <c r="D68" s="839"/>
      <c r="E68" s="838"/>
      <c r="F68" s="838"/>
      <c r="G68" s="838"/>
      <c r="H68" s="932" t="s">
        <v>589</v>
      </c>
      <c r="I68" s="838"/>
      <c r="J68" s="838"/>
      <c r="K68" s="838"/>
      <c r="L68" s="838"/>
      <c r="M68" s="838"/>
      <c r="N68" s="838"/>
      <c r="O68" s="838"/>
      <c r="P68" s="838"/>
      <c r="Q68" s="838"/>
      <c r="R68" s="838"/>
      <c r="S68" s="838"/>
      <c r="T68" s="838"/>
      <c r="U68" s="838"/>
      <c r="V68" s="838"/>
      <c r="W68" s="838"/>
      <c r="X68" s="838"/>
      <c r="Y68" s="838"/>
      <c r="Z68" s="838"/>
      <c r="AA68" s="838"/>
      <c r="AB68" s="838"/>
      <c r="AC68" s="838"/>
      <c r="AD68" s="838"/>
      <c r="AE68" s="673"/>
      <c r="AF68" s="837"/>
      <c r="AG68" s="836"/>
      <c r="AH68" s="836"/>
      <c r="AI68" s="836"/>
    </row>
    <row r="69" spans="1:35" s="829" customFormat="1" ht="15.95" customHeight="1">
      <c r="B69" s="832" t="s">
        <v>501</v>
      </c>
      <c r="E69" s="835"/>
      <c r="F69" s="834"/>
      <c r="G69" s="833"/>
      <c r="H69" s="833"/>
      <c r="I69" s="833"/>
      <c r="J69" s="833"/>
      <c r="K69" s="833"/>
      <c r="L69" s="833"/>
      <c r="M69" s="833"/>
      <c r="N69" s="833"/>
      <c r="O69" s="833"/>
      <c r="P69" s="833"/>
      <c r="Q69" s="833"/>
      <c r="R69" s="833"/>
      <c r="S69" s="783"/>
      <c r="T69" s="833"/>
      <c r="U69" s="833"/>
      <c r="V69" s="833"/>
      <c r="W69" s="834"/>
      <c r="X69" s="834"/>
      <c r="Y69" s="834"/>
      <c r="Z69" s="834"/>
      <c r="AA69" s="834"/>
      <c r="AB69" s="834"/>
      <c r="AC69" s="833"/>
      <c r="AD69" s="833"/>
      <c r="AE69" s="729"/>
      <c r="AI69" s="3"/>
    </row>
    <row r="70" spans="1:35" s="829" customFormat="1" ht="12" customHeight="1">
      <c r="B70" s="832" t="s">
        <v>500</v>
      </c>
      <c r="E70" s="831"/>
      <c r="F70" s="783"/>
      <c r="G70" s="783"/>
      <c r="H70" s="783"/>
      <c r="I70" s="830"/>
      <c r="J70" s="830"/>
      <c r="K70" s="783"/>
      <c r="L70" s="783"/>
      <c r="M70" s="783"/>
      <c r="N70" s="783"/>
      <c r="O70" s="783"/>
      <c r="P70" s="783"/>
      <c r="Q70" s="783"/>
      <c r="R70" s="783"/>
      <c r="S70" s="830"/>
      <c r="T70" s="830"/>
      <c r="U70" s="830"/>
      <c r="V70" s="830"/>
      <c r="W70" s="783"/>
      <c r="X70" s="783"/>
      <c r="Y70" s="783"/>
      <c r="Z70" s="830"/>
      <c r="AA70" s="830"/>
      <c r="AB70" s="830"/>
      <c r="AC70" s="783"/>
      <c r="AD70" s="783"/>
      <c r="AE70" s="679"/>
      <c r="AI70" s="3"/>
    </row>
    <row r="71" spans="1:35" s="829" customFormat="1" ht="12" customHeight="1">
      <c r="B71" s="832" t="s">
        <v>554</v>
      </c>
      <c r="E71" s="831"/>
      <c r="F71" s="783"/>
      <c r="G71" s="783"/>
      <c r="H71" s="783"/>
      <c r="I71" s="830"/>
      <c r="J71" s="830"/>
      <c r="K71" s="783"/>
      <c r="L71" s="783"/>
      <c r="M71" s="783"/>
      <c r="N71" s="783"/>
      <c r="O71" s="783"/>
      <c r="P71" s="783"/>
      <c r="Q71" s="783"/>
      <c r="R71" s="783"/>
      <c r="S71" s="830"/>
      <c r="T71" s="830"/>
      <c r="U71" s="830"/>
      <c r="V71" s="830"/>
      <c r="W71" s="783"/>
      <c r="X71" s="783"/>
      <c r="Y71" s="783"/>
      <c r="Z71" s="830"/>
      <c r="AA71" s="830"/>
      <c r="AB71" s="830"/>
      <c r="AC71" s="783"/>
      <c r="AD71" s="783"/>
      <c r="AE71" s="679"/>
      <c r="AI71" s="3"/>
    </row>
    <row r="72" spans="1:35" s="829" customFormat="1" ht="12" customHeight="1">
      <c r="B72" s="832" t="s">
        <v>982</v>
      </c>
      <c r="E72" s="831"/>
      <c r="F72" s="783"/>
      <c r="G72" s="783"/>
      <c r="H72" s="783"/>
      <c r="I72" s="830"/>
      <c r="J72" s="830"/>
      <c r="K72" s="783"/>
      <c r="L72" s="783"/>
      <c r="M72" s="783"/>
      <c r="N72" s="783"/>
      <c r="O72" s="783"/>
      <c r="P72" s="783"/>
      <c r="Q72" s="783"/>
      <c r="R72" s="783"/>
      <c r="S72" s="830"/>
      <c r="T72" s="830"/>
      <c r="U72" s="830"/>
      <c r="V72" s="830"/>
      <c r="W72" s="783"/>
      <c r="X72" s="783"/>
      <c r="Y72" s="783"/>
      <c r="Z72" s="830"/>
      <c r="AA72" s="830"/>
      <c r="AB72" s="830"/>
      <c r="AC72" s="783"/>
      <c r="AD72" s="783"/>
      <c r="AE72" s="679"/>
      <c r="AI72" s="3"/>
    </row>
    <row r="73" spans="1:35" s="672" customFormat="1" ht="12" customHeight="1">
      <c r="B73" s="667" t="s">
        <v>498</v>
      </c>
      <c r="C73" s="1"/>
      <c r="S73" s="732"/>
      <c r="AE73" s="729"/>
      <c r="AI73" s="732"/>
    </row>
    <row r="74" spans="1:35" ht="12" customHeight="1">
      <c r="A74" s="667"/>
      <c r="B74" s="667"/>
      <c r="C74" s="667"/>
      <c r="D74" s="667"/>
      <c r="AF74" s="667"/>
      <c r="AG74" s="667"/>
      <c r="AH74" s="667"/>
      <c r="AI74" s="828"/>
    </row>
    <row r="75" spans="1:35" ht="12" customHeight="1">
      <c r="A75" s="667"/>
      <c r="B75" s="667"/>
      <c r="C75" s="667"/>
      <c r="D75" s="667"/>
      <c r="AF75" s="667"/>
      <c r="AG75" s="667"/>
      <c r="AH75" s="667"/>
      <c r="AI75" s="828"/>
    </row>
    <row r="76" spans="1:35" ht="12" customHeight="1">
      <c r="A76" s="667"/>
      <c r="B76" s="667"/>
      <c r="C76" s="667"/>
      <c r="D76" s="667"/>
      <c r="AF76" s="667"/>
      <c r="AG76" s="667"/>
      <c r="AH76" s="667"/>
      <c r="AI76" s="828"/>
    </row>
    <row r="77" spans="1:35" ht="12" customHeight="1">
      <c r="A77" s="667"/>
      <c r="B77" s="667"/>
      <c r="C77" s="667"/>
      <c r="D77" s="667"/>
      <c r="AF77" s="667"/>
      <c r="AG77" s="667"/>
      <c r="AH77" s="667"/>
      <c r="AI77" s="828"/>
    </row>
    <row r="78" spans="1:35" ht="12" customHeight="1">
      <c r="A78" s="667"/>
      <c r="B78" s="667"/>
      <c r="C78" s="667"/>
      <c r="D78" s="667"/>
      <c r="AF78" s="667"/>
      <c r="AG78" s="667"/>
      <c r="AH78" s="667"/>
      <c r="AI78" s="828"/>
    </row>
    <row r="79" spans="1:35" ht="12" customHeight="1">
      <c r="A79" s="667"/>
      <c r="B79" s="667"/>
      <c r="C79" s="667"/>
      <c r="D79" s="667"/>
      <c r="AF79" s="667"/>
      <c r="AG79" s="667"/>
      <c r="AH79" s="667"/>
      <c r="AI79" s="828"/>
    </row>
    <row r="80" spans="1:35" ht="12" customHeight="1">
      <c r="A80" s="667"/>
      <c r="B80" s="667"/>
      <c r="C80" s="667"/>
      <c r="D80" s="667"/>
      <c r="AF80" s="667"/>
      <c r="AG80" s="667"/>
      <c r="AH80" s="667"/>
      <c r="AI80" s="828"/>
    </row>
  </sheetData>
  <mergeCells count="30">
    <mergeCell ref="AC3:AH3"/>
    <mergeCell ref="B47:C47"/>
    <mergeCell ref="AG47:AH47"/>
    <mergeCell ref="B61:C61"/>
    <mergeCell ref="AG61:AH61"/>
    <mergeCell ref="B44:C44"/>
    <mergeCell ref="AG44:AH44"/>
    <mergeCell ref="B45:C45"/>
    <mergeCell ref="AG45:AH45"/>
    <mergeCell ref="B46:C46"/>
    <mergeCell ref="AG46:AH46"/>
    <mergeCell ref="B43:C43"/>
    <mergeCell ref="AG43:AH43"/>
    <mergeCell ref="B9:C9"/>
    <mergeCell ref="AG9:AH9"/>
    <mergeCell ref="B10:C10"/>
    <mergeCell ref="B42:C42"/>
    <mergeCell ref="AG42:AH42"/>
    <mergeCell ref="B8:C8"/>
    <mergeCell ref="AG8:AH8"/>
    <mergeCell ref="AG10:AH10"/>
    <mergeCell ref="B11:C11"/>
    <mergeCell ref="AG11:AH11"/>
    <mergeCell ref="B25:C25"/>
    <mergeCell ref="AG25:AH25"/>
    <mergeCell ref="B6:C6"/>
    <mergeCell ref="AG6:AH6"/>
    <mergeCell ref="B7:C7"/>
    <mergeCell ref="AG7:AH7"/>
    <mergeCell ref="AC39:AH39"/>
  </mergeCells>
  <phoneticPr fontId="4"/>
  <printOptions gridLinesSet="0"/>
  <pageMargins left="0.59055118110236227" right="0.59055118110236227" top="0.78740157480314965" bottom="0.78740157480314965" header="0.31496062992125984" footer="0.31496062992125984"/>
  <pageSetup paperSize="9" scale="87" fitToWidth="2" fitToHeight="2" orientation="portrait" r:id="rId1"/>
  <headerFooter alignWithMargins="0">
    <oddHeader>&amp;R&amp;"ＭＳ 明朝,標準"&amp;10&amp;A</oddHeader>
    <oddFooter>&amp;C&amp;"ＭＳ 明朝,標準"&amp;10&amp;P/&amp;N</oddFooter>
  </headerFooter>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rgb="FF92D050"/>
  </sheetPr>
  <dimension ref="A1:L55"/>
  <sheetViews>
    <sheetView view="pageBreakPreview" zoomScaleNormal="85" zoomScaleSheetLayoutView="100" workbookViewId="0">
      <selection activeCell="J23" sqref="J23"/>
    </sheetView>
  </sheetViews>
  <sheetFormatPr defaultColWidth="9" defaultRowHeight="12" customHeight="1"/>
  <cols>
    <col min="1" max="1" width="0.375" style="11" customWidth="1"/>
    <col min="2" max="2" width="1.875" style="11" customWidth="1"/>
    <col min="3" max="3" width="1.75" style="11" customWidth="1"/>
    <col min="4" max="4" width="8.875" style="11" customWidth="1"/>
    <col min="5" max="5" width="4.625" style="11" customWidth="1"/>
    <col min="6" max="6" width="0.375" style="27" customWidth="1"/>
    <col min="7" max="9" width="12.625" style="11" customWidth="1"/>
    <col min="10" max="10" width="12.625" style="39" customWidth="1"/>
    <col min="11" max="11" width="12.625" style="40" customWidth="1"/>
    <col min="12" max="12" width="0.375" style="14" customWidth="1"/>
    <col min="13" max="16384" width="9" style="11"/>
  </cols>
  <sheetData>
    <row r="1" spans="1:12" s="4" customFormat="1" ht="24" customHeight="1">
      <c r="D1" s="5"/>
      <c r="G1" s="6" t="s">
        <v>797</v>
      </c>
      <c r="H1" s="7" t="s">
        <v>573</v>
      </c>
      <c r="I1" s="5"/>
      <c r="J1" s="8"/>
      <c r="K1" s="9"/>
      <c r="L1" s="10"/>
    </row>
    <row r="2" spans="1:12" ht="8.1" customHeight="1">
      <c r="D2" s="12"/>
      <c r="E2" s="12"/>
      <c r="F2" s="12"/>
      <c r="G2" s="12"/>
      <c r="H2" s="12"/>
      <c r="I2" s="12"/>
      <c r="J2" s="13"/>
      <c r="K2" s="9"/>
    </row>
    <row r="3" spans="1:12" s="18" customFormat="1" ht="12" customHeight="1" thickBot="1">
      <c r="A3" s="657"/>
      <c r="B3" s="657"/>
      <c r="C3" s="657"/>
      <c r="D3" s="657"/>
      <c r="E3" s="657"/>
      <c r="F3" s="657"/>
      <c r="G3" s="657"/>
      <c r="H3" s="657"/>
      <c r="I3" s="657"/>
      <c r="J3" s="15"/>
      <c r="K3" s="16"/>
      <c r="L3" s="17"/>
    </row>
    <row r="4" spans="1:12" s="18" customFormat="1" ht="36" customHeight="1">
      <c r="A4" s="19"/>
      <c r="B4" s="19"/>
      <c r="C4" s="19"/>
      <c r="D4" s="19"/>
      <c r="E4" s="19"/>
      <c r="F4" s="20"/>
      <c r="G4" s="21" t="s">
        <v>786</v>
      </c>
      <c r="H4" s="21" t="s">
        <v>787</v>
      </c>
      <c r="I4" s="21" t="s">
        <v>788</v>
      </c>
      <c r="J4" s="21" t="s">
        <v>789</v>
      </c>
      <c r="K4" s="22" t="s">
        <v>983</v>
      </c>
      <c r="L4" s="23"/>
    </row>
    <row r="5" spans="1:12" s="18" customFormat="1" ht="18.75" customHeight="1">
      <c r="A5" s="17"/>
      <c r="B5" s="1077" t="s">
        <v>389</v>
      </c>
      <c r="C5" s="1077"/>
      <c r="D5" s="1077"/>
      <c r="E5" s="1077"/>
      <c r="F5" s="24"/>
      <c r="G5" s="1037"/>
      <c r="H5" s="1037"/>
      <c r="I5" s="1037"/>
      <c r="J5" s="1037"/>
      <c r="K5" s="1038"/>
      <c r="L5" s="25"/>
    </row>
    <row r="6" spans="1:12" s="593" customFormat="1" ht="13.5" customHeight="1">
      <c r="A6" s="654"/>
      <c r="B6" s="1076"/>
      <c r="C6" s="655" t="s">
        <v>390</v>
      </c>
      <c r="D6" s="655"/>
      <c r="E6" s="589"/>
      <c r="F6" s="590"/>
      <c r="G6" s="1039" t="s">
        <v>16</v>
      </c>
      <c r="H6" s="1039" t="s">
        <v>16</v>
      </c>
      <c r="I6" s="1039" t="s">
        <v>16</v>
      </c>
      <c r="J6" s="1039">
        <v>1</v>
      </c>
      <c r="K6" s="1040" t="s">
        <v>16</v>
      </c>
      <c r="L6" s="592"/>
    </row>
    <row r="7" spans="1:12" s="593" customFormat="1" ht="13.5" customHeight="1">
      <c r="A7" s="654"/>
      <c r="B7" s="1076"/>
      <c r="C7" s="655" t="s">
        <v>17</v>
      </c>
      <c r="D7" s="655"/>
      <c r="E7" s="589"/>
      <c r="F7" s="590"/>
      <c r="G7" s="1039" t="s">
        <v>16</v>
      </c>
      <c r="H7" s="1039" t="s">
        <v>16</v>
      </c>
      <c r="I7" s="1039" t="s">
        <v>16</v>
      </c>
      <c r="J7" s="1039" t="s">
        <v>16</v>
      </c>
      <c r="K7" s="1040" t="s">
        <v>16</v>
      </c>
      <c r="L7" s="594"/>
    </row>
    <row r="8" spans="1:12" s="593" customFormat="1" ht="13.5" customHeight="1">
      <c r="A8" s="654"/>
      <c r="B8" s="1076"/>
      <c r="C8" s="588" t="s">
        <v>391</v>
      </c>
      <c r="D8" s="588"/>
      <c r="E8" s="655"/>
      <c r="F8" s="656"/>
      <c r="G8" s="1039"/>
      <c r="H8" s="1039"/>
      <c r="I8" s="1039"/>
      <c r="J8" s="1039"/>
      <c r="K8" s="1041"/>
      <c r="L8" s="592"/>
    </row>
    <row r="9" spans="1:12" s="593" customFormat="1" ht="13.5" customHeight="1">
      <c r="A9" s="654"/>
      <c r="B9" s="654"/>
      <c r="C9" s="588"/>
      <c r="D9" s="588" t="s">
        <v>269</v>
      </c>
      <c r="E9" s="655"/>
      <c r="F9" s="656"/>
      <c r="G9" s="1039">
        <v>1</v>
      </c>
      <c r="H9" s="1039" t="s">
        <v>16</v>
      </c>
      <c r="I9" s="1039">
        <v>2</v>
      </c>
      <c r="J9" s="1039" t="s">
        <v>16</v>
      </c>
      <c r="K9" s="1040" t="s">
        <v>16</v>
      </c>
      <c r="L9" s="592"/>
    </row>
    <row r="10" spans="1:12" s="593" customFormat="1" ht="13.5" customHeight="1">
      <c r="A10" s="587"/>
      <c r="B10" s="587"/>
      <c r="C10" s="655"/>
      <c r="D10" s="588" t="s">
        <v>270</v>
      </c>
      <c r="E10" s="655"/>
      <c r="F10" s="656"/>
      <c r="G10" s="1039">
        <v>7</v>
      </c>
      <c r="H10" s="1039">
        <v>1</v>
      </c>
      <c r="I10" s="1039">
        <v>15</v>
      </c>
      <c r="J10" s="1039">
        <v>4</v>
      </c>
      <c r="K10" s="1040">
        <v>6</v>
      </c>
      <c r="L10" s="592"/>
    </row>
    <row r="11" spans="1:12" s="593" customFormat="1" ht="18.75" customHeight="1">
      <c r="A11" s="587"/>
      <c r="B11" s="1078" t="s">
        <v>392</v>
      </c>
      <c r="C11" s="1078"/>
      <c r="D11" s="1078"/>
      <c r="E11" s="1078"/>
      <c r="F11" s="1079"/>
      <c r="G11" s="1039"/>
      <c r="H11" s="1039"/>
      <c r="I11" s="1039"/>
      <c r="J11" s="1039"/>
      <c r="K11" s="1041"/>
      <c r="L11" s="592"/>
    </row>
    <row r="12" spans="1:12" s="593" customFormat="1" ht="13.5" customHeight="1">
      <c r="A12" s="655"/>
      <c r="B12" s="655"/>
      <c r="C12" s="655" t="s">
        <v>18</v>
      </c>
      <c r="D12" s="655"/>
      <c r="E12" s="589"/>
      <c r="F12" s="590"/>
      <c r="G12" s="1039" t="s">
        <v>16</v>
      </c>
      <c r="H12" s="1039" t="s">
        <v>16</v>
      </c>
      <c r="I12" s="1039">
        <v>1</v>
      </c>
      <c r="J12" s="1039" t="s">
        <v>16</v>
      </c>
      <c r="K12" s="1040" t="s">
        <v>16</v>
      </c>
      <c r="L12" s="592"/>
    </row>
    <row r="13" spans="1:12" s="593" customFormat="1" ht="13.5" customHeight="1">
      <c r="A13" s="655"/>
      <c r="B13" s="655"/>
      <c r="C13" s="655" t="s">
        <v>19</v>
      </c>
      <c r="D13" s="655"/>
      <c r="E13" s="589"/>
      <c r="F13" s="590"/>
      <c r="G13" s="1039">
        <v>1</v>
      </c>
      <c r="H13" s="1039" t="s">
        <v>16</v>
      </c>
      <c r="I13" s="1039" t="s">
        <v>16</v>
      </c>
      <c r="J13" s="1039">
        <v>2</v>
      </c>
      <c r="K13" s="1040">
        <v>0</v>
      </c>
      <c r="L13" s="592"/>
    </row>
    <row r="14" spans="1:12" s="593" customFormat="1" ht="13.5" customHeight="1">
      <c r="A14" s="655"/>
      <c r="B14" s="655"/>
      <c r="C14" s="655" t="s">
        <v>20</v>
      </c>
      <c r="D14" s="655"/>
      <c r="E14" s="589"/>
      <c r="F14" s="590"/>
      <c r="G14" s="1039">
        <v>24</v>
      </c>
      <c r="H14" s="1039">
        <v>5</v>
      </c>
      <c r="I14" s="1039">
        <v>357</v>
      </c>
      <c r="J14" s="1039">
        <v>11</v>
      </c>
      <c r="K14" s="1040">
        <v>3</v>
      </c>
      <c r="L14" s="592"/>
    </row>
    <row r="15" spans="1:12" s="593" customFormat="1" ht="13.5" customHeight="1">
      <c r="A15" s="655"/>
      <c r="B15" s="655"/>
      <c r="C15" s="655" t="s">
        <v>21</v>
      </c>
      <c r="D15" s="655"/>
      <c r="E15" s="589"/>
      <c r="F15" s="590"/>
      <c r="G15" s="1039" t="s">
        <v>16</v>
      </c>
      <c r="H15" s="1039">
        <v>1</v>
      </c>
      <c r="I15" s="1039">
        <v>6</v>
      </c>
      <c r="J15" s="1039">
        <v>6</v>
      </c>
      <c r="K15" s="1040">
        <v>0</v>
      </c>
      <c r="L15" s="592"/>
    </row>
    <row r="16" spans="1:12" s="593" customFormat="1" ht="13.5" customHeight="1">
      <c r="A16" s="655"/>
      <c r="B16" s="655"/>
      <c r="C16" s="655" t="s">
        <v>22</v>
      </c>
      <c r="D16" s="655"/>
      <c r="E16" s="589"/>
      <c r="F16" s="590"/>
      <c r="G16" s="1039">
        <v>2</v>
      </c>
      <c r="H16" s="1039">
        <v>12</v>
      </c>
      <c r="I16" s="1039">
        <v>48</v>
      </c>
      <c r="J16" s="1039">
        <v>59</v>
      </c>
      <c r="K16" s="1040">
        <v>1</v>
      </c>
      <c r="L16" s="592"/>
    </row>
    <row r="17" spans="1:12" s="593" customFormat="1" ht="18.75" customHeight="1">
      <c r="A17" s="655"/>
      <c r="B17" s="1078" t="s">
        <v>393</v>
      </c>
      <c r="C17" s="1078"/>
      <c r="D17" s="1078"/>
      <c r="E17" s="1078"/>
      <c r="F17" s="590"/>
      <c r="G17" s="1039"/>
      <c r="H17" s="1039"/>
      <c r="I17" s="1039"/>
      <c r="J17" s="1039"/>
      <c r="K17" s="1041"/>
      <c r="L17" s="592"/>
    </row>
    <row r="18" spans="1:12" s="593" customFormat="1" ht="13.5" customHeight="1">
      <c r="A18" s="592"/>
      <c r="B18" s="25" t="s">
        <v>394</v>
      </c>
      <c r="C18" s="655" t="s">
        <v>23</v>
      </c>
      <c r="D18" s="25"/>
      <c r="E18" s="655"/>
      <c r="F18" s="590"/>
      <c r="G18" s="1039" t="s">
        <v>16</v>
      </c>
      <c r="H18" s="1039" t="s">
        <v>16</v>
      </c>
      <c r="I18" s="1039" t="s">
        <v>16</v>
      </c>
      <c r="J18" s="1039" t="s">
        <v>16</v>
      </c>
      <c r="K18" s="1040" t="s">
        <v>16</v>
      </c>
      <c r="L18" s="591" t="s">
        <v>16</v>
      </c>
    </row>
    <row r="19" spans="1:12" s="593" customFormat="1" ht="13.5" customHeight="1">
      <c r="A19" s="655"/>
      <c r="B19" s="25"/>
      <c r="C19" s="655" t="s">
        <v>0</v>
      </c>
      <c r="D19" s="25"/>
      <c r="E19" s="655"/>
      <c r="F19" s="590"/>
      <c r="G19" s="1039" t="s">
        <v>16</v>
      </c>
      <c r="H19" s="1039" t="s">
        <v>16</v>
      </c>
      <c r="I19" s="1039">
        <v>2</v>
      </c>
      <c r="J19" s="1039">
        <v>2</v>
      </c>
      <c r="K19" s="1040" t="s">
        <v>16</v>
      </c>
      <c r="L19" s="592"/>
    </row>
    <row r="20" spans="1:12" s="593" customFormat="1" ht="18.75" customHeight="1">
      <c r="A20" s="655"/>
      <c r="B20" s="1080" t="s">
        <v>395</v>
      </c>
      <c r="C20" s="1080"/>
      <c r="D20" s="1080"/>
      <c r="E20" s="1080"/>
      <c r="F20" s="590"/>
      <c r="G20" s="1039"/>
      <c r="H20" s="1039"/>
      <c r="I20" s="1039"/>
      <c r="J20" s="1039"/>
      <c r="K20" s="1040"/>
      <c r="L20" s="592"/>
    </row>
    <row r="21" spans="1:12" s="593" customFormat="1" ht="13.5" customHeight="1">
      <c r="A21" s="655"/>
      <c r="B21" s="657"/>
      <c r="C21" s="657" t="s">
        <v>396</v>
      </c>
      <c r="D21" s="657"/>
      <c r="E21" s="657"/>
      <c r="F21" s="590"/>
      <c r="G21" s="1039"/>
      <c r="H21" s="1039"/>
      <c r="I21" s="1039"/>
      <c r="J21" s="1039"/>
      <c r="K21" s="1040"/>
      <c r="L21" s="592"/>
    </row>
    <row r="22" spans="1:12" s="593" customFormat="1" ht="13.5" customHeight="1">
      <c r="A22" s="655"/>
      <c r="B22" s="655" t="s">
        <v>24</v>
      </c>
      <c r="D22" s="655" t="s">
        <v>358</v>
      </c>
      <c r="F22" s="656"/>
      <c r="G22" s="1039" t="s">
        <v>16</v>
      </c>
      <c r="H22" s="1039">
        <v>2</v>
      </c>
      <c r="I22" s="1039" t="s">
        <v>16</v>
      </c>
      <c r="J22" s="1039" t="s">
        <v>16</v>
      </c>
      <c r="K22" s="1040" t="s">
        <v>16</v>
      </c>
      <c r="L22" s="592"/>
    </row>
    <row r="23" spans="1:12" s="593" customFormat="1" ht="13.5" customHeight="1">
      <c r="A23" s="655"/>
      <c r="B23" s="655"/>
      <c r="C23" s="655"/>
      <c r="D23" s="655" t="s">
        <v>357</v>
      </c>
      <c r="F23" s="656"/>
      <c r="G23" s="1039" t="s">
        <v>16</v>
      </c>
      <c r="H23" s="1039" t="s">
        <v>16</v>
      </c>
      <c r="I23" s="1039" t="s">
        <v>16</v>
      </c>
      <c r="J23" s="1039" t="s">
        <v>16</v>
      </c>
      <c r="K23" s="1040" t="s">
        <v>16</v>
      </c>
      <c r="L23" s="592"/>
    </row>
    <row r="24" spans="1:12" s="593" customFormat="1" ht="13.5" customHeight="1">
      <c r="A24" s="655"/>
      <c r="B24" s="655"/>
      <c r="C24" s="588" t="s">
        <v>26</v>
      </c>
      <c r="D24" s="655"/>
      <c r="F24" s="656"/>
      <c r="G24" s="1039"/>
      <c r="H24" s="1039"/>
      <c r="I24" s="1039"/>
      <c r="J24" s="1039"/>
      <c r="K24" s="1040"/>
      <c r="L24" s="592"/>
    </row>
    <row r="25" spans="1:12" s="593" customFormat="1" ht="13.5" customHeight="1">
      <c r="A25" s="655"/>
      <c r="B25" s="655"/>
      <c r="C25" s="588"/>
      <c r="D25" s="655" t="s">
        <v>358</v>
      </c>
      <c r="F25" s="656"/>
      <c r="G25" s="1039" t="s">
        <v>16</v>
      </c>
      <c r="H25" s="1039" t="s">
        <v>16</v>
      </c>
      <c r="I25" s="1039" t="s">
        <v>16</v>
      </c>
      <c r="J25" s="1039" t="s">
        <v>16</v>
      </c>
      <c r="K25" s="1040" t="s">
        <v>16</v>
      </c>
      <c r="L25" s="592"/>
    </row>
    <row r="26" spans="1:12" s="593" customFormat="1" ht="13.5" customHeight="1">
      <c r="A26" s="655"/>
      <c r="B26" s="655" t="s">
        <v>25</v>
      </c>
      <c r="C26" s="655"/>
      <c r="D26" s="655" t="s">
        <v>357</v>
      </c>
      <c r="F26" s="656"/>
      <c r="G26" s="1039" t="s">
        <v>16</v>
      </c>
      <c r="H26" s="1039" t="s">
        <v>16</v>
      </c>
      <c r="I26" s="1039" t="s">
        <v>16</v>
      </c>
      <c r="J26" s="1039" t="s">
        <v>16</v>
      </c>
      <c r="K26" s="1040" t="s">
        <v>16</v>
      </c>
      <c r="L26" s="592"/>
    </row>
    <row r="27" spans="1:12" s="593" customFormat="1" ht="13.5" customHeight="1">
      <c r="A27" s="655"/>
      <c r="B27" s="655" t="s">
        <v>24</v>
      </c>
      <c r="C27" s="655" t="s">
        <v>359</v>
      </c>
      <c r="E27" s="589"/>
      <c r="F27" s="590"/>
      <c r="G27" s="1039" t="s">
        <v>16</v>
      </c>
      <c r="H27" s="1039" t="s">
        <v>16</v>
      </c>
      <c r="I27" s="1039">
        <v>1</v>
      </c>
      <c r="J27" s="1039" t="s">
        <v>16</v>
      </c>
      <c r="K27" s="1040" t="s">
        <v>16</v>
      </c>
      <c r="L27" s="592"/>
    </row>
    <row r="28" spans="1:12" s="593" customFormat="1" ht="13.5" customHeight="1">
      <c r="A28" s="655"/>
      <c r="B28" s="655" t="s">
        <v>25</v>
      </c>
      <c r="C28" s="655" t="s">
        <v>360</v>
      </c>
      <c r="E28" s="589"/>
      <c r="F28" s="590"/>
      <c r="G28" s="1039">
        <v>3</v>
      </c>
      <c r="H28" s="1039" t="s">
        <v>16</v>
      </c>
      <c r="I28" s="1039" t="s">
        <v>16</v>
      </c>
      <c r="J28" s="1039" t="s">
        <v>16</v>
      </c>
      <c r="K28" s="1040" t="s">
        <v>16</v>
      </c>
      <c r="L28" s="592"/>
    </row>
    <row r="29" spans="1:12" s="593" customFormat="1" ht="13.5" customHeight="1">
      <c r="A29" s="655"/>
      <c r="B29" s="655" t="s">
        <v>24</v>
      </c>
      <c r="C29" s="655" t="s">
        <v>361</v>
      </c>
      <c r="E29" s="589"/>
      <c r="F29" s="590"/>
      <c r="G29" s="1039">
        <v>1</v>
      </c>
      <c r="H29" s="1039">
        <v>1</v>
      </c>
      <c r="I29" s="1039">
        <v>42</v>
      </c>
      <c r="J29" s="1039">
        <v>12</v>
      </c>
      <c r="K29" s="1040">
        <v>27</v>
      </c>
      <c r="L29" s="592"/>
    </row>
    <row r="30" spans="1:12" s="593" customFormat="1" ht="13.5" customHeight="1">
      <c r="A30" s="655"/>
      <c r="B30" s="655"/>
      <c r="C30" s="655" t="s">
        <v>362</v>
      </c>
      <c r="E30" s="589"/>
      <c r="F30" s="590"/>
      <c r="G30" s="1039" t="s">
        <v>16</v>
      </c>
      <c r="H30" s="1039" t="s">
        <v>16</v>
      </c>
      <c r="I30" s="1039" t="s">
        <v>16</v>
      </c>
      <c r="J30" s="1039" t="s">
        <v>16</v>
      </c>
      <c r="K30" s="1040" t="s">
        <v>16</v>
      </c>
      <c r="L30" s="592"/>
    </row>
    <row r="31" spans="1:12" s="593" customFormat="1" ht="13.5" customHeight="1">
      <c r="A31" s="655"/>
      <c r="B31" s="655" t="s">
        <v>24</v>
      </c>
      <c r="C31" s="655" t="s">
        <v>363</v>
      </c>
      <c r="E31" s="589"/>
      <c r="F31" s="590"/>
      <c r="G31" s="1039" t="s">
        <v>16</v>
      </c>
      <c r="H31" s="1039">
        <v>2</v>
      </c>
      <c r="I31" s="1039">
        <v>6</v>
      </c>
      <c r="J31" s="1039" t="s">
        <v>16</v>
      </c>
      <c r="K31" s="1040">
        <v>4</v>
      </c>
      <c r="L31" s="592"/>
    </row>
    <row r="32" spans="1:12" s="593" customFormat="1" ht="13.5" customHeight="1">
      <c r="A32" s="655"/>
      <c r="B32" s="655" t="s">
        <v>24</v>
      </c>
      <c r="C32" s="655" t="s">
        <v>364</v>
      </c>
      <c r="E32" s="589"/>
      <c r="F32" s="590"/>
      <c r="G32" s="1039" t="s">
        <v>16</v>
      </c>
      <c r="H32" s="1039" t="s">
        <v>16</v>
      </c>
      <c r="I32" s="1039" t="s">
        <v>16</v>
      </c>
      <c r="J32" s="1039" t="s">
        <v>16</v>
      </c>
      <c r="K32" s="1040" t="s">
        <v>16</v>
      </c>
      <c r="L32" s="592"/>
    </row>
    <row r="33" spans="1:12" s="593" customFormat="1" ht="13.5" customHeight="1">
      <c r="A33" s="655"/>
      <c r="B33" s="655" t="s">
        <v>24</v>
      </c>
      <c r="C33" s="655" t="s">
        <v>365</v>
      </c>
      <c r="E33" s="589"/>
      <c r="F33" s="590"/>
      <c r="G33" s="1039" t="s">
        <v>16</v>
      </c>
      <c r="H33" s="1039" t="s">
        <v>16</v>
      </c>
      <c r="I33" s="1039" t="s">
        <v>16</v>
      </c>
      <c r="J33" s="1039" t="s">
        <v>16</v>
      </c>
      <c r="K33" s="1040" t="s">
        <v>16</v>
      </c>
      <c r="L33" s="592"/>
    </row>
    <row r="34" spans="1:12" s="593" customFormat="1" ht="13.5" customHeight="1">
      <c r="A34" s="655"/>
      <c r="B34" s="655" t="s">
        <v>24</v>
      </c>
      <c r="C34" s="655" t="s">
        <v>366</v>
      </c>
      <c r="E34" s="589"/>
      <c r="F34" s="590"/>
      <c r="G34" s="1039" t="s">
        <v>16</v>
      </c>
      <c r="H34" s="1039" t="s">
        <v>16</v>
      </c>
      <c r="I34" s="1039" t="s">
        <v>16</v>
      </c>
      <c r="J34" s="1039" t="s">
        <v>16</v>
      </c>
      <c r="K34" s="1040" t="s">
        <v>16</v>
      </c>
      <c r="L34" s="592"/>
    </row>
    <row r="35" spans="1:12" s="593" customFormat="1" ht="13.5" customHeight="1">
      <c r="A35" s="655"/>
      <c r="B35" s="655"/>
      <c r="C35" s="655" t="s">
        <v>367</v>
      </c>
      <c r="E35" s="589"/>
      <c r="F35" s="590"/>
      <c r="G35" s="1039">
        <v>2</v>
      </c>
      <c r="H35" s="1039">
        <v>7</v>
      </c>
      <c r="I35" s="1039">
        <v>59</v>
      </c>
      <c r="J35" s="1039">
        <v>36</v>
      </c>
      <c r="K35" s="1040" t="s">
        <v>16</v>
      </c>
      <c r="L35" s="592"/>
    </row>
    <row r="36" spans="1:12" s="593" customFormat="1" ht="13.5" customHeight="1">
      <c r="A36" s="655"/>
      <c r="B36" s="655" t="s">
        <v>24</v>
      </c>
      <c r="C36" s="655" t="s">
        <v>368</v>
      </c>
      <c r="E36" s="589"/>
      <c r="F36" s="590"/>
      <c r="G36" s="1039" t="s">
        <v>16</v>
      </c>
      <c r="H36" s="1039" t="s">
        <v>16</v>
      </c>
      <c r="I36" s="1039" t="s">
        <v>16</v>
      </c>
      <c r="J36" s="1039" t="s">
        <v>16</v>
      </c>
      <c r="K36" s="1040" t="s">
        <v>16</v>
      </c>
      <c r="L36" s="592"/>
    </row>
    <row r="37" spans="1:12" s="593" customFormat="1" ht="13.5" customHeight="1">
      <c r="A37" s="655"/>
      <c r="B37" s="655" t="s">
        <v>24</v>
      </c>
      <c r="C37" s="655" t="s">
        <v>369</v>
      </c>
      <c r="E37" s="589"/>
      <c r="F37" s="590"/>
      <c r="G37" s="1039" t="s">
        <v>16</v>
      </c>
      <c r="H37" s="1039" t="s">
        <v>16</v>
      </c>
      <c r="I37" s="1039" t="s">
        <v>16</v>
      </c>
      <c r="J37" s="1039" t="s">
        <v>16</v>
      </c>
      <c r="K37" s="1040" t="s">
        <v>16</v>
      </c>
      <c r="L37" s="592"/>
    </row>
    <row r="38" spans="1:12" s="593" customFormat="1" ht="13.5" customHeight="1">
      <c r="A38" s="655"/>
      <c r="B38" s="655" t="s">
        <v>24</v>
      </c>
      <c r="C38" s="655" t="s">
        <v>370</v>
      </c>
      <c r="E38" s="589"/>
      <c r="F38" s="590"/>
      <c r="G38" s="1039">
        <v>8</v>
      </c>
      <c r="H38" s="1039" t="s">
        <v>16</v>
      </c>
      <c r="I38" s="1039" t="s">
        <v>16</v>
      </c>
      <c r="J38" s="1039" t="s">
        <v>16</v>
      </c>
      <c r="K38" s="1040" t="s">
        <v>16</v>
      </c>
      <c r="L38" s="592"/>
    </row>
    <row r="39" spans="1:12" s="593" customFormat="1" ht="15" customHeight="1">
      <c r="A39" s="653"/>
      <c r="B39" s="588" t="s">
        <v>560</v>
      </c>
      <c r="C39" s="588"/>
      <c r="D39" s="588"/>
      <c r="E39" s="587"/>
      <c r="F39" s="595"/>
      <c r="G39" s="1039">
        <v>1</v>
      </c>
      <c r="H39" s="1039">
        <v>1</v>
      </c>
      <c r="I39" s="1039">
        <v>7</v>
      </c>
      <c r="J39" s="1039">
        <v>8</v>
      </c>
      <c r="K39" s="1040" t="s">
        <v>16</v>
      </c>
      <c r="L39" s="596"/>
    </row>
    <row r="40" spans="1:12" s="593" customFormat="1" ht="15" customHeight="1">
      <c r="A40" s="653"/>
      <c r="B40" s="588" t="s">
        <v>572</v>
      </c>
      <c r="C40" s="588"/>
      <c r="D40" s="588"/>
      <c r="E40" s="587"/>
      <c r="F40" s="595"/>
      <c r="G40" s="1039">
        <v>3</v>
      </c>
      <c r="H40" s="1039">
        <v>1</v>
      </c>
      <c r="I40" s="1039">
        <v>13</v>
      </c>
      <c r="J40" s="1039">
        <v>10</v>
      </c>
      <c r="K40" s="1040" t="s">
        <v>16</v>
      </c>
      <c r="L40" s="596"/>
    </row>
    <row r="41" spans="1:12" s="593" customFormat="1" ht="15" customHeight="1">
      <c r="A41" s="653"/>
      <c r="B41" s="588" t="s">
        <v>561</v>
      </c>
      <c r="C41" s="588"/>
      <c r="D41" s="588"/>
      <c r="E41" s="587"/>
      <c r="F41" s="595"/>
      <c r="G41" s="1039" t="s">
        <v>16</v>
      </c>
      <c r="H41" s="1039" t="s">
        <v>16</v>
      </c>
      <c r="I41" s="1039" t="s">
        <v>16</v>
      </c>
      <c r="J41" s="1039" t="s">
        <v>16</v>
      </c>
      <c r="K41" s="1040" t="s">
        <v>16</v>
      </c>
      <c r="L41" s="596"/>
    </row>
    <row r="42" spans="1:12" s="593" customFormat="1" ht="15" customHeight="1">
      <c r="A42" s="653"/>
      <c r="B42" s="588" t="s">
        <v>562</v>
      </c>
      <c r="C42" s="588"/>
      <c r="D42" s="588"/>
      <c r="E42" s="587"/>
      <c r="F42" s="595"/>
      <c r="G42" s="1039">
        <v>35902</v>
      </c>
      <c r="H42" s="1039">
        <v>105637</v>
      </c>
      <c r="I42" s="1039">
        <v>46205</v>
      </c>
      <c r="J42" s="1039">
        <v>148670</v>
      </c>
      <c r="K42" s="1040">
        <v>75900</v>
      </c>
      <c r="L42" s="596"/>
    </row>
    <row r="43" spans="1:12" s="593" customFormat="1" ht="15" customHeight="1">
      <c r="A43" s="653"/>
      <c r="B43" s="588" t="s">
        <v>563</v>
      </c>
      <c r="C43" s="588"/>
      <c r="D43" s="588"/>
      <c r="E43" s="587"/>
      <c r="F43" s="595"/>
      <c r="G43" s="1039">
        <v>65449</v>
      </c>
      <c r="H43" s="1039">
        <v>59307</v>
      </c>
      <c r="I43" s="1039">
        <v>438701</v>
      </c>
      <c r="J43" s="1039">
        <v>929471</v>
      </c>
      <c r="K43" s="1040">
        <v>32691</v>
      </c>
      <c r="L43" s="596"/>
    </row>
    <row r="44" spans="1:12" s="593" customFormat="1" ht="15" customHeight="1">
      <c r="A44" s="653"/>
      <c r="B44" s="588" t="s">
        <v>564</v>
      </c>
      <c r="C44" s="588"/>
      <c r="D44" s="588"/>
      <c r="E44" s="587"/>
      <c r="F44" s="595"/>
      <c r="G44" s="1039" t="s">
        <v>16</v>
      </c>
      <c r="H44" s="1039" t="s">
        <v>16</v>
      </c>
      <c r="I44" s="1039">
        <v>230385</v>
      </c>
      <c r="J44" s="1039" t="s">
        <v>16</v>
      </c>
      <c r="K44" s="1040" t="s">
        <v>16</v>
      </c>
      <c r="L44" s="596"/>
    </row>
    <row r="45" spans="1:12" s="593" customFormat="1" ht="15" customHeight="1">
      <c r="A45" s="655"/>
      <c r="B45" s="588" t="s">
        <v>565</v>
      </c>
      <c r="C45" s="588"/>
      <c r="D45" s="588"/>
      <c r="E45" s="587"/>
      <c r="F45" s="595"/>
      <c r="G45" s="1039">
        <v>59069</v>
      </c>
      <c r="H45" s="1039">
        <v>69859</v>
      </c>
      <c r="I45" s="1039">
        <v>38387</v>
      </c>
      <c r="J45" s="1039" t="s">
        <v>16</v>
      </c>
      <c r="K45" s="1040">
        <v>27000</v>
      </c>
      <c r="L45" s="596"/>
    </row>
    <row r="46" spans="1:12" s="593" customFormat="1" ht="15" customHeight="1">
      <c r="A46" s="655"/>
      <c r="B46" s="588" t="s">
        <v>566</v>
      </c>
      <c r="C46" s="588"/>
      <c r="D46" s="588"/>
      <c r="E46" s="587"/>
      <c r="F46" s="595"/>
      <c r="G46" s="1039" t="s">
        <v>16</v>
      </c>
      <c r="H46" s="1039">
        <v>90500</v>
      </c>
      <c r="I46" s="1039">
        <v>255790</v>
      </c>
      <c r="J46" s="1039" t="s">
        <v>16</v>
      </c>
      <c r="K46" s="1040" t="s">
        <v>16</v>
      </c>
      <c r="L46" s="596"/>
    </row>
    <row r="47" spans="1:12" s="593" customFormat="1" ht="15" customHeight="1">
      <c r="A47" s="655"/>
      <c r="B47" s="588" t="s">
        <v>567</v>
      </c>
      <c r="C47" s="588"/>
      <c r="D47" s="588"/>
      <c r="E47" s="587"/>
      <c r="F47" s="595"/>
      <c r="G47" s="1039">
        <v>875</v>
      </c>
      <c r="H47" s="1039" t="s">
        <v>16</v>
      </c>
      <c r="I47" s="1039" t="s">
        <v>16</v>
      </c>
      <c r="J47" s="1039" t="s">
        <v>16</v>
      </c>
      <c r="K47" s="1040" t="s">
        <v>16</v>
      </c>
      <c r="L47" s="596"/>
    </row>
    <row r="48" spans="1:12" s="593" customFormat="1" ht="15" customHeight="1">
      <c r="A48" s="655"/>
      <c r="B48" s="588" t="s">
        <v>568</v>
      </c>
      <c r="C48" s="588"/>
      <c r="D48" s="588"/>
      <c r="E48" s="587"/>
      <c r="F48" s="595"/>
      <c r="G48" s="1039">
        <v>100</v>
      </c>
      <c r="H48" s="1039" t="s">
        <v>16</v>
      </c>
      <c r="I48" s="1039">
        <v>2440</v>
      </c>
      <c r="J48" s="1039" t="s">
        <v>16</v>
      </c>
      <c r="K48" s="1040" t="s">
        <v>16</v>
      </c>
      <c r="L48" s="596"/>
    </row>
    <row r="49" spans="1:12" s="593" customFormat="1" ht="15" customHeight="1">
      <c r="A49" s="655"/>
      <c r="B49" s="588" t="s">
        <v>569</v>
      </c>
      <c r="C49" s="588"/>
      <c r="D49" s="588"/>
      <c r="E49" s="587"/>
      <c r="F49" s="595"/>
      <c r="G49" s="1039" t="s">
        <v>16</v>
      </c>
      <c r="H49" s="1039" t="s">
        <v>16</v>
      </c>
      <c r="I49" s="1039" t="s">
        <v>16</v>
      </c>
      <c r="J49" s="1039" t="s">
        <v>16</v>
      </c>
      <c r="K49" s="1040" t="s">
        <v>16</v>
      </c>
      <c r="L49" s="591" t="s">
        <v>16</v>
      </c>
    </row>
    <row r="50" spans="1:12" s="593" customFormat="1" ht="15" customHeight="1">
      <c r="A50" s="655"/>
      <c r="B50" s="588" t="s">
        <v>570</v>
      </c>
      <c r="C50" s="588"/>
      <c r="D50" s="588"/>
      <c r="E50" s="587"/>
      <c r="F50" s="595"/>
      <c r="G50" s="1039">
        <v>1506</v>
      </c>
      <c r="H50" s="1039" t="s">
        <v>16</v>
      </c>
      <c r="I50" s="1039" t="s">
        <v>16</v>
      </c>
      <c r="J50" s="1039" t="s">
        <v>16</v>
      </c>
      <c r="K50" s="1040">
        <v>112913</v>
      </c>
      <c r="L50" s="596"/>
    </row>
    <row r="51" spans="1:12" s="593" customFormat="1" ht="15" customHeight="1">
      <c r="A51" s="653"/>
      <c r="B51" s="588" t="s">
        <v>571</v>
      </c>
      <c r="C51" s="588"/>
      <c r="D51" s="588"/>
      <c r="E51" s="587"/>
      <c r="F51" s="595"/>
      <c r="G51" s="1039">
        <v>162901</v>
      </c>
      <c r="H51" s="1039">
        <v>325303</v>
      </c>
      <c r="I51" s="1039">
        <v>1011908</v>
      </c>
      <c r="J51" s="1039">
        <v>1078141</v>
      </c>
      <c r="K51" s="1040">
        <v>248504</v>
      </c>
      <c r="L51" s="597"/>
    </row>
    <row r="52" spans="1:12" ht="3.95" customHeight="1">
      <c r="A52" s="30"/>
      <c r="B52" s="30"/>
      <c r="C52" s="30"/>
      <c r="D52" s="431"/>
      <c r="E52" s="30"/>
      <c r="F52" s="31"/>
      <c r="G52" s="30"/>
      <c r="H52" s="30"/>
      <c r="I52" s="30"/>
      <c r="J52" s="32"/>
      <c r="K52" s="33"/>
      <c r="L52" s="34"/>
    </row>
    <row r="53" spans="1:12" ht="15.95" customHeight="1">
      <c r="B53" s="1" t="s">
        <v>339</v>
      </c>
      <c r="E53" s="27"/>
      <c r="G53" s="27"/>
      <c r="H53" s="27"/>
      <c r="I53" s="27"/>
      <c r="J53" s="35"/>
      <c r="K53" s="3"/>
      <c r="L53" s="26"/>
    </row>
    <row r="54" spans="1:12" ht="12" customHeight="1">
      <c r="E54" s="27"/>
      <c r="G54" s="27"/>
      <c r="H54" s="27"/>
      <c r="I54" s="27"/>
      <c r="J54" s="36"/>
      <c r="K54" s="37"/>
      <c r="L54" s="38"/>
    </row>
    <row r="55" spans="1:12" ht="12" customHeight="1">
      <c r="E55" s="27"/>
      <c r="G55" s="27"/>
      <c r="H55" s="27"/>
      <c r="I55" s="27"/>
      <c r="J55" s="36"/>
      <c r="K55" s="37"/>
      <c r="L55" s="38"/>
    </row>
  </sheetData>
  <mergeCells count="5">
    <mergeCell ref="B6:B8"/>
    <mergeCell ref="B5:E5"/>
    <mergeCell ref="B11:F11"/>
    <mergeCell ref="B20:E20"/>
    <mergeCell ref="B17:E17"/>
  </mergeCells>
  <phoneticPr fontId="33"/>
  <printOptions horizontalCentered="1" verticalCentered="1"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23" transitionEvaluation="1">
    <tabColor rgb="FF92D050"/>
  </sheetPr>
  <dimension ref="A1:Q44"/>
  <sheetViews>
    <sheetView view="pageBreakPreview" zoomScaleNormal="115" zoomScaleSheetLayoutView="100" workbookViewId="0">
      <pane ySplit="6" topLeftCell="A23" activePane="bottomLeft" state="frozen"/>
      <selection activeCell="H37" sqref="H37"/>
      <selection pane="bottomLeft" activeCell="S26" sqref="S26"/>
    </sheetView>
  </sheetViews>
  <sheetFormatPr defaultColWidth="12.125" defaultRowHeight="12" customHeight="1"/>
  <cols>
    <col min="1" max="1" width="0.375" style="48" customWidth="1"/>
    <col min="2" max="2" width="11.125" style="48" customWidth="1"/>
    <col min="3" max="3" width="5.25" style="48" customWidth="1"/>
    <col min="4" max="4" width="0.375" style="54" customWidth="1"/>
    <col min="5" max="7" width="7.125" style="48" customWidth="1"/>
    <col min="8" max="8" width="8.125" style="48" customWidth="1"/>
    <col min="9" max="11" width="6.375" style="48" customWidth="1"/>
    <col min="12" max="14" width="7.25" style="48" customWidth="1"/>
    <col min="15" max="15" width="8.125" style="48" customWidth="1"/>
    <col min="16" max="16" width="0.375" style="55" customWidth="1"/>
    <col min="17" max="18" width="12.125" style="48"/>
    <col min="19" max="19" width="14.375" style="48" customWidth="1"/>
    <col min="20" max="24" width="12.125" style="48"/>
    <col min="25" max="25" width="14.375" style="48" customWidth="1"/>
    <col min="26" max="16384" width="12.125" style="48"/>
  </cols>
  <sheetData>
    <row r="1" spans="1:17" s="41" customFormat="1" ht="24" customHeight="1">
      <c r="D1" s="42"/>
      <c r="F1" s="43" t="s">
        <v>717</v>
      </c>
      <c r="G1" s="44" t="s">
        <v>27</v>
      </c>
      <c r="H1" s="44"/>
      <c r="M1" s="45"/>
      <c r="O1" s="46"/>
      <c r="P1" s="47"/>
    </row>
    <row r="2" spans="1:17" ht="8.1" customHeight="1">
      <c r="C2" s="49"/>
      <c r="D2" s="50"/>
      <c r="M2" s="51"/>
      <c r="O2" s="52"/>
      <c r="P2" s="53"/>
    </row>
    <row r="3" spans="1:17" s="606" customFormat="1" ht="21" customHeight="1" thickBot="1">
      <c r="C3" s="607"/>
      <c r="D3" s="607"/>
      <c r="E3" s="608"/>
      <c r="F3" s="608"/>
      <c r="G3" s="608"/>
      <c r="H3" s="608"/>
      <c r="I3" s="608"/>
      <c r="J3" s="1087" t="s">
        <v>557</v>
      </c>
      <c r="K3" s="1087"/>
      <c r="L3" s="1087"/>
      <c r="M3" s="1087"/>
      <c r="N3" s="1087"/>
      <c r="O3" s="1087"/>
      <c r="P3" s="609"/>
    </row>
    <row r="4" spans="1:17" s="613" customFormat="1" ht="14.25" customHeight="1">
      <c r="A4" s="610"/>
      <c r="B4" s="610"/>
      <c r="C4" s="610"/>
      <c r="D4" s="611"/>
      <c r="E4" s="56" t="s">
        <v>327</v>
      </c>
      <c r="F4" s="56"/>
      <c r="G4" s="56"/>
      <c r="H4" s="56"/>
      <c r="I4" s="57" t="s">
        <v>328</v>
      </c>
      <c r="J4" s="56"/>
      <c r="K4" s="56"/>
      <c r="L4" s="56"/>
      <c r="M4" s="56"/>
      <c r="N4" s="56"/>
      <c r="O4" s="56"/>
      <c r="P4" s="612"/>
    </row>
    <row r="5" spans="1:17" s="613" customFormat="1" ht="14.25" customHeight="1">
      <c r="A5" s="614"/>
      <c r="B5" s="614"/>
      <c r="C5" s="614"/>
      <c r="D5" s="615"/>
      <c r="E5" s="58" t="s">
        <v>345</v>
      </c>
      <c r="F5" s="58"/>
      <c r="G5" s="59"/>
      <c r="H5" s="1081" t="s">
        <v>347</v>
      </c>
      <c r="I5" s="60" t="s">
        <v>346</v>
      </c>
      <c r="J5" s="58"/>
      <c r="K5" s="61"/>
      <c r="L5" s="58" t="s">
        <v>345</v>
      </c>
      <c r="M5" s="58"/>
      <c r="N5" s="59"/>
      <c r="O5" s="1083" t="s">
        <v>348</v>
      </c>
      <c r="P5" s="1085"/>
    </row>
    <row r="6" spans="1:17" s="606" customFormat="1" ht="24" customHeight="1">
      <c r="A6" s="616"/>
      <c r="B6" s="616"/>
      <c r="C6" s="616"/>
      <c r="D6" s="617"/>
      <c r="E6" s="62" t="s">
        <v>1</v>
      </c>
      <c r="F6" s="63" t="s">
        <v>28</v>
      </c>
      <c r="G6" s="63" t="s">
        <v>29</v>
      </c>
      <c r="H6" s="1082"/>
      <c r="I6" s="64" t="s">
        <v>1</v>
      </c>
      <c r="J6" s="63" t="s">
        <v>28</v>
      </c>
      <c r="K6" s="63" t="s">
        <v>29</v>
      </c>
      <c r="L6" s="64" t="s">
        <v>1</v>
      </c>
      <c r="M6" s="63" t="s">
        <v>28</v>
      </c>
      <c r="N6" s="63" t="s">
        <v>29</v>
      </c>
      <c r="O6" s="1084"/>
      <c r="P6" s="1086"/>
      <c r="Q6" s="618"/>
    </row>
    <row r="7" spans="1:17" s="623" customFormat="1" ht="21" customHeight="1">
      <c r="A7" s="619"/>
      <c r="B7" s="66" t="s">
        <v>685</v>
      </c>
      <c r="C7" s="65" t="s">
        <v>30</v>
      </c>
      <c r="D7" s="620"/>
      <c r="E7" s="621">
        <v>1664</v>
      </c>
      <c r="F7" s="621">
        <v>1024</v>
      </c>
      <c r="G7" s="621">
        <v>640</v>
      </c>
      <c r="H7" s="621">
        <v>14970</v>
      </c>
      <c r="I7" s="621">
        <v>7</v>
      </c>
      <c r="J7" s="621">
        <v>5</v>
      </c>
      <c r="K7" s="621">
        <v>2</v>
      </c>
      <c r="L7" s="621">
        <v>1394</v>
      </c>
      <c r="M7" s="621">
        <v>874</v>
      </c>
      <c r="N7" s="621">
        <v>520</v>
      </c>
      <c r="O7" s="621">
        <v>4516</v>
      </c>
      <c r="P7" s="622"/>
    </row>
    <row r="8" spans="1:17" s="623" customFormat="1" ht="14.25" customHeight="1">
      <c r="A8" s="619"/>
      <c r="B8" s="51"/>
      <c r="C8" s="65" t="s">
        <v>31</v>
      </c>
      <c r="D8" s="620"/>
      <c r="E8" s="621">
        <v>1468</v>
      </c>
      <c r="F8" s="621">
        <v>530</v>
      </c>
      <c r="G8" s="621">
        <v>938</v>
      </c>
      <c r="H8" s="621"/>
      <c r="I8" s="621" t="s">
        <v>16</v>
      </c>
      <c r="J8" s="621" t="s">
        <v>16</v>
      </c>
      <c r="K8" s="621" t="s">
        <v>16</v>
      </c>
      <c r="L8" s="621" t="s">
        <v>16</v>
      </c>
      <c r="M8" s="621" t="s">
        <v>16</v>
      </c>
      <c r="N8" s="621" t="s">
        <v>16</v>
      </c>
      <c r="O8" s="621"/>
      <c r="P8" s="622"/>
    </row>
    <row r="9" spans="1:17" s="623" customFormat="1" ht="21" customHeight="1">
      <c r="A9" s="619"/>
      <c r="B9" s="66" t="s">
        <v>700</v>
      </c>
      <c r="C9" s="65" t="s">
        <v>30</v>
      </c>
      <c r="D9" s="620"/>
      <c r="E9" s="621">
        <v>1063</v>
      </c>
      <c r="F9" s="621">
        <v>998</v>
      </c>
      <c r="G9" s="621">
        <v>65</v>
      </c>
      <c r="H9" s="621">
        <v>2963</v>
      </c>
      <c r="I9" s="621">
        <v>6</v>
      </c>
      <c r="J9" s="621">
        <v>4</v>
      </c>
      <c r="K9" s="621">
        <v>2</v>
      </c>
      <c r="L9" s="621">
        <v>1027</v>
      </c>
      <c r="M9" s="621">
        <v>962</v>
      </c>
      <c r="N9" s="621">
        <v>65</v>
      </c>
      <c r="O9" s="621">
        <v>2717</v>
      </c>
      <c r="P9" s="622"/>
    </row>
    <row r="10" spans="1:17" s="623" customFormat="1" ht="14.25" customHeight="1">
      <c r="A10" s="619"/>
      <c r="B10" s="51"/>
      <c r="C10" s="65" t="s">
        <v>31</v>
      </c>
      <c r="D10" s="620"/>
      <c r="E10" s="621">
        <v>60</v>
      </c>
      <c r="F10" s="621">
        <v>0</v>
      </c>
      <c r="G10" s="621">
        <v>60</v>
      </c>
      <c r="H10" s="621"/>
      <c r="I10" s="621">
        <v>1</v>
      </c>
      <c r="J10" s="621">
        <v>0</v>
      </c>
      <c r="K10" s="621">
        <v>1</v>
      </c>
      <c r="L10" s="621">
        <v>29</v>
      </c>
      <c r="M10" s="621">
        <v>0</v>
      </c>
      <c r="N10" s="621">
        <v>29</v>
      </c>
      <c r="O10" s="621"/>
      <c r="P10" s="622"/>
    </row>
    <row r="11" spans="1:17" s="623" customFormat="1" ht="21" customHeight="1">
      <c r="A11" s="619"/>
      <c r="B11" s="66" t="s">
        <v>723</v>
      </c>
      <c r="C11" s="65" t="s">
        <v>30</v>
      </c>
      <c r="D11" s="620"/>
      <c r="E11" s="621">
        <v>643</v>
      </c>
      <c r="F11" s="621">
        <v>591</v>
      </c>
      <c r="G11" s="621">
        <v>52</v>
      </c>
      <c r="H11" s="621">
        <v>2204</v>
      </c>
      <c r="I11" s="621">
        <v>2</v>
      </c>
      <c r="J11" s="621">
        <v>1</v>
      </c>
      <c r="K11" s="621">
        <v>1</v>
      </c>
      <c r="L11" s="621">
        <v>228</v>
      </c>
      <c r="M11" s="621">
        <v>176</v>
      </c>
      <c r="N11" s="621">
        <v>52</v>
      </c>
      <c r="O11" s="621">
        <v>1552</v>
      </c>
      <c r="P11" s="622"/>
    </row>
    <row r="12" spans="1:17" s="623" customFormat="1" ht="14.25" customHeight="1">
      <c r="A12" s="619"/>
      <c r="B12" s="51"/>
      <c r="C12" s="65" t="s">
        <v>31</v>
      </c>
      <c r="D12" s="620"/>
      <c r="E12" s="621" t="s">
        <v>16</v>
      </c>
      <c r="F12" s="621" t="s">
        <v>16</v>
      </c>
      <c r="G12" s="621" t="s">
        <v>16</v>
      </c>
      <c r="H12" s="621"/>
      <c r="I12" s="621" t="s">
        <v>16</v>
      </c>
      <c r="J12" s="621" t="s">
        <v>16</v>
      </c>
      <c r="K12" s="621" t="s">
        <v>16</v>
      </c>
      <c r="L12" s="621" t="s">
        <v>16</v>
      </c>
      <c r="M12" s="621" t="s">
        <v>16</v>
      </c>
      <c r="N12" s="621" t="s">
        <v>16</v>
      </c>
      <c r="O12" s="621"/>
      <c r="P12" s="622"/>
    </row>
    <row r="13" spans="1:17" s="623" customFormat="1" ht="21" customHeight="1">
      <c r="A13" s="619"/>
      <c r="B13" s="66" t="s">
        <v>759</v>
      </c>
      <c r="C13" s="65" t="s">
        <v>30</v>
      </c>
      <c r="D13" s="620"/>
      <c r="E13" s="621">
        <v>356</v>
      </c>
      <c r="F13" s="621">
        <v>356</v>
      </c>
      <c r="G13" s="621">
        <v>0</v>
      </c>
      <c r="H13" s="621">
        <v>576</v>
      </c>
      <c r="I13" s="621">
        <v>1</v>
      </c>
      <c r="J13" s="621">
        <v>1</v>
      </c>
      <c r="K13" s="621">
        <v>0</v>
      </c>
      <c r="L13" s="621">
        <v>198</v>
      </c>
      <c r="M13" s="621">
        <v>198</v>
      </c>
      <c r="N13" s="621">
        <v>0</v>
      </c>
      <c r="O13" s="621">
        <v>337</v>
      </c>
      <c r="P13" s="622"/>
    </row>
    <row r="14" spans="1:17" s="623" customFormat="1" ht="14.25" customHeight="1">
      <c r="A14" s="619"/>
      <c r="B14" s="51"/>
      <c r="C14" s="65" t="s">
        <v>31</v>
      </c>
      <c r="D14" s="620"/>
      <c r="E14" s="621">
        <v>16</v>
      </c>
      <c r="F14" s="621">
        <v>0</v>
      </c>
      <c r="G14" s="621">
        <v>16</v>
      </c>
      <c r="H14" s="621"/>
      <c r="I14" s="621">
        <v>0</v>
      </c>
      <c r="J14" s="621">
        <v>0</v>
      </c>
      <c r="K14" s="621">
        <v>0</v>
      </c>
      <c r="L14" s="621">
        <v>0</v>
      </c>
      <c r="M14" s="621">
        <v>0</v>
      </c>
      <c r="N14" s="621">
        <v>0</v>
      </c>
      <c r="O14" s="621"/>
      <c r="P14" s="622"/>
    </row>
    <row r="15" spans="1:17" s="629" customFormat="1" ht="21" customHeight="1">
      <c r="A15" s="625"/>
      <c r="B15" s="960" t="s">
        <v>809</v>
      </c>
      <c r="C15" s="67" t="s">
        <v>30</v>
      </c>
      <c r="D15" s="626"/>
      <c r="E15" s="627">
        <f>SUM(E18,E20,E22,E24,E26,E28,E30,E32,E34,E36,E38,E40,)</f>
        <v>1738</v>
      </c>
      <c r="F15" s="627">
        <f>SUM(F18,F20,F22,F24,F26,F28,F30,F32,F34,F36,F38,F40,)</f>
        <v>1511</v>
      </c>
      <c r="G15" s="627">
        <f t="shared" ref="G15" si="0">SUM(G18,G20,G22,G24,G26,G28,G30,G32,G34,G36,G38,G40,)</f>
        <v>227</v>
      </c>
      <c r="H15" s="627">
        <f>SUM(H18:H41)</f>
        <v>10133</v>
      </c>
      <c r="I15" s="627">
        <f>SUM(I18,I20,I22,I24,I26,I28,I30,I32,I34,I36,I38,I40,)</f>
        <v>22</v>
      </c>
      <c r="J15" s="627">
        <f t="shared" ref="J15:N15" si="1">SUM(J18,J20,J22,J24,J26,J28,J30,J32,J34,J36,J38,J40,)</f>
        <v>18</v>
      </c>
      <c r="K15" s="627">
        <f t="shared" si="1"/>
        <v>4</v>
      </c>
      <c r="L15" s="627">
        <f>SUM(L18,L20,L22,L24,L26,L28,L30,L32,L34,L36,L38,L40,)</f>
        <v>1366</v>
      </c>
      <c r="M15" s="627">
        <f t="shared" si="1"/>
        <v>1139</v>
      </c>
      <c r="N15" s="627">
        <f t="shared" si="1"/>
        <v>227</v>
      </c>
      <c r="O15" s="627">
        <f>SUM(O18,O20,O22,O24,O26,O28,O30,O32,O34,O36,O38,O40,)</f>
        <v>9068</v>
      </c>
      <c r="P15" s="628"/>
    </row>
    <row r="16" spans="1:17" s="629" customFormat="1" ht="14.25" customHeight="1">
      <c r="A16" s="630"/>
      <c r="B16" s="68"/>
      <c r="C16" s="69" t="s">
        <v>31</v>
      </c>
      <c r="D16" s="631"/>
      <c r="E16" s="627">
        <f>SUM(E19,E21,E23,E25,E27,E29,E31,E33,E35,E37,E39,E41,)</f>
        <v>180</v>
      </c>
      <c r="F16" s="627">
        <f>SUM(F19,F21,F23,F25,F27,F29,F31,F33,F35,F37,F39,F41,)</f>
        <v>128</v>
      </c>
      <c r="G16" s="627">
        <f>SUM(G19,G21,G23,G25,G27,G29,G31,G33,G35,G37,G39,G41,)</f>
        <v>52</v>
      </c>
      <c r="H16" s="627"/>
      <c r="I16" s="627">
        <f>SUM(I19,I21,I23,I25,I27,I29,I31,I33,I35,I37,I39,I41,)</f>
        <v>2</v>
      </c>
      <c r="J16" s="627">
        <f t="shared" ref="J16:N16" si="2">SUM(J19,J21,J23,J25,J27,J29,J31,J33,J35,J37,J39,J41,)</f>
        <v>1</v>
      </c>
      <c r="K16" s="627">
        <f t="shared" si="2"/>
        <v>1</v>
      </c>
      <c r="L16" s="627">
        <f t="shared" si="2"/>
        <v>146</v>
      </c>
      <c r="M16" s="627">
        <f t="shared" si="2"/>
        <v>94</v>
      </c>
      <c r="N16" s="627">
        <f t="shared" si="2"/>
        <v>52</v>
      </c>
      <c r="O16" s="627"/>
      <c r="P16" s="628"/>
    </row>
    <row r="17" spans="1:16" s="629" customFormat="1" ht="9" customHeight="1">
      <c r="A17" s="630"/>
      <c r="B17" s="68"/>
      <c r="C17" s="639"/>
      <c r="D17" s="631"/>
      <c r="E17" s="627"/>
      <c r="F17" s="627"/>
      <c r="G17" s="627"/>
      <c r="H17" s="627"/>
      <c r="I17" s="627"/>
      <c r="J17" s="627"/>
      <c r="K17" s="627"/>
      <c r="L17" s="627"/>
      <c r="M17" s="627"/>
      <c r="N17" s="627"/>
      <c r="O17" s="627"/>
      <c r="P17" s="628"/>
    </row>
    <row r="18" spans="1:16" s="623" customFormat="1" ht="21" customHeight="1">
      <c r="A18" s="624"/>
      <c r="B18" s="957" t="s">
        <v>692</v>
      </c>
      <c r="C18" s="71" t="s">
        <v>30</v>
      </c>
      <c r="D18" s="632"/>
      <c r="E18" s="621" t="s">
        <v>16</v>
      </c>
      <c r="F18" s="621" t="s">
        <v>16</v>
      </c>
      <c r="G18" s="621" t="s">
        <v>16</v>
      </c>
      <c r="H18" s="621">
        <v>1507</v>
      </c>
      <c r="I18" s="621" t="s">
        <v>16</v>
      </c>
      <c r="J18" s="621" t="s">
        <v>16</v>
      </c>
      <c r="K18" s="621" t="s">
        <v>16</v>
      </c>
      <c r="L18" s="621" t="s">
        <v>16</v>
      </c>
      <c r="M18" s="621" t="s">
        <v>16</v>
      </c>
      <c r="N18" s="621" t="s">
        <v>16</v>
      </c>
      <c r="O18" s="621">
        <v>1507</v>
      </c>
      <c r="P18" s="633"/>
    </row>
    <row r="19" spans="1:16" s="623" customFormat="1" ht="14.25" customHeight="1">
      <c r="A19" s="609"/>
      <c r="B19" s="72"/>
      <c r="C19" s="65" t="s">
        <v>31</v>
      </c>
      <c r="D19" s="620"/>
      <c r="E19" s="621">
        <v>146</v>
      </c>
      <c r="F19" s="621">
        <v>94</v>
      </c>
      <c r="G19" s="621">
        <v>52</v>
      </c>
      <c r="H19" s="621"/>
      <c r="I19" s="621">
        <v>2</v>
      </c>
      <c r="J19" s="621">
        <v>1</v>
      </c>
      <c r="K19" s="621">
        <v>1</v>
      </c>
      <c r="L19" s="621">
        <v>146</v>
      </c>
      <c r="M19" s="621">
        <v>94</v>
      </c>
      <c r="N19" s="621">
        <v>52</v>
      </c>
      <c r="O19" s="621"/>
      <c r="P19" s="621"/>
    </row>
    <row r="20" spans="1:16" s="623" customFormat="1" ht="21" customHeight="1">
      <c r="A20" s="624"/>
      <c r="B20" s="70" t="s">
        <v>5</v>
      </c>
      <c r="C20" s="71" t="s">
        <v>30</v>
      </c>
      <c r="D20" s="632"/>
      <c r="E20" s="621" t="s">
        <v>16</v>
      </c>
      <c r="F20" s="621" t="s">
        <v>16</v>
      </c>
      <c r="G20" s="621" t="s">
        <v>16</v>
      </c>
      <c r="H20" s="621" t="s">
        <v>16</v>
      </c>
      <c r="I20" s="621" t="s">
        <v>16</v>
      </c>
      <c r="J20" s="621" t="s">
        <v>16</v>
      </c>
      <c r="K20" s="621" t="s">
        <v>16</v>
      </c>
      <c r="L20" s="621" t="s">
        <v>16</v>
      </c>
      <c r="M20" s="621" t="s">
        <v>16</v>
      </c>
      <c r="N20" s="621" t="s">
        <v>16</v>
      </c>
      <c r="O20" s="621" t="s">
        <v>16</v>
      </c>
      <c r="P20" s="633"/>
    </row>
    <row r="21" spans="1:16" s="623" customFormat="1" ht="14.25" customHeight="1">
      <c r="A21" s="609"/>
      <c r="B21" s="72"/>
      <c r="C21" s="65" t="s">
        <v>31</v>
      </c>
      <c r="D21" s="620"/>
      <c r="E21" s="621" t="s">
        <v>16</v>
      </c>
      <c r="F21" s="621" t="s">
        <v>16</v>
      </c>
      <c r="G21" s="621" t="s">
        <v>16</v>
      </c>
      <c r="H21" s="621"/>
      <c r="I21" s="621" t="s">
        <v>16</v>
      </c>
      <c r="J21" s="621" t="s">
        <v>16</v>
      </c>
      <c r="K21" s="621" t="s">
        <v>16</v>
      </c>
      <c r="L21" s="621" t="s">
        <v>16</v>
      </c>
      <c r="M21" s="621" t="s">
        <v>16</v>
      </c>
      <c r="N21" s="621" t="s">
        <v>16</v>
      </c>
      <c r="O21" s="621"/>
      <c r="P21" s="609"/>
    </row>
    <row r="22" spans="1:16" s="623" customFormat="1" ht="21" customHeight="1">
      <c r="A22" s="624"/>
      <c r="B22" s="70" t="s">
        <v>6</v>
      </c>
      <c r="C22" s="71" t="s">
        <v>30</v>
      </c>
      <c r="D22" s="632"/>
      <c r="E22" s="621" t="s">
        <v>16</v>
      </c>
      <c r="F22" s="621" t="s">
        <v>16</v>
      </c>
      <c r="G22" s="621" t="s">
        <v>16</v>
      </c>
      <c r="H22" s="621" t="s">
        <v>16</v>
      </c>
      <c r="I22" s="621" t="s">
        <v>16</v>
      </c>
      <c r="J22" s="621" t="s">
        <v>16</v>
      </c>
      <c r="K22" s="621" t="s">
        <v>16</v>
      </c>
      <c r="L22" s="621" t="s">
        <v>16</v>
      </c>
      <c r="M22" s="621" t="s">
        <v>16</v>
      </c>
      <c r="N22" s="621" t="s">
        <v>16</v>
      </c>
      <c r="O22" s="621" t="s">
        <v>16</v>
      </c>
      <c r="P22" s="621" t="s">
        <v>686</v>
      </c>
    </row>
    <row r="23" spans="1:16" s="623" customFormat="1" ht="14.25" customHeight="1">
      <c r="A23" s="609"/>
      <c r="B23" s="72"/>
      <c r="C23" s="65" t="s">
        <v>31</v>
      </c>
      <c r="D23" s="620"/>
      <c r="E23" s="621" t="s">
        <v>16</v>
      </c>
      <c r="F23" s="621" t="s">
        <v>16</v>
      </c>
      <c r="G23" s="621" t="s">
        <v>16</v>
      </c>
      <c r="H23" s="621"/>
      <c r="I23" s="621" t="s">
        <v>16</v>
      </c>
      <c r="J23" s="621" t="s">
        <v>16</v>
      </c>
      <c r="K23" s="621" t="s">
        <v>16</v>
      </c>
      <c r="L23" s="621" t="s">
        <v>16</v>
      </c>
      <c r="M23" s="621" t="s">
        <v>16</v>
      </c>
      <c r="N23" s="621" t="s">
        <v>16</v>
      </c>
      <c r="O23" s="621"/>
      <c r="P23" s="609"/>
    </row>
    <row r="24" spans="1:16" s="623" customFormat="1" ht="21" customHeight="1">
      <c r="A24" s="624"/>
      <c r="B24" s="70" t="s">
        <v>7</v>
      </c>
      <c r="C24" s="71" t="s">
        <v>30</v>
      </c>
      <c r="D24" s="632"/>
      <c r="E24" s="621" t="s">
        <v>16</v>
      </c>
      <c r="F24" s="621" t="s">
        <v>16</v>
      </c>
      <c r="G24" s="621" t="s">
        <v>16</v>
      </c>
      <c r="H24" s="621" t="s">
        <v>16</v>
      </c>
      <c r="I24" s="621" t="s">
        <v>16</v>
      </c>
      <c r="J24" s="621" t="s">
        <v>16</v>
      </c>
      <c r="K24" s="621" t="s">
        <v>16</v>
      </c>
      <c r="L24" s="621" t="s">
        <v>16</v>
      </c>
      <c r="M24" s="621" t="s">
        <v>16</v>
      </c>
      <c r="N24" s="621" t="s">
        <v>16</v>
      </c>
      <c r="O24" s="621" t="s">
        <v>16</v>
      </c>
      <c r="P24" s="633"/>
    </row>
    <row r="25" spans="1:16" s="623" customFormat="1" ht="14.25" customHeight="1">
      <c r="A25" s="609"/>
      <c r="B25" s="72"/>
      <c r="C25" s="65" t="s">
        <v>31</v>
      </c>
      <c r="D25" s="620"/>
      <c r="E25" s="621" t="s">
        <v>16</v>
      </c>
      <c r="F25" s="621" t="s">
        <v>16</v>
      </c>
      <c r="G25" s="621" t="s">
        <v>16</v>
      </c>
      <c r="H25" s="621"/>
      <c r="I25" s="621" t="s">
        <v>16</v>
      </c>
      <c r="J25" s="621" t="s">
        <v>16</v>
      </c>
      <c r="K25" s="621" t="s">
        <v>16</v>
      </c>
      <c r="L25" s="621" t="s">
        <v>16</v>
      </c>
      <c r="M25" s="621" t="s">
        <v>16</v>
      </c>
      <c r="N25" s="621" t="s">
        <v>16</v>
      </c>
      <c r="O25" s="621"/>
      <c r="P25" s="609"/>
    </row>
    <row r="26" spans="1:16" s="623" customFormat="1" ht="21" customHeight="1">
      <c r="A26" s="624"/>
      <c r="B26" s="957" t="s">
        <v>693</v>
      </c>
      <c r="C26" s="71" t="s">
        <v>30</v>
      </c>
      <c r="D26" s="632"/>
      <c r="E26" s="621" t="s">
        <v>16</v>
      </c>
      <c r="F26" s="621" t="s">
        <v>16</v>
      </c>
      <c r="G26" s="621" t="s">
        <v>16</v>
      </c>
      <c r="H26" s="621" t="s">
        <v>16</v>
      </c>
      <c r="I26" s="621" t="s">
        <v>16</v>
      </c>
      <c r="J26" s="621" t="s">
        <v>16</v>
      </c>
      <c r="K26" s="621" t="s">
        <v>16</v>
      </c>
      <c r="L26" s="621" t="s">
        <v>16</v>
      </c>
      <c r="M26" s="621" t="s">
        <v>16</v>
      </c>
      <c r="N26" s="621" t="s">
        <v>16</v>
      </c>
      <c r="O26" s="621" t="s">
        <v>16</v>
      </c>
      <c r="P26" s="633"/>
    </row>
    <row r="27" spans="1:16" s="623" customFormat="1" ht="14.25" customHeight="1">
      <c r="A27" s="609"/>
      <c r="B27" s="72"/>
      <c r="C27" s="65" t="s">
        <v>31</v>
      </c>
      <c r="D27" s="620"/>
      <c r="E27" s="621" t="s">
        <v>16</v>
      </c>
      <c r="F27" s="621" t="s">
        <v>16</v>
      </c>
      <c r="G27" s="621" t="s">
        <v>16</v>
      </c>
      <c r="H27" s="621"/>
      <c r="I27" s="621" t="s">
        <v>16</v>
      </c>
      <c r="J27" s="621" t="s">
        <v>16</v>
      </c>
      <c r="K27" s="621" t="s">
        <v>16</v>
      </c>
      <c r="L27" s="621" t="s">
        <v>16</v>
      </c>
      <c r="M27" s="621" t="s">
        <v>16</v>
      </c>
      <c r="N27" s="621" t="s">
        <v>16</v>
      </c>
      <c r="O27" s="621"/>
      <c r="P27" s="609"/>
    </row>
    <row r="28" spans="1:16" s="623" customFormat="1" ht="21" customHeight="1">
      <c r="A28" s="624"/>
      <c r="B28" s="70" t="s">
        <v>32</v>
      </c>
      <c r="C28" s="71" t="s">
        <v>30</v>
      </c>
      <c r="D28" s="632"/>
      <c r="E28" s="621">
        <v>143</v>
      </c>
      <c r="F28" s="621">
        <v>143</v>
      </c>
      <c r="G28" s="621" t="s">
        <v>16</v>
      </c>
      <c r="H28" s="621">
        <v>2314</v>
      </c>
      <c r="I28" s="621">
        <v>1</v>
      </c>
      <c r="J28" s="621">
        <v>1</v>
      </c>
      <c r="K28" s="621" t="s">
        <v>16</v>
      </c>
      <c r="L28" s="621">
        <v>143</v>
      </c>
      <c r="M28" s="621">
        <v>143</v>
      </c>
      <c r="N28" s="621" t="s">
        <v>16</v>
      </c>
      <c r="O28" s="621">
        <v>2026</v>
      </c>
      <c r="P28" s="633"/>
    </row>
    <row r="29" spans="1:16" s="623" customFormat="1" ht="14.25" customHeight="1">
      <c r="A29" s="609"/>
      <c r="B29" s="72"/>
      <c r="C29" s="65" t="s">
        <v>31</v>
      </c>
      <c r="D29" s="620"/>
      <c r="E29" s="621">
        <v>34</v>
      </c>
      <c r="F29" s="621">
        <v>34</v>
      </c>
      <c r="G29" s="621" t="s">
        <v>16</v>
      </c>
      <c r="H29" s="621"/>
      <c r="I29" s="621" t="s">
        <v>16</v>
      </c>
      <c r="J29" s="621" t="s">
        <v>16</v>
      </c>
      <c r="K29" s="621" t="s">
        <v>16</v>
      </c>
      <c r="L29" s="621" t="s">
        <v>16</v>
      </c>
      <c r="M29" s="621" t="s">
        <v>16</v>
      </c>
      <c r="N29" s="621" t="s">
        <v>16</v>
      </c>
      <c r="O29" s="621"/>
      <c r="P29" s="609"/>
    </row>
    <row r="30" spans="1:16" s="623" customFormat="1" ht="21" customHeight="1">
      <c r="A30" s="624"/>
      <c r="B30" s="70" t="s">
        <v>8</v>
      </c>
      <c r="C30" s="71" t="s">
        <v>30</v>
      </c>
      <c r="D30" s="632"/>
      <c r="E30" s="621">
        <v>912</v>
      </c>
      <c r="F30" s="621">
        <v>789</v>
      </c>
      <c r="G30" s="621">
        <v>123</v>
      </c>
      <c r="H30" s="621">
        <v>3215</v>
      </c>
      <c r="I30" s="621">
        <v>17</v>
      </c>
      <c r="J30" s="621">
        <v>15</v>
      </c>
      <c r="K30" s="621">
        <v>2</v>
      </c>
      <c r="L30" s="621">
        <v>912</v>
      </c>
      <c r="M30" s="621">
        <v>789</v>
      </c>
      <c r="N30" s="621">
        <v>123</v>
      </c>
      <c r="O30" s="621">
        <v>3215</v>
      </c>
      <c r="P30" s="633"/>
    </row>
    <row r="31" spans="1:16" s="623" customFormat="1" ht="14.25" customHeight="1">
      <c r="A31" s="609"/>
      <c r="B31" s="72"/>
      <c r="C31" s="65" t="s">
        <v>31</v>
      </c>
      <c r="D31" s="620"/>
      <c r="E31" s="621" t="s">
        <v>16</v>
      </c>
      <c r="F31" s="621" t="s">
        <v>16</v>
      </c>
      <c r="G31" s="621" t="s">
        <v>16</v>
      </c>
      <c r="H31" s="621"/>
      <c r="I31" s="621" t="s">
        <v>16</v>
      </c>
      <c r="J31" s="621" t="s">
        <v>16</v>
      </c>
      <c r="K31" s="621" t="s">
        <v>16</v>
      </c>
      <c r="L31" s="621" t="s">
        <v>16</v>
      </c>
      <c r="M31" s="621" t="s">
        <v>16</v>
      </c>
      <c r="N31" s="621" t="s">
        <v>16</v>
      </c>
      <c r="O31" s="621"/>
      <c r="P31" s="609"/>
    </row>
    <row r="32" spans="1:16" s="623" customFormat="1" ht="21" customHeight="1">
      <c r="A32" s="624"/>
      <c r="B32" s="70" t="s">
        <v>9</v>
      </c>
      <c r="C32" s="71" t="s">
        <v>30</v>
      </c>
      <c r="D32" s="632"/>
      <c r="E32" s="621">
        <v>109</v>
      </c>
      <c r="F32" s="621">
        <v>109</v>
      </c>
      <c r="G32" s="621" t="s">
        <v>16</v>
      </c>
      <c r="H32" s="621">
        <v>283</v>
      </c>
      <c r="I32" s="621">
        <v>1</v>
      </c>
      <c r="J32" s="621">
        <v>1</v>
      </c>
      <c r="K32" s="621" t="s">
        <v>16</v>
      </c>
      <c r="L32" s="621">
        <v>109</v>
      </c>
      <c r="M32" s="621">
        <v>109</v>
      </c>
      <c r="N32" s="621" t="s">
        <v>16</v>
      </c>
      <c r="O32" s="621">
        <v>283</v>
      </c>
      <c r="P32" s="633"/>
    </row>
    <row r="33" spans="1:16" s="623" customFormat="1" ht="14.25" customHeight="1">
      <c r="A33" s="609"/>
      <c r="B33" s="72"/>
      <c r="C33" s="65" t="s">
        <v>31</v>
      </c>
      <c r="D33" s="620"/>
      <c r="E33" s="621" t="s">
        <v>16</v>
      </c>
      <c r="F33" s="621" t="s">
        <v>16</v>
      </c>
      <c r="G33" s="621" t="s">
        <v>16</v>
      </c>
      <c r="H33" s="621"/>
      <c r="I33" s="621" t="s">
        <v>16</v>
      </c>
      <c r="J33" s="621" t="s">
        <v>16</v>
      </c>
      <c r="K33" s="621" t="s">
        <v>16</v>
      </c>
      <c r="L33" s="621" t="s">
        <v>16</v>
      </c>
      <c r="M33" s="621" t="s">
        <v>16</v>
      </c>
      <c r="N33" s="621" t="s">
        <v>16</v>
      </c>
      <c r="O33" s="621"/>
      <c r="P33" s="633"/>
    </row>
    <row r="34" spans="1:16" s="623" customFormat="1" ht="21" customHeight="1">
      <c r="A34" s="624"/>
      <c r="B34" s="70" t="s">
        <v>10</v>
      </c>
      <c r="C34" s="71" t="s">
        <v>30</v>
      </c>
      <c r="D34" s="632"/>
      <c r="E34" s="621" t="s">
        <v>16</v>
      </c>
      <c r="F34" s="621" t="s">
        <v>16</v>
      </c>
      <c r="G34" s="621" t="s">
        <v>16</v>
      </c>
      <c r="H34" s="621" t="s">
        <v>16</v>
      </c>
      <c r="I34" s="621" t="s">
        <v>16</v>
      </c>
      <c r="J34" s="621" t="s">
        <v>16</v>
      </c>
      <c r="K34" s="621" t="s">
        <v>16</v>
      </c>
      <c r="L34" s="621" t="s">
        <v>16</v>
      </c>
      <c r="M34" s="621" t="s">
        <v>16</v>
      </c>
      <c r="N34" s="621" t="s">
        <v>16</v>
      </c>
      <c r="O34" s="621" t="s">
        <v>16</v>
      </c>
      <c r="P34" s="633"/>
    </row>
    <row r="35" spans="1:16" s="623" customFormat="1" ht="14.25" customHeight="1">
      <c r="A35" s="609"/>
      <c r="B35" s="55"/>
      <c r="C35" s="65" t="s">
        <v>31</v>
      </c>
      <c r="D35" s="620"/>
      <c r="E35" s="621" t="s">
        <v>16</v>
      </c>
      <c r="F35" s="621" t="s">
        <v>16</v>
      </c>
      <c r="G35" s="621" t="s">
        <v>16</v>
      </c>
      <c r="H35" s="621"/>
      <c r="I35" s="621" t="s">
        <v>16</v>
      </c>
      <c r="J35" s="621" t="s">
        <v>16</v>
      </c>
      <c r="K35" s="621" t="s">
        <v>16</v>
      </c>
      <c r="L35" s="621" t="s">
        <v>16</v>
      </c>
      <c r="M35" s="621" t="s">
        <v>16</v>
      </c>
      <c r="N35" s="621" t="s">
        <v>16</v>
      </c>
      <c r="O35" s="621"/>
      <c r="P35" s="633"/>
    </row>
    <row r="36" spans="1:16" s="623" customFormat="1" ht="21" customHeight="1">
      <c r="A36" s="624"/>
      <c r="B36" s="70" t="s">
        <v>33</v>
      </c>
      <c r="C36" s="71" t="s">
        <v>30</v>
      </c>
      <c r="D36" s="632"/>
      <c r="E36" s="621" t="s">
        <v>16</v>
      </c>
      <c r="F36" s="621" t="s">
        <v>16</v>
      </c>
      <c r="G36" s="621" t="s">
        <v>16</v>
      </c>
      <c r="H36" s="621" t="s">
        <v>16</v>
      </c>
      <c r="I36" s="621" t="s">
        <v>16</v>
      </c>
      <c r="J36" s="621" t="s">
        <v>16</v>
      </c>
      <c r="K36" s="621" t="s">
        <v>16</v>
      </c>
      <c r="L36" s="621" t="s">
        <v>16</v>
      </c>
      <c r="M36" s="621" t="s">
        <v>16</v>
      </c>
      <c r="N36" s="621" t="s">
        <v>16</v>
      </c>
      <c r="O36" s="621" t="s">
        <v>16</v>
      </c>
      <c r="P36" s="621"/>
    </row>
    <row r="37" spans="1:16" s="623" customFormat="1" ht="14.25" customHeight="1">
      <c r="A37" s="609"/>
      <c r="B37" s="72"/>
      <c r="C37" s="65" t="s">
        <v>31</v>
      </c>
      <c r="D37" s="620"/>
      <c r="E37" s="621" t="s">
        <v>16</v>
      </c>
      <c r="F37" s="621" t="s">
        <v>16</v>
      </c>
      <c r="G37" s="621" t="s">
        <v>16</v>
      </c>
      <c r="H37" s="621"/>
      <c r="I37" s="621" t="s">
        <v>16</v>
      </c>
      <c r="J37" s="621" t="s">
        <v>16</v>
      </c>
      <c r="K37" s="621" t="s">
        <v>16</v>
      </c>
      <c r="L37" s="621" t="s">
        <v>16</v>
      </c>
      <c r="M37" s="621" t="s">
        <v>16</v>
      </c>
      <c r="N37" s="621" t="s">
        <v>16</v>
      </c>
      <c r="O37" s="621"/>
      <c r="P37" s="621"/>
    </row>
    <row r="38" spans="1:16" s="623" customFormat="1" ht="21" customHeight="1">
      <c r="A38" s="624"/>
      <c r="B38" s="70" t="s">
        <v>34</v>
      </c>
      <c r="C38" s="71" t="s">
        <v>30</v>
      </c>
      <c r="D38" s="632"/>
      <c r="E38" s="621">
        <v>286</v>
      </c>
      <c r="F38" s="621">
        <v>263</v>
      </c>
      <c r="G38" s="621">
        <v>23</v>
      </c>
      <c r="H38" s="621">
        <v>603</v>
      </c>
      <c r="I38" s="621">
        <v>1</v>
      </c>
      <c r="J38" s="621" t="s">
        <v>16</v>
      </c>
      <c r="K38" s="621">
        <v>1</v>
      </c>
      <c r="L38" s="621">
        <v>23</v>
      </c>
      <c r="M38" s="621" t="s">
        <v>16</v>
      </c>
      <c r="N38" s="621">
        <v>23</v>
      </c>
      <c r="O38" s="621" t="s">
        <v>16</v>
      </c>
      <c r="P38" s="633"/>
    </row>
    <row r="39" spans="1:16" s="623" customFormat="1" ht="14.25" customHeight="1">
      <c r="A39" s="609"/>
      <c r="B39" s="72"/>
      <c r="C39" s="65" t="s">
        <v>31</v>
      </c>
      <c r="D39" s="620"/>
      <c r="E39" s="621" t="s">
        <v>16</v>
      </c>
      <c r="F39" s="621" t="s">
        <v>16</v>
      </c>
      <c r="G39" s="621" t="s">
        <v>16</v>
      </c>
      <c r="H39" s="621"/>
      <c r="I39" s="621" t="s">
        <v>16</v>
      </c>
      <c r="J39" s="621" t="s">
        <v>16</v>
      </c>
      <c r="K39" s="621" t="s">
        <v>16</v>
      </c>
      <c r="L39" s="621" t="s">
        <v>16</v>
      </c>
      <c r="M39" s="621" t="s">
        <v>16</v>
      </c>
      <c r="N39" s="621" t="s">
        <v>16</v>
      </c>
      <c r="O39" s="621"/>
      <c r="P39" s="633"/>
    </row>
    <row r="40" spans="1:16" s="623" customFormat="1" ht="21" customHeight="1">
      <c r="A40" s="624"/>
      <c r="B40" s="70" t="s">
        <v>35</v>
      </c>
      <c r="C40" s="71" t="s">
        <v>30</v>
      </c>
      <c r="D40" s="632"/>
      <c r="E40" s="621">
        <v>288</v>
      </c>
      <c r="F40" s="621">
        <v>207</v>
      </c>
      <c r="G40" s="621">
        <v>81</v>
      </c>
      <c r="H40" s="621">
        <v>2211</v>
      </c>
      <c r="I40" s="621">
        <v>2</v>
      </c>
      <c r="J40" s="621">
        <v>1</v>
      </c>
      <c r="K40" s="621">
        <v>1</v>
      </c>
      <c r="L40" s="621">
        <v>179</v>
      </c>
      <c r="M40" s="621">
        <v>98</v>
      </c>
      <c r="N40" s="621">
        <v>81</v>
      </c>
      <c r="O40" s="621">
        <v>2037</v>
      </c>
      <c r="P40" s="633"/>
    </row>
    <row r="41" spans="1:16" s="623" customFormat="1" ht="14.25" customHeight="1">
      <c r="A41" s="609"/>
      <c r="B41" s="55"/>
      <c r="C41" s="65" t="s">
        <v>31</v>
      </c>
      <c r="D41" s="620"/>
      <c r="E41" s="621" t="s">
        <v>16</v>
      </c>
      <c r="F41" s="621" t="s">
        <v>16</v>
      </c>
      <c r="G41" s="621" t="s">
        <v>16</v>
      </c>
      <c r="H41" s="621"/>
      <c r="I41" s="621" t="s">
        <v>16</v>
      </c>
      <c r="J41" s="621" t="s">
        <v>16</v>
      </c>
      <c r="K41" s="621" t="s">
        <v>16</v>
      </c>
      <c r="L41" s="621" t="s">
        <v>16</v>
      </c>
      <c r="M41" s="621" t="s">
        <v>16</v>
      </c>
      <c r="N41" s="621" t="s">
        <v>16</v>
      </c>
      <c r="O41" s="621"/>
      <c r="P41" s="609"/>
    </row>
    <row r="42" spans="1:16" s="638" customFormat="1" ht="3.95" customHeight="1">
      <c r="A42" s="634"/>
      <c r="B42" s="634"/>
      <c r="C42" s="634"/>
      <c r="D42" s="635"/>
      <c r="E42" s="636"/>
      <c r="F42" s="636"/>
      <c r="G42" s="636"/>
      <c r="H42" s="637"/>
      <c r="I42" s="636"/>
      <c r="J42" s="636"/>
      <c r="K42" s="636"/>
      <c r="L42" s="636"/>
      <c r="M42" s="636"/>
      <c r="N42" s="636"/>
      <c r="O42" s="637"/>
      <c r="P42" s="634"/>
    </row>
    <row r="43" spans="1:16" s="606" customFormat="1" ht="15.95" customHeight="1">
      <c r="B43" s="606" t="s">
        <v>351</v>
      </c>
      <c r="D43" s="608"/>
      <c r="P43" s="609"/>
    </row>
    <row r="44" spans="1:16" s="606" customFormat="1" ht="12" customHeight="1">
      <c r="B44" s="606" t="s">
        <v>352</v>
      </c>
      <c r="D44" s="608"/>
      <c r="P44" s="609"/>
    </row>
  </sheetData>
  <mergeCells count="4">
    <mergeCell ref="H5:H6"/>
    <mergeCell ref="O5:O6"/>
    <mergeCell ref="P5:P6"/>
    <mergeCell ref="J3:O3"/>
  </mergeCells>
  <phoneticPr fontId="3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7" transitionEvaluation="1">
    <tabColor rgb="FF92D050"/>
  </sheetPr>
  <dimension ref="A1:AR70"/>
  <sheetViews>
    <sheetView view="pageBreakPreview" topLeftCell="A7" zoomScale="90" zoomScaleNormal="85" zoomScaleSheetLayoutView="90" workbookViewId="0">
      <selection activeCell="R35" sqref="R35"/>
    </sheetView>
  </sheetViews>
  <sheetFormatPr defaultColWidth="12.125" defaultRowHeight="12" customHeight="1"/>
  <cols>
    <col min="1" max="1" width="0.375" style="81" customWidth="1"/>
    <col min="2" max="3" width="1.625" style="82" customWidth="1"/>
    <col min="4" max="4" width="5.5" style="82" customWidth="1"/>
    <col min="5" max="5" width="0.625" style="82" customWidth="1"/>
    <col min="6" max="6" width="22.875" style="82" customWidth="1"/>
    <col min="7" max="7" width="0.375" style="81" customWidth="1"/>
    <col min="8" max="8" width="7.5" style="83" customWidth="1"/>
    <col min="9" max="18" width="6.125" style="83" customWidth="1"/>
    <col min="19" max="22" width="0.25" style="85" customWidth="1"/>
    <col min="23" max="29" width="6.125" style="83" customWidth="1"/>
    <col min="30" max="30" width="7.625" style="83" customWidth="1"/>
    <col min="31" max="31" width="6.125" style="83" customWidth="1"/>
    <col min="32" max="32" width="6.5" style="83" customWidth="1"/>
    <col min="33" max="33" width="5.125" style="83" customWidth="1"/>
    <col min="34" max="34" width="0.375" style="86" customWidth="1"/>
    <col min="35" max="35" width="0.625" style="81" customWidth="1"/>
    <col min="36" max="37" width="1.625" style="81" customWidth="1"/>
    <col min="38" max="38" width="4.875" style="82" customWidth="1"/>
    <col min="39" max="39" width="0.75" style="82" customWidth="1"/>
    <col min="40" max="40" width="22.875" style="82" customWidth="1"/>
    <col min="41" max="41" width="0.375" style="87" customWidth="1"/>
    <col min="42" max="42" width="5.75" style="81" customWidth="1"/>
    <col min="43" max="16384" width="12.125" style="81"/>
  </cols>
  <sheetData>
    <row r="1" spans="1:44" s="73" customFormat="1" ht="24" customHeight="1">
      <c r="B1" s="74"/>
      <c r="C1" s="74"/>
      <c r="D1" s="74"/>
      <c r="E1" s="74"/>
      <c r="F1" s="74"/>
      <c r="H1" s="75"/>
      <c r="I1" s="75"/>
      <c r="L1" s="75"/>
      <c r="M1" s="76" t="s">
        <v>721</v>
      </c>
      <c r="N1" s="77" t="s">
        <v>763</v>
      </c>
      <c r="Q1" s="75"/>
      <c r="R1" s="75"/>
      <c r="S1" s="78"/>
      <c r="T1" s="78"/>
      <c r="U1" s="78"/>
      <c r="V1" s="78"/>
      <c r="W1" s="75"/>
      <c r="X1" s="75"/>
      <c r="Y1" s="75"/>
      <c r="Z1" s="75"/>
      <c r="AA1" s="75"/>
      <c r="AB1" s="75"/>
      <c r="AC1" s="75"/>
      <c r="AD1" s="75"/>
      <c r="AE1" s="75"/>
      <c r="AF1" s="75"/>
      <c r="AG1" s="75"/>
      <c r="AH1" s="79"/>
      <c r="AL1" s="74"/>
      <c r="AM1" s="74"/>
      <c r="AN1" s="74"/>
      <c r="AO1" s="80"/>
    </row>
    <row r="2" spans="1:44" ht="3.75" customHeight="1">
      <c r="J2" s="84"/>
    </row>
    <row r="3" spans="1:44" s="88" customFormat="1" ht="12" customHeight="1" thickBot="1">
      <c r="B3" s="88" t="s">
        <v>808</v>
      </c>
      <c r="H3" s="89"/>
      <c r="I3" s="89"/>
      <c r="J3" s="89"/>
      <c r="K3" s="89"/>
      <c r="L3" s="90"/>
      <c r="M3" s="89"/>
      <c r="N3" s="89"/>
      <c r="O3" s="89"/>
      <c r="P3" s="89"/>
      <c r="Q3" s="89"/>
      <c r="R3" s="89"/>
      <c r="S3" s="91"/>
      <c r="T3" s="91"/>
      <c r="U3" s="91"/>
      <c r="V3" s="91"/>
      <c r="W3" s="89"/>
      <c r="X3" s="89"/>
      <c r="Y3" s="89"/>
      <c r="Z3" s="89"/>
      <c r="AA3" s="89"/>
      <c r="AB3" s="89"/>
      <c r="AC3" s="89"/>
      <c r="AD3" s="89"/>
      <c r="AE3" s="89"/>
      <c r="AF3" s="89"/>
      <c r="AG3" s="89"/>
      <c r="AH3" s="91"/>
      <c r="AN3" s="581" t="s">
        <v>761</v>
      </c>
      <c r="AO3" s="92"/>
    </row>
    <row r="4" spans="1:44" s="108" customFormat="1" ht="48" customHeight="1">
      <c r="A4" s="93"/>
      <c r="B4" s="94"/>
      <c r="C4" s="94"/>
      <c r="D4" s="94"/>
      <c r="E4" s="94"/>
      <c r="F4" s="95"/>
      <c r="G4" s="96"/>
      <c r="H4" s="97" t="s">
        <v>329</v>
      </c>
      <c r="I4" s="97" t="s">
        <v>330</v>
      </c>
      <c r="J4" s="97" t="s">
        <v>37</v>
      </c>
      <c r="K4" s="97" t="s">
        <v>38</v>
      </c>
      <c r="L4" s="97" t="s">
        <v>331</v>
      </c>
      <c r="M4" s="97" t="s">
        <v>332</v>
      </c>
      <c r="N4" s="97" t="s">
        <v>333</v>
      </c>
      <c r="O4" s="97" t="s">
        <v>335</v>
      </c>
      <c r="P4" s="97" t="s">
        <v>592</v>
      </c>
      <c r="Q4" s="98" t="s">
        <v>39</v>
      </c>
      <c r="R4" s="98" t="s">
        <v>40</v>
      </c>
      <c r="S4" s="968"/>
      <c r="T4" s="101"/>
      <c r="U4" s="101"/>
      <c r="V4" s="102"/>
      <c r="W4" s="103" t="s">
        <v>593</v>
      </c>
      <c r="X4" s="104" t="s">
        <v>334</v>
      </c>
      <c r="Y4" s="99" t="s">
        <v>594</v>
      </c>
      <c r="Z4" s="105" t="s">
        <v>595</v>
      </c>
      <c r="AA4" s="99" t="s">
        <v>596</v>
      </c>
      <c r="AB4" s="97" t="s">
        <v>597</v>
      </c>
      <c r="AC4" s="97" t="s">
        <v>374</v>
      </c>
      <c r="AD4" s="97" t="s">
        <v>598</v>
      </c>
      <c r="AE4" s="97" t="s">
        <v>336</v>
      </c>
      <c r="AF4" s="97" t="s">
        <v>2</v>
      </c>
      <c r="AG4" s="97" t="s">
        <v>375</v>
      </c>
      <c r="AH4" s="102"/>
      <c r="AI4" s="106"/>
      <c r="AJ4" s="93"/>
      <c r="AK4" s="93"/>
      <c r="AL4" s="94"/>
      <c r="AM4" s="94"/>
      <c r="AN4" s="95"/>
      <c r="AO4" s="107"/>
    </row>
    <row r="5" spans="1:44" s="115" customFormat="1" ht="18" customHeight="1">
      <c r="A5" s="109"/>
      <c r="B5" s="1091" t="s">
        <v>36</v>
      </c>
      <c r="C5" s="1091"/>
      <c r="D5" s="1091"/>
      <c r="E5" s="1091"/>
      <c r="F5" s="1091"/>
      <c r="G5" s="110"/>
      <c r="H5" s="144">
        <f>SUM(H6,H24,H25,H30,H33,H34,H35,H36,H37)</f>
        <v>1743</v>
      </c>
      <c r="I5" s="144">
        <f>SUM(I6,I24,I25,I30,I33,I34,I35,I36,I37)</f>
        <v>224</v>
      </c>
      <c r="J5" s="144">
        <f>SUM(J6,J24,J25,J30,J33,J34,J35,J36,J37)</f>
        <v>455</v>
      </c>
      <c r="K5" s="144">
        <f t="shared" ref="K5:R5" si="0">SUM(K6,K24,K25,K30,K33,K34,K35,K36,K37)</f>
        <v>64</v>
      </c>
      <c r="L5" s="144">
        <f t="shared" si="0"/>
        <v>36</v>
      </c>
      <c r="M5" s="144">
        <f t="shared" si="0"/>
        <v>21</v>
      </c>
      <c r="N5" s="144">
        <f t="shared" si="0"/>
        <v>116</v>
      </c>
      <c r="O5" s="144">
        <f t="shared" si="0"/>
        <v>168</v>
      </c>
      <c r="P5" s="144">
        <f t="shared" si="0"/>
        <v>65</v>
      </c>
      <c r="Q5" s="144">
        <f t="shared" si="0"/>
        <v>1</v>
      </c>
      <c r="R5" s="144">
        <f t="shared" si="0"/>
        <v>0</v>
      </c>
      <c r="S5" s="111"/>
      <c r="T5" s="111"/>
      <c r="U5" s="111"/>
      <c r="V5" s="111"/>
      <c r="W5" s="144">
        <f t="shared" ref="W5" si="1">SUM(W6,W24,W25,W30,W33,W34,W35,W36,W37)</f>
        <v>36</v>
      </c>
      <c r="X5" s="144">
        <f t="shared" ref="X5" si="2">SUM(X6,X24,X25,X30,X33,X34,X35,X36,X37)</f>
        <v>4</v>
      </c>
      <c r="Y5" s="144">
        <f t="shared" ref="Y5" si="3">SUM(Y6,Y24,Y25,Y30,Y33,Y34,Y35,Y36,Y37)</f>
        <v>4</v>
      </c>
      <c r="Z5" s="144">
        <f t="shared" ref="Z5" si="4">SUM(Z6,Z24,Z25,Z30,Z33,Z34,Z35,Z36,Z37)</f>
        <v>1</v>
      </c>
      <c r="AA5" s="144">
        <f t="shared" ref="AA5" si="5">SUM(AA6,AA24,AA25,AA30,AA33,AA34,AA35,AA36,AA37)</f>
        <v>1</v>
      </c>
      <c r="AB5" s="144">
        <f t="shared" ref="AB5" si="6">SUM(AB6,AB24,AB25,AB30,AB33,AB34,AB35,AB36,AB37)</f>
        <v>0</v>
      </c>
      <c r="AC5" s="144">
        <f t="shared" ref="AC5" si="7">SUM(AC6,AC24,AC25,AC30,AC33,AC34,AC35,AC36,AC37)</f>
        <v>59</v>
      </c>
      <c r="AD5" s="144">
        <f t="shared" ref="AD5" si="8">SUM(AD6,AD24,AD25,AD30,AD33,AD34,AD35,AD36,AD37)</f>
        <v>1</v>
      </c>
      <c r="AE5" s="144">
        <f t="shared" ref="AE5" si="9">SUM(AE6,AE24,AE25,AE30,AE33,AE34,AE35,AE36,AE37)</f>
        <v>243</v>
      </c>
      <c r="AF5" s="144">
        <f t="shared" ref="AF5" si="10">SUM(AF6,AF24,AF25,AF30,AF33,AF34,AF35,AF36,AF37)</f>
        <v>242</v>
      </c>
      <c r="AG5" s="144">
        <f t="shared" ref="AG5" si="11">SUM(AG6,AG24,AG25,AG30,AG33,AG34,AG35,AG36,AG37)</f>
        <v>2</v>
      </c>
      <c r="AH5" s="112"/>
      <c r="AI5" s="113"/>
      <c r="AJ5" s="1092" t="s">
        <v>602</v>
      </c>
      <c r="AK5" s="1092"/>
      <c r="AL5" s="1092"/>
      <c r="AM5" s="1092"/>
      <c r="AN5" s="1092"/>
      <c r="AO5" s="114"/>
    </row>
    <row r="6" spans="1:44" s="122" customFormat="1" ht="20.100000000000001" customHeight="1">
      <c r="A6" s="116"/>
      <c r="C6" s="1090" t="s">
        <v>41</v>
      </c>
      <c r="D6" s="1090"/>
      <c r="E6" s="1090"/>
      <c r="F6" s="1090"/>
      <c r="G6" s="117"/>
      <c r="H6" s="124">
        <f>SUM(H7:H23)</f>
        <v>417</v>
      </c>
      <c r="I6" s="124">
        <f>SUM(I7:I23)</f>
        <v>34</v>
      </c>
      <c r="J6" s="124">
        <f>SUM(J7:J23)</f>
        <v>108</v>
      </c>
      <c r="K6" s="124">
        <f t="shared" ref="K6:R6" si="12">SUM(K7:K23)</f>
        <v>18</v>
      </c>
      <c r="L6" s="124">
        <f t="shared" si="12"/>
        <v>18</v>
      </c>
      <c r="M6" s="124">
        <f t="shared" si="12"/>
        <v>11</v>
      </c>
      <c r="N6" s="124">
        <f t="shared" si="12"/>
        <v>21</v>
      </c>
      <c r="O6" s="124">
        <f t="shared" si="12"/>
        <v>80</v>
      </c>
      <c r="P6" s="124">
        <f t="shared" si="12"/>
        <v>24</v>
      </c>
      <c r="Q6" s="124">
        <f t="shared" si="12"/>
        <v>0</v>
      </c>
      <c r="R6" s="124">
        <f t="shared" si="12"/>
        <v>0</v>
      </c>
      <c r="S6" s="118"/>
      <c r="T6" s="118"/>
      <c r="U6" s="118"/>
      <c r="V6" s="118"/>
      <c r="W6" s="124">
        <f t="shared" ref="W6" si="13">SUM(W7:W23)</f>
        <v>11</v>
      </c>
      <c r="X6" s="124">
        <f t="shared" ref="X6" si="14">SUM(X7:X23)</f>
        <v>3</v>
      </c>
      <c r="Y6" s="124">
        <f t="shared" ref="Y6" si="15">SUM(Y7:Y23)</f>
        <v>2</v>
      </c>
      <c r="Z6" s="124">
        <f t="shared" ref="Z6" si="16">SUM(Z7:Z23)</f>
        <v>1</v>
      </c>
      <c r="AA6" s="124">
        <f t="shared" ref="AA6" si="17">SUM(AA7:AA23)</f>
        <v>1</v>
      </c>
      <c r="AB6" s="124">
        <f t="shared" ref="AB6" si="18">SUM(AB7:AB23)</f>
        <v>0</v>
      </c>
      <c r="AC6" s="124">
        <f t="shared" ref="AC6" si="19">SUM(AC7:AC23)</f>
        <v>2</v>
      </c>
      <c r="AD6" s="124">
        <f t="shared" ref="AD6" si="20">SUM(AD7:AD23)</f>
        <v>1</v>
      </c>
      <c r="AE6" s="124">
        <f t="shared" ref="AE6" si="21">SUM(AE7:AE23)</f>
        <v>64</v>
      </c>
      <c r="AF6" s="124">
        <f t="shared" ref="AF6" si="22">SUM(AF7:AF23)</f>
        <v>17</v>
      </c>
      <c r="AG6" s="124">
        <f t="shared" ref="AG6" si="23">SUM(AG7:AG23)</f>
        <v>1</v>
      </c>
      <c r="AH6" s="119"/>
      <c r="AI6" s="120"/>
      <c r="AK6" s="1090" t="s">
        <v>603</v>
      </c>
      <c r="AL6" s="1090"/>
      <c r="AM6" s="1090"/>
      <c r="AN6" s="1090"/>
      <c r="AO6" s="121"/>
      <c r="AQ6" s="122">
        <f t="shared" ref="AQ6:AQ23" si="24">SUM(I6:AG6)</f>
        <v>417</v>
      </c>
      <c r="AR6" s="122" t="str">
        <f>IF(AQ6=H6,"OK","NG")</f>
        <v>OK</v>
      </c>
    </row>
    <row r="7" spans="1:44" ht="20.100000000000001" customHeight="1">
      <c r="A7" s="87"/>
      <c r="B7" s="937"/>
      <c r="C7" s="937"/>
      <c r="D7" s="1088" t="s">
        <v>42</v>
      </c>
      <c r="E7" s="1088"/>
      <c r="F7" s="1088"/>
      <c r="G7" s="123"/>
      <c r="H7" s="124">
        <v>68</v>
      </c>
      <c r="I7" s="124">
        <v>4</v>
      </c>
      <c r="J7" s="124">
        <v>24</v>
      </c>
      <c r="K7" s="124">
        <v>6</v>
      </c>
      <c r="L7" s="124">
        <v>1</v>
      </c>
      <c r="M7" s="124">
        <v>1</v>
      </c>
      <c r="N7" s="124">
        <v>3</v>
      </c>
      <c r="O7" s="124">
        <v>12</v>
      </c>
      <c r="P7" s="124">
        <v>5</v>
      </c>
      <c r="Q7" s="124" t="s">
        <v>703</v>
      </c>
      <c r="R7" s="124" t="s">
        <v>703</v>
      </c>
      <c r="S7" s="118"/>
      <c r="T7" s="118"/>
      <c r="U7" s="118"/>
      <c r="V7" s="118"/>
      <c r="W7" s="124">
        <v>3</v>
      </c>
      <c r="X7" s="124" t="s">
        <v>703</v>
      </c>
      <c r="Y7" s="124" t="s">
        <v>703</v>
      </c>
      <c r="Z7" s="124" t="s">
        <v>703</v>
      </c>
      <c r="AA7" s="124" t="s">
        <v>686</v>
      </c>
      <c r="AB7" s="124" t="s">
        <v>703</v>
      </c>
      <c r="AC7" s="124" t="s">
        <v>703</v>
      </c>
      <c r="AD7" s="124" t="s">
        <v>704</v>
      </c>
      <c r="AE7" s="124">
        <v>9</v>
      </c>
      <c r="AF7" s="124" t="s">
        <v>686</v>
      </c>
      <c r="AG7" s="124" t="s">
        <v>702</v>
      </c>
      <c r="AH7" s="125"/>
      <c r="AI7" s="126"/>
      <c r="AJ7" s="937"/>
      <c r="AK7" s="937"/>
      <c r="AL7" s="1088" t="s">
        <v>604</v>
      </c>
      <c r="AM7" s="1088"/>
      <c r="AN7" s="1088"/>
      <c r="AO7" s="937"/>
      <c r="AQ7" s="122">
        <f t="shared" si="24"/>
        <v>68</v>
      </c>
      <c r="AR7" s="122" t="str">
        <f t="shared" ref="AR7:AR41" si="25">IF(AQ7=H7,"OK","NG")</f>
        <v>OK</v>
      </c>
    </row>
    <row r="8" spans="1:44" ht="21" customHeight="1">
      <c r="A8" s="87"/>
      <c r="B8" s="937"/>
      <c r="C8" s="937"/>
      <c r="D8" s="1088" t="s">
        <v>43</v>
      </c>
      <c r="E8" s="1088"/>
      <c r="F8" s="1088"/>
      <c r="G8" s="123"/>
      <c r="H8" s="124">
        <v>19</v>
      </c>
      <c r="I8" s="124">
        <v>1</v>
      </c>
      <c r="J8" s="124">
        <v>8</v>
      </c>
      <c r="K8" s="124" t="s">
        <v>686</v>
      </c>
      <c r="L8" s="124" t="s">
        <v>703</v>
      </c>
      <c r="M8" s="124" t="s">
        <v>703</v>
      </c>
      <c r="N8" s="124">
        <v>1</v>
      </c>
      <c r="O8" s="124">
        <v>7</v>
      </c>
      <c r="P8" s="124" t="s">
        <v>703</v>
      </c>
      <c r="Q8" s="124" t="s">
        <v>703</v>
      </c>
      <c r="R8" s="124" t="s">
        <v>703</v>
      </c>
      <c r="S8" s="124"/>
      <c r="T8" s="124"/>
      <c r="U8" s="124"/>
      <c r="V8" s="124"/>
      <c r="W8" s="124" t="s">
        <v>703</v>
      </c>
      <c r="X8" s="124" t="s">
        <v>703</v>
      </c>
      <c r="Y8" s="124" t="s">
        <v>703</v>
      </c>
      <c r="Z8" s="124" t="s">
        <v>703</v>
      </c>
      <c r="AA8" s="124">
        <v>1</v>
      </c>
      <c r="AB8" s="124" t="s">
        <v>703</v>
      </c>
      <c r="AC8" s="124" t="s">
        <v>703</v>
      </c>
      <c r="AD8" s="124" t="s">
        <v>704</v>
      </c>
      <c r="AE8" s="124">
        <v>1</v>
      </c>
      <c r="AF8" s="124" t="s">
        <v>686</v>
      </c>
      <c r="AG8" s="124" t="s">
        <v>702</v>
      </c>
      <c r="AH8" s="125"/>
      <c r="AI8" s="126"/>
      <c r="AJ8" s="937"/>
      <c r="AK8" s="937"/>
      <c r="AL8" s="1088" t="s">
        <v>605</v>
      </c>
      <c r="AM8" s="1088"/>
      <c r="AN8" s="1088"/>
      <c r="AO8" s="937"/>
      <c r="AQ8" s="122">
        <f t="shared" si="24"/>
        <v>19</v>
      </c>
      <c r="AR8" s="122" t="str">
        <f t="shared" si="25"/>
        <v>OK</v>
      </c>
    </row>
    <row r="9" spans="1:44" ht="13.5" customHeight="1">
      <c r="A9" s="87"/>
      <c r="B9" s="937"/>
      <c r="C9" s="937"/>
      <c r="D9" s="1088" t="s">
        <v>44</v>
      </c>
      <c r="E9" s="1088"/>
      <c r="F9" s="1088"/>
      <c r="G9" s="123"/>
      <c r="H9" s="124">
        <v>6</v>
      </c>
      <c r="I9" s="124">
        <v>1</v>
      </c>
      <c r="J9" s="124">
        <v>2</v>
      </c>
      <c r="K9" s="124">
        <v>1</v>
      </c>
      <c r="L9" s="124" t="s">
        <v>703</v>
      </c>
      <c r="M9" s="124">
        <v>1</v>
      </c>
      <c r="N9" s="124" t="s">
        <v>703</v>
      </c>
      <c r="O9" s="124" t="s">
        <v>686</v>
      </c>
      <c r="P9" s="124" t="s">
        <v>686</v>
      </c>
      <c r="Q9" s="124" t="s">
        <v>703</v>
      </c>
      <c r="R9" s="124" t="s">
        <v>703</v>
      </c>
      <c r="S9" s="118"/>
      <c r="T9" s="118"/>
      <c r="U9" s="118"/>
      <c r="V9" s="118"/>
      <c r="W9" s="124" t="s">
        <v>703</v>
      </c>
      <c r="X9" s="124" t="s">
        <v>703</v>
      </c>
      <c r="Y9" s="124" t="s">
        <v>703</v>
      </c>
      <c r="Z9" s="124" t="s">
        <v>703</v>
      </c>
      <c r="AA9" s="124" t="s">
        <v>703</v>
      </c>
      <c r="AB9" s="124" t="s">
        <v>703</v>
      </c>
      <c r="AC9" s="124" t="s">
        <v>686</v>
      </c>
      <c r="AD9" s="124" t="s">
        <v>704</v>
      </c>
      <c r="AE9" s="124" t="s">
        <v>686</v>
      </c>
      <c r="AF9" s="124">
        <v>1</v>
      </c>
      <c r="AG9" s="124" t="s">
        <v>702</v>
      </c>
      <c r="AH9" s="125">
        <v>2</v>
      </c>
      <c r="AI9" s="126"/>
      <c r="AJ9" s="937"/>
      <c r="AK9" s="937"/>
      <c r="AL9" s="1088" t="s">
        <v>606</v>
      </c>
      <c r="AM9" s="1088"/>
      <c r="AN9" s="1088"/>
      <c r="AO9" s="937"/>
      <c r="AQ9" s="122">
        <f t="shared" si="24"/>
        <v>6</v>
      </c>
      <c r="AR9" s="122" t="str">
        <f t="shared" si="25"/>
        <v>OK</v>
      </c>
    </row>
    <row r="10" spans="1:44" ht="13.5" customHeight="1">
      <c r="A10" s="87"/>
      <c r="B10" s="986"/>
      <c r="C10" s="986"/>
      <c r="D10" s="1088" t="s">
        <v>45</v>
      </c>
      <c r="E10" s="1088"/>
      <c r="F10" s="1088"/>
      <c r="G10" s="123"/>
      <c r="H10" s="124">
        <v>10</v>
      </c>
      <c r="I10" s="124">
        <v>1</v>
      </c>
      <c r="J10" s="124" t="s">
        <v>16</v>
      </c>
      <c r="K10" s="124" t="s">
        <v>703</v>
      </c>
      <c r="L10" s="124">
        <v>1</v>
      </c>
      <c r="M10" s="124" t="s">
        <v>703</v>
      </c>
      <c r="N10" s="124" t="s">
        <v>703</v>
      </c>
      <c r="O10" s="124">
        <v>1</v>
      </c>
      <c r="P10" s="124">
        <v>4</v>
      </c>
      <c r="Q10" s="124" t="s">
        <v>686</v>
      </c>
      <c r="R10" s="124" t="s">
        <v>703</v>
      </c>
      <c r="S10" s="118"/>
      <c r="T10" s="118"/>
      <c r="U10" s="118"/>
      <c r="V10" s="118"/>
      <c r="W10" s="124" t="s">
        <v>703</v>
      </c>
      <c r="X10" s="124" t="s">
        <v>703</v>
      </c>
      <c r="Y10" s="124" t="s">
        <v>703</v>
      </c>
      <c r="Z10" s="124" t="s">
        <v>703</v>
      </c>
      <c r="AA10" s="124" t="s">
        <v>703</v>
      </c>
      <c r="AB10" s="124" t="s">
        <v>703</v>
      </c>
      <c r="AC10" s="124">
        <v>1</v>
      </c>
      <c r="AD10" s="124" t="s">
        <v>704</v>
      </c>
      <c r="AE10" s="124">
        <v>2</v>
      </c>
      <c r="AF10" s="124" t="s">
        <v>686</v>
      </c>
      <c r="AG10" s="124" t="s">
        <v>702</v>
      </c>
      <c r="AH10" s="125"/>
      <c r="AI10" s="126"/>
      <c r="AJ10" s="937"/>
      <c r="AK10" s="937"/>
      <c r="AL10" s="1088" t="s">
        <v>607</v>
      </c>
      <c r="AM10" s="1088"/>
      <c r="AN10" s="1088"/>
      <c r="AO10" s="937"/>
      <c r="AQ10" s="122">
        <f t="shared" si="24"/>
        <v>10</v>
      </c>
      <c r="AR10" s="122" t="str">
        <f t="shared" si="25"/>
        <v>OK</v>
      </c>
    </row>
    <row r="11" spans="1:44" ht="13.5" customHeight="1">
      <c r="A11" s="127"/>
      <c r="B11" s="128"/>
      <c r="C11" s="128"/>
      <c r="D11" s="1088" t="s">
        <v>46</v>
      </c>
      <c r="E11" s="1088"/>
      <c r="F11" s="1088"/>
      <c r="G11" s="123"/>
      <c r="H11" s="124">
        <v>5</v>
      </c>
      <c r="I11" s="124" t="s">
        <v>686</v>
      </c>
      <c r="J11" s="124">
        <v>1</v>
      </c>
      <c r="K11" s="124" t="s">
        <v>703</v>
      </c>
      <c r="L11" s="124" t="s">
        <v>686</v>
      </c>
      <c r="M11" s="124" t="s">
        <v>703</v>
      </c>
      <c r="N11" s="124" t="s">
        <v>703</v>
      </c>
      <c r="O11" s="124" t="s">
        <v>686</v>
      </c>
      <c r="P11" s="124">
        <v>2</v>
      </c>
      <c r="Q11" s="124" t="s">
        <v>703</v>
      </c>
      <c r="R11" s="124" t="s">
        <v>703</v>
      </c>
      <c r="S11" s="118"/>
      <c r="T11" s="118"/>
      <c r="U11" s="118"/>
      <c r="V11" s="118"/>
      <c r="W11" s="124" t="s">
        <v>703</v>
      </c>
      <c r="X11" s="124" t="s">
        <v>703</v>
      </c>
      <c r="Y11" s="124" t="s">
        <v>703</v>
      </c>
      <c r="Z11" s="124" t="s">
        <v>703</v>
      </c>
      <c r="AA11" s="124" t="s">
        <v>703</v>
      </c>
      <c r="AB11" s="124" t="s">
        <v>703</v>
      </c>
      <c r="AC11" s="124" t="s">
        <v>703</v>
      </c>
      <c r="AD11" s="124" t="s">
        <v>704</v>
      </c>
      <c r="AE11" s="124">
        <v>2</v>
      </c>
      <c r="AF11" s="124" t="s">
        <v>686</v>
      </c>
      <c r="AG11" s="124" t="s">
        <v>702</v>
      </c>
      <c r="AH11" s="125"/>
      <c r="AI11" s="129"/>
      <c r="AJ11" s="128"/>
      <c r="AK11" s="128"/>
      <c r="AL11" s="1088" t="s">
        <v>608</v>
      </c>
      <c r="AM11" s="1088"/>
      <c r="AN11" s="1088"/>
      <c r="AO11" s="937"/>
      <c r="AQ11" s="122">
        <f t="shared" si="24"/>
        <v>5</v>
      </c>
      <c r="AR11" s="122" t="str">
        <f t="shared" si="25"/>
        <v>OK</v>
      </c>
    </row>
    <row r="12" spans="1:44" ht="20.100000000000001" customHeight="1">
      <c r="A12" s="127"/>
      <c r="B12" s="128"/>
      <c r="C12" s="128"/>
      <c r="D12" s="1088" t="s">
        <v>47</v>
      </c>
      <c r="E12" s="1088"/>
      <c r="F12" s="1088"/>
      <c r="G12" s="123"/>
      <c r="H12" s="124">
        <v>8</v>
      </c>
      <c r="I12" s="124">
        <v>1</v>
      </c>
      <c r="J12" s="124">
        <v>1</v>
      </c>
      <c r="K12" s="124">
        <v>1</v>
      </c>
      <c r="L12" s="124" t="s">
        <v>703</v>
      </c>
      <c r="M12" s="124" t="s">
        <v>703</v>
      </c>
      <c r="N12" s="124" t="s">
        <v>703</v>
      </c>
      <c r="O12" s="124">
        <v>2</v>
      </c>
      <c r="P12" s="124">
        <v>1</v>
      </c>
      <c r="Q12" s="124" t="s">
        <v>703</v>
      </c>
      <c r="R12" s="124" t="s">
        <v>703</v>
      </c>
      <c r="S12" s="118"/>
      <c r="T12" s="118"/>
      <c r="U12" s="118"/>
      <c r="V12" s="118"/>
      <c r="W12" s="124" t="s">
        <v>703</v>
      </c>
      <c r="X12" s="124" t="s">
        <v>703</v>
      </c>
      <c r="Y12" s="124" t="s">
        <v>703</v>
      </c>
      <c r="Z12" s="124" t="s">
        <v>703</v>
      </c>
      <c r="AA12" s="124" t="s">
        <v>703</v>
      </c>
      <c r="AB12" s="124" t="s">
        <v>703</v>
      </c>
      <c r="AC12" s="124" t="s">
        <v>703</v>
      </c>
      <c r="AD12" s="124" t="s">
        <v>704</v>
      </c>
      <c r="AE12" s="124">
        <v>2</v>
      </c>
      <c r="AF12" s="124" t="s">
        <v>686</v>
      </c>
      <c r="AG12" s="124" t="s">
        <v>702</v>
      </c>
      <c r="AH12" s="125"/>
      <c r="AI12" s="129"/>
      <c r="AJ12" s="128"/>
      <c r="AK12" s="128"/>
      <c r="AL12" s="1088" t="s">
        <v>609</v>
      </c>
      <c r="AM12" s="1088"/>
      <c r="AN12" s="1088"/>
      <c r="AO12" s="937"/>
      <c r="AQ12" s="122">
        <f t="shared" si="24"/>
        <v>8</v>
      </c>
      <c r="AR12" s="122" t="str">
        <f t="shared" si="25"/>
        <v>OK</v>
      </c>
    </row>
    <row r="13" spans="1:44" ht="13.5" customHeight="1">
      <c r="A13" s="127"/>
      <c r="B13" s="128"/>
      <c r="C13" s="128"/>
      <c r="D13" s="1088" t="s">
        <v>48</v>
      </c>
      <c r="E13" s="1088"/>
      <c r="F13" s="1088"/>
      <c r="G13" s="123"/>
      <c r="H13" s="124">
        <v>16</v>
      </c>
      <c r="I13" s="124" t="s">
        <v>686</v>
      </c>
      <c r="J13" s="124">
        <v>3</v>
      </c>
      <c r="K13" s="124" t="s">
        <v>703</v>
      </c>
      <c r="L13" s="124">
        <v>1</v>
      </c>
      <c r="M13" s="124" t="s">
        <v>703</v>
      </c>
      <c r="N13" s="124" t="s">
        <v>703</v>
      </c>
      <c r="O13" s="124">
        <v>1</v>
      </c>
      <c r="P13" s="124" t="s">
        <v>686</v>
      </c>
      <c r="Q13" s="124" t="s">
        <v>703</v>
      </c>
      <c r="R13" s="124" t="s">
        <v>703</v>
      </c>
      <c r="S13" s="118"/>
      <c r="T13" s="118"/>
      <c r="U13" s="118"/>
      <c r="V13" s="118"/>
      <c r="W13" s="124" t="s">
        <v>735</v>
      </c>
      <c r="X13" s="124" t="s">
        <v>703</v>
      </c>
      <c r="Y13" s="124" t="s">
        <v>703</v>
      </c>
      <c r="Z13" s="124" t="s">
        <v>703</v>
      </c>
      <c r="AA13" s="124" t="s">
        <v>703</v>
      </c>
      <c r="AB13" s="124" t="s">
        <v>703</v>
      </c>
      <c r="AC13" s="124" t="s">
        <v>703</v>
      </c>
      <c r="AD13" s="124" t="s">
        <v>704</v>
      </c>
      <c r="AE13" s="124">
        <v>1</v>
      </c>
      <c r="AF13" s="124">
        <v>10</v>
      </c>
      <c r="AG13" s="124" t="s">
        <v>702</v>
      </c>
      <c r="AH13" s="125"/>
      <c r="AI13" s="129"/>
      <c r="AJ13" s="128"/>
      <c r="AK13" s="128"/>
      <c r="AL13" s="1088" t="s">
        <v>610</v>
      </c>
      <c r="AM13" s="1088"/>
      <c r="AN13" s="1088"/>
      <c r="AO13" s="937"/>
      <c r="AQ13" s="122">
        <f t="shared" si="24"/>
        <v>16</v>
      </c>
      <c r="AR13" s="122" t="str">
        <f t="shared" si="25"/>
        <v>OK</v>
      </c>
    </row>
    <row r="14" spans="1:44" ht="13.5" customHeight="1">
      <c r="A14" s="87"/>
      <c r="B14" s="986"/>
      <c r="C14" s="986"/>
      <c r="D14" s="1088" t="s">
        <v>49</v>
      </c>
      <c r="E14" s="1088"/>
      <c r="F14" s="1088"/>
      <c r="G14" s="123"/>
      <c r="H14" s="124">
        <v>63</v>
      </c>
      <c r="I14" s="124">
        <v>8</v>
      </c>
      <c r="J14" s="124">
        <v>15</v>
      </c>
      <c r="K14" s="124" t="s">
        <v>686</v>
      </c>
      <c r="L14" s="124">
        <v>2</v>
      </c>
      <c r="M14" s="124">
        <v>1</v>
      </c>
      <c r="N14" s="124">
        <v>3</v>
      </c>
      <c r="O14" s="124">
        <v>13</v>
      </c>
      <c r="P14" s="124">
        <v>3</v>
      </c>
      <c r="Q14" s="124" t="s">
        <v>703</v>
      </c>
      <c r="R14" s="124" t="s">
        <v>686</v>
      </c>
      <c r="S14" s="118"/>
      <c r="T14" s="118"/>
      <c r="U14" s="118"/>
      <c r="V14" s="118"/>
      <c r="W14" s="124">
        <v>4</v>
      </c>
      <c r="X14" s="124">
        <v>1</v>
      </c>
      <c r="Y14" s="124">
        <v>1</v>
      </c>
      <c r="Z14" s="124" t="s">
        <v>703</v>
      </c>
      <c r="AA14" s="124" t="s">
        <v>703</v>
      </c>
      <c r="AB14" s="124" t="s">
        <v>733</v>
      </c>
      <c r="AC14" s="124" t="s">
        <v>686</v>
      </c>
      <c r="AD14" s="124">
        <v>1</v>
      </c>
      <c r="AE14" s="124">
        <v>10</v>
      </c>
      <c r="AF14" s="124">
        <v>1</v>
      </c>
      <c r="AG14" s="124" t="s">
        <v>702</v>
      </c>
      <c r="AH14" s="125"/>
      <c r="AI14" s="126"/>
      <c r="AJ14" s="972"/>
      <c r="AK14" s="972"/>
      <c r="AL14" s="1088" t="s">
        <v>611</v>
      </c>
      <c r="AM14" s="1088"/>
      <c r="AN14" s="1088"/>
      <c r="AO14" s="937"/>
      <c r="AQ14" s="122">
        <f t="shared" si="24"/>
        <v>63</v>
      </c>
      <c r="AR14" s="122" t="str">
        <f t="shared" si="25"/>
        <v>OK</v>
      </c>
    </row>
    <row r="15" spans="1:44" ht="13.5" customHeight="1">
      <c r="A15" s="127"/>
      <c r="B15" s="128"/>
      <c r="C15" s="128"/>
      <c r="D15" s="1088" t="s">
        <v>50</v>
      </c>
      <c r="E15" s="1088"/>
      <c r="F15" s="1088"/>
      <c r="G15" s="123"/>
      <c r="H15" s="124">
        <v>25</v>
      </c>
      <c r="I15" s="124">
        <v>4</v>
      </c>
      <c r="J15" s="124">
        <v>6</v>
      </c>
      <c r="K15" s="124">
        <v>1</v>
      </c>
      <c r="L15" s="124">
        <v>1</v>
      </c>
      <c r="M15" s="124">
        <v>1</v>
      </c>
      <c r="N15" s="124">
        <v>2</v>
      </c>
      <c r="O15" s="124">
        <v>4</v>
      </c>
      <c r="P15" s="124">
        <v>1</v>
      </c>
      <c r="Q15" s="124" t="s">
        <v>703</v>
      </c>
      <c r="R15" s="124" t="s">
        <v>703</v>
      </c>
      <c r="S15" s="118"/>
      <c r="T15" s="118"/>
      <c r="U15" s="118"/>
      <c r="V15" s="118"/>
      <c r="W15" s="124" t="s">
        <v>703</v>
      </c>
      <c r="X15" s="124" t="s">
        <v>686</v>
      </c>
      <c r="Y15" s="124" t="s">
        <v>686</v>
      </c>
      <c r="Z15" s="124">
        <v>1</v>
      </c>
      <c r="AA15" s="124" t="s">
        <v>686</v>
      </c>
      <c r="AB15" s="124" t="s">
        <v>703</v>
      </c>
      <c r="AC15" s="124" t="s">
        <v>703</v>
      </c>
      <c r="AD15" s="124" t="s">
        <v>704</v>
      </c>
      <c r="AE15" s="124">
        <v>4</v>
      </c>
      <c r="AF15" s="124" t="s">
        <v>686</v>
      </c>
      <c r="AG15" s="124" t="s">
        <v>702</v>
      </c>
      <c r="AH15" s="125"/>
      <c r="AI15" s="129"/>
      <c r="AJ15" s="128"/>
      <c r="AK15" s="128"/>
      <c r="AL15" s="1088" t="s">
        <v>612</v>
      </c>
      <c r="AM15" s="1088"/>
      <c r="AN15" s="1088"/>
      <c r="AO15" s="937"/>
      <c r="AQ15" s="122">
        <f t="shared" si="24"/>
        <v>25</v>
      </c>
      <c r="AR15" s="122" t="str">
        <f t="shared" si="25"/>
        <v>OK</v>
      </c>
    </row>
    <row r="16" spans="1:44" ht="13.5" customHeight="1">
      <c r="A16" s="127"/>
      <c r="B16" s="128"/>
      <c r="C16" s="128"/>
      <c r="D16" s="1088" t="s">
        <v>51</v>
      </c>
      <c r="E16" s="1088"/>
      <c r="F16" s="1088"/>
      <c r="G16" s="123"/>
      <c r="H16" s="124">
        <v>6</v>
      </c>
      <c r="I16" s="124" t="s">
        <v>686</v>
      </c>
      <c r="J16" s="124">
        <v>1</v>
      </c>
      <c r="K16" s="124" t="s">
        <v>703</v>
      </c>
      <c r="L16" s="124" t="s">
        <v>703</v>
      </c>
      <c r="M16" s="124" t="s">
        <v>703</v>
      </c>
      <c r="N16" s="124">
        <v>1</v>
      </c>
      <c r="O16" s="124">
        <v>2</v>
      </c>
      <c r="P16" s="124" t="s">
        <v>686</v>
      </c>
      <c r="Q16" s="124" t="s">
        <v>703</v>
      </c>
      <c r="R16" s="124" t="s">
        <v>703</v>
      </c>
      <c r="S16" s="124"/>
      <c r="T16" s="124"/>
      <c r="U16" s="124"/>
      <c r="V16" s="124"/>
      <c r="W16" s="124" t="s">
        <v>736</v>
      </c>
      <c r="X16" s="124" t="s">
        <v>703</v>
      </c>
      <c r="Y16" s="124" t="s">
        <v>703</v>
      </c>
      <c r="Z16" s="124" t="s">
        <v>703</v>
      </c>
      <c r="AA16" s="124" t="s">
        <v>703</v>
      </c>
      <c r="AB16" s="124" t="s">
        <v>703</v>
      </c>
      <c r="AC16" s="124" t="s">
        <v>703</v>
      </c>
      <c r="AD16" s="124" t="s">
        <v>704</v>
      </c>
      <c r="AE16" s="124">
        <v>1</v>
      </c>
      <c r="AF16" s="124">
        <v>1</v>
      </c>
      <c r="AG16" s="124" t="s">
        <v>702</v>
      </c>
      <c r="AH16" s="125"/>
      <c r="AI16" s="129"/>
      <c r="AJ16" s="128"/>
      <c r="AK16" s="128"/>
      <c r="AL16" s="1088" t="s">
        <v>613</v>
      </c>
      <c r="AM16" s="1088"/>
      <c r="AN16" s="1088"/>
      <c r="AO16" s="937"/>
      <c r="AQ16" s="122">
        <f t="shared" si="24"/>
        <v>6</v>
      </c>
      <c r="AR16" s="122" t="str">
        <f t="shared" si="25"/>
        <v>OK</v>
      </c>
    </row>
    <row r="17" spans="1:44" ht="20.100000000000001" customHeight="1">
      <c r="A17" s="127"/>
      <c r="B17" s="128"/>
      <c r="C17" s="128"/>
      <c r="D17" s="1088" t="s">
        <v>52</v>
      </c>
      <c r="E17" s="1088"/>
      <c r="F17" s="1088"/>
      <c r="G17" s="123"/>
      <c r="H17" s="124">
        <v>4</v>
      </c>
      <c r="I17" s="124" t="s">
        <v>686</v>
      </c>
      <c r="J17" s="124" t="s">
        <v>16</v>
      </c>
      <c r="K17" s="124" t="s">
        <v>703</v>
      </c>
      <c r="L17" s="124" t="s">
        <v>703</v>
      </c>
      <c r="M17" s="124" t="s">
        <v>703</v>
      </c>
      <c r="N17" s="124">
        <v>1</v>
      </c>
      <c r="O17" s="124">
        <v>2</v>
      </c>
      <c r="P17" s="124" t="s">
        <v>703</v>
      </c>
      <c r="Q17" s="124" t="s">
        <v>703</v>
      </c>
      <c r="R17" s="124" t="s">
        <v>703</v>
      </c>
      <c r="S17" s="118"/>
      <c r="T17" s="118"/>
      <c r="U17" s="118"/>
      <c r="V17" s="118"/>
      <c r="W17" s="124" t="s">
        <v>686</v>
      </c>
      <c r="X17" s="124" t="s">
        <v>703</v>
      </c>
      <c r="Y17" s="124" t="s">
        <v>703</v>
      </c>
      <c r="Z17" s="124" t="s">
        <v>703</v>
      </c>
      <c r="AA17" s="124" t="s">
        <v>703</v>
      </c>
      <c r="AB17" s="124" t="s">
        <v>703</v>
      </c>
      <c r="AC17" s="124" t="s">
        <v>703</v>
      </c>
      <c r="AD17" s="124" t="s">
        <v>704</v>
      </c>
      <c r="AE17" s="124">
        <v>1</v>
      </c>
      <c r="AF17" s="124" t="s">
        <v>686</v>
      </c>
      <c r="AG17" s="124" t="s">
        <v>702</v>
      </c>
      <c r="AH17" s="125"/>
      <c r="AI17" s="129"/>
      <c r="AJ17" s="128"/>
      <c r="AK17" s="128"/>
      <c r="AL17" s="1088" t="s">
        <v>614</v>
      </c>
      <c r="AM17" s="1088"/>
      <c r="AN17" s="1088"/>
      <c r="AO17" s="937"/>
      <c r="AQ17" s="122">
        <f t="shared" si="24"/>
        <v>4</v>
      </c>
      <c r="AR17" s="122" t="str">
        <f t="shared" si="25"/>
        <v>OK</v>
      </c>
    </row>
    <row r="18" spans="1:44" ht="13.5" customHeight="1">
      <c r="A18" s="127"/>
      <c r="B18" s="128"/>
      <c r="C18" s="128"/>
      <c r="D18" s="1088" t="s">
        <v>53</v>
      </c>
      <c r="E18" s="1088"/>
      <c r="F18" s="1088"/>
      <c r="G18" s="123"/>
      <c r="H18" s="124">
        <v>60</v>
      </c>
      <c r="I18" s="124">
        <v>8</v>
      </c>
      <c r="J18" s="124">
        <v>11</v>
      </c>
      <c r="K18" s="124">
        <v>2</v>
      </c>
      <c r="L18" s="124">
        <v>5</v>
      </c>
      <c r="M18" s="124">
        <v>3</v>
      </c>
      <c r="N18" s="124">
        <v>3</v>
      </c>
      <c r="O18" s="124">
        <v>16</v>
      </c>
      <c r="P18" s="124">
        <v>3</v>
      </c>
      <c r="Q18" s="124" t="s">
        <v>703</v>
      </c>
      <c r="R18" s="124" t="s">
        <v>703</v>
      </c>
      <c r="S18" s="118"/>
      <c r="T18" s="118"/>
      <c r="U18" s="118"/>
      <c r="V18" s="118"/>
      <c r="W18" s="124">
        <v>2</v>
      </c>
      <c r="X18" s="124" t="s">
        <v>686</v>
      </c>
      <c r="Y18" s="124" t="s">
        <v>703</v>
      </c>
      <c r="Z18" s="124" t="s">
        <v>703</v>
      </c>
      <c r="AA18" s="124" t="s">
        <v>703</v>
      </c>
      <c r="AB18" s="124" t="s">
        <v>703</v>
      </c>
      <c r="AC18" s="124" t="s">
        <v>734</v>
      </c>
      <c r="AD18" s="124" t="s">
        <v>704</v>
      </c>
      <c r="AE18" s="124">
        <v>7</v>
      </c>
      <c r="AF18" s="124" t="s">
        <v>686</v>
      </c>
      <c r="AG18" s="124" t="s">
        <v>702</v>
      </c>
      <c r="AH18" s="125"/>
      <c r="AI18" s="129"/>
      <c r="AJ18" s="128"/>
      <c r="AK18" s="128"/>
      <c r="AL18" s="1088" t="s">
        <v>615</v>
      </c>
      <c r="AM18" s="1088"/>
      <c r="AN18" s="1088"/>
      <c r="AO18" s="937"/>
      <c r="AQ18" s="122">
        <f t="shared" si="24"/>
        <v>60</v>
      </c>
      <c r="AR18" s="122" t="str">
        <f t="shared" si="25"/>
        <v>OK</v>
      </c>
    </row>
    <row r="19" spans="1:44" ht="13.5" customHeight="1">
      <c r="A19" s="127"/>
      <c r="B19" s="128"/>
      <c r="C19" s="128"/>
      <c r="D19" s="1088" t="s">
        <v>54</v>
      </c>
      <c r="E19" s="1088"/>
      <c r="F19" s="1088"/>
      <c r="G19" s="123"/>
      <c r="H19" s="124">
        <v>36</v>
      </c>
      <c r="I19" s="124">
        <v>1</v>
      </c>
      <c r="J19" s="124">
        <v>9</v>
      </c>
      <c r="K19" s="124">
        <v>2</v>
      </c>
      <c r="L19" s="124">
        <v>3</v>
      </c>
      <c r="M19" s="124">
        <v>1</v>
      </c>
      <c r="N19" s="124">
        <v>1</v>
      </c>
      <c r="O19" s="124">
        <v>4</v>
      </c>
      <c r="P19" s="124">
        <v>1</v>
      </c>
      <c r="Q19" s="124" t="s">
        <v>703</v>
      </c>
      <c r="R19" s="124" t="s">
        <v>703</v>
      </c>
      <c r="S19" s="124"/>
      <c r="T19" s="124"/>
      <c r="U19" s="124"/>
      <c r="V19" s="124"/>
      <c r="W19" s="124" t="s">
        <v>686</v>
      </c>
      <c r="X19" s="124">
        <v>1</v>
      </c>
      <c r="Y19" s="124">
        <v>1</v>
      </c>
      <c r="Z19" s="124" t="s">
        <v>703</v>
      </c>
      <c r="AA19" s="124" t="s">
        <v>703</v>
      </c>
      <c r="AB19" s="124" t="s">
        <v>703</v>
      </c>
      <c r="AC19" s="124" t="s">
        <v>703</v>
      </c>
      <c r="AD19" s="124" t="s">
        <v>704</v>
      </c>
      <c r="AE19" s="124">
        <v>9</v>
      </c>
      <c r="AF19" s="124">
        <v>2</v>
      </c>
      <c r="AG19" s="124">
        <v>1</v>
      </c>
      <c r="AH19" s="125"/>
      <c r="AI19" s="129"/>
      <c r="AJ19" s="128"/>
      <c r="AK19" s="128"/>
      <c r="AL19" s="1088" t="s">
        <v>616</v>
      </c>
      <c r="AM19" s="1088"/>
      <c r="AN19" s="1088"/>
      <c r="AO19" s="937"/>
      <c r="AQ19" s="122">
        <f t="shared" si="24"/>
        <v>36</v>
      </c>
      <c r="AR19" s="122" t="str">
        <f t="shared" si="25"/>
        <v>OK</v>
      </c>
    </row>
    <row r="20" spans="1:44" ht="13.5" customHeight="1">
      <c r="A20" s="127"/>
      <c r="B20" s="128"/>
      <c r="C20" s="128"/>
      <c r="D20" s="1088" t="s">
        <v>55</v>
      </c>
      <c r="E20" s="1088"/>
      <c r="F20" s="1088"/>
      <c r="G20" s="123"/>
      <c r="H20" s="124">
        <v>36</v>
      </c>
      <c r="I20" s="124">
        <v>3</v>
      </c>
      <c r="J20" s="124">
        <v>9</v>
      </c>
      <c r="K20" s="124">
        <v>3</v>
      </c>
      <c r="L20" s="124">
        <v>1</v>
      </c>
      <c r="M20" s="124">
        <v>1</v>
      </c>
      <c r="N20" s="124">
        <v>1</v>
      </c>
      <c r="O20" s="124">
        <v>4</v>
      </c>
      <c r="P20" s="124">
        <v>2</v>
      </c>
      <c r="Q20" s="124" t="s">
        <v>703</v>
      </c>
      <c r="R20" s="124" t="s">
        <v>703</v>
      </c>
      <c r="S20" s="118"/>
      <c r="T20" s="118"/>
      <c r="U20" s="118"/>
      <c r="V20" s="118"/>
      <c r="W20" s="124">
        <v>1</v>
      </c>
      <c r="X20" s="124">
        <v>1</v>
      </c>
      <c r="Y20" s="124" t="s">
        <v>703</v>
      </c>
      <c r="Z20" s="124" t="s">
        <v>703</v>
      </c>
      <c r="AA20" s="124" t="s">
        <v>703</v>
      </c>
      <c r="AB20" s="124" t="s">
        <v>703</v>
      </c>
      <c r="AC20" s="124">
        <v>1</v>
      </c>
      <c r="AD20" s="124" t="s">
        <v>704</v>
      </c>
      <c r="AE20" s="124">
        <v>8</v>
      </c>
      <c r="AF20" s="124">
        <v>1</v>
      </c>
      <c r="AG20" s="124" t="s">
        <v>686</v>
      </c>
      <c r="AH20" s="125"/>
      <c r="AI20" s="129"/>
      <c r="AJ20" s="128"/>
      <c r="AK20" s="128"/>
      <c r="AL20" s="1088" t="s">
        <v>617</v>
      </c>
      <c r="AM20" s="1088"/>
      <c r="AN20" s="1088"/>
      <c r="AO20" s="937"/>
      <c r="AQ20" s="122">
        <f t="shared" si="24"/>
        <v>36</v>
      </c>
      <c r="AR20" s="122" t="str">
        <f t="shared" si="25"/>
        <v>OK</v>
      </c>
    </row>
    <row r="21" spans="1:44" ht="13.5" customHeight="1">
      <c r="A21" s="127"/>
      <c r="B21" s="128"/>
      <c r="C21" s="128"/>
      <c r="D21" s="1088" t="s">
        <v>56</v>
      </c>
      <c r="E21" s="1088"/>
      <c r="F21" s="1088"/>
      <c r="G21" s="123"/>
      <c r="H21" s="124">
        <v>27</v>
      </c>
      <c r="I21" s="124" t="s">
        <v>686</v>
      </c>
      <c r="J21" s="124">
        <v>10</v>
      </c>
      <c r="K21" s="124">
        <v>2</v>
      </c>
      <c r="L21" s="124">
        <v>1</v>
      </c>
      <c r="M21" s="124" t="s">
        <v>686</v>
      </c>
      <c r="N21" s="124">
        <v>2</v>
      </c>
      <c r="O21" s="124">
        <v>6</v>
      </c>
      <c r="P21" s="124">
        <v>1</v>
      </c>
      <c r="Q21" s="124" t="s">
        <v>703</v>
      </c>
      <c r="R21" s="124" t="s">
        <v>703</v>
      </c>
      <c r="S21" s="124"/>
      <c r="T21" s="124"/>
      <c r="U21" s="124"/>
      <c r="V21" s="124"/>
      <c r="W21" s="124">
        <v>1</v>
      </c>
      <c r="X21" s="124" t="s">
        <v>737</v>
      </c>
      <c r="Y21" s="124" t="s">
        <v>703</v>
      </c>
      <c r="Z21" s="124" t="s">
        <v>703</v>
      </c>
      <c r="AA21" s="124" t="s">
        <v>703</v>
      </c>
      <c r="AB21" s="124" t="s">
        <v>703</v>
      </c>
      <c r="AC21" s="124" t="s">
        <v>736</v>
      </c>
      <c r="AD21" s="124" t="s">
        <v>704</v>
      </c>
      <c r="AE21" s="124">
        <v>3</v>
      </c>
      <c r="AF21" s="124">
        <v>1</v>
      </c>
      <c r="AG21" s="124" t="s">
        <v>686</v>
      </c>
      <c r="AH21" s="125"/>
      <c r="AI21" s="129"/>
      <c r="AJ21" s="128"/>
      <c r="AK21" s="128"/>
      <c r="AL21" s="1088" t="s">
        <v>618</v>
      </c>
      <c r="AM21" s="1088"/>
      <c r="AN21" s="1088"/>
      <c r="AO21" s="937"/>
      <c r="AQ21" s="122">
        <f t="shared" si="24"/>
        <v>27</v>
      </c>
      <c r="AR21" s="122" t="str">
        <f t="shared" si="25"/>
        <v>OK</v>
      </c>
    </row>
    <row r="22" spans="1:44" ht="20.100000000000001" customHeight="1">
      <c r="A22" s="127"/>
      <c r="B22" s="128"/>
      <c r="C22" s="128"/>
      <c r="D22" s="1088" t="s">
        <v>57</v>
      </c>
      <c r="E22" s="1088"/>
      <c r="F22" s="1088"/>
      <c r="G22" s="131"/>
      <c r="H22" s="124" t="s">
        <v>686</v>
      </c>
      <c r="I22" s="124" t="s">
        <v>686</v>
      </c>
      <c r="J22" s="124" t="s">
        <v>16</v>
      </c>
      <c r="K22" s="124" t="s">
        <v>703</v>
      </c>
      <c r="L22" s="124" t="s">
        <v>703</v>
      </c>
      <c r="M22" s="124" t="s">
        <v>703</v>
      </c>
      <c r="N22" s="124" t="s">
        <v>703</v>
      </c>
      <c r="O22" s="124" t="s">
        <v>703</v>
      </c>
      <c r="P22" s="124" t="s">
        <v>703</v>
      </c>
      <c r="Q22" s="124" t="s">
        <v>703</v>
      </c>
      <c r="R22" s="124" t="s">
        <v>703</v>
      </c>
      <c r="S22" s="118"/>
      <c r="T22" s="118"/>
      <c r="U22" s="118"/>
      <c r="V22" s="118"/>
      <c r="W22" s="124" t="s">
        <v>703</v>
      </c>
      <c r="X22" s="124" t="s">
        <v>703</v>
      </c>
      <c r="Y22" s="124" t="s">
        <v>703</v>
      </c>
      <c r="Z22" s="124" t="s">
        <v>703</v>
      </c>
      <c r="AA22" s="124" t="s">
        <v>703</v>
      </c>
      <c r="AB22" s="124" t="s">
        <v>703</v>
      </c>
      <c r="AC22" s="124" t="s">
        <v>703</v>
      </c>
      <c r="AD22" s="124" t="s">
        <v>704</v>
      </c>
      <c r="AE22" s="124" t="s">
        <v>702</v>
      </c>
      <c r="AF22" s="124" t="s">
        <v>686</v>
      </c>
      <c r="AG22" s="124" t="s">
        <v>702</v>
      </c>
      <c r="AH22" s="125"/>
      <c r="AI22" s="129"/>
      <c r="AJ22" s="128"/>
      <c r="AK22" s="128"/>
      <c r="AL22" s="1088" t="s">
        <v>619</v>
      </c>
      <c r="AM22" s="1088"/>
      <c r="AN22" s="1088"/>
      <c r="AO22" s="130"/>
      <c r="AQ22" s="122">
        <f t="shared" si="24"/>
        <v>0</v>
      </c>
      <c r="AR22" s="122" t="str">
        <f t="shared" si="25"/>
        <v>OK</v>
      </c>
    </row>
    <row r="23" spans="1:44" ht="13.5" customHeight="1">
      <c r="A23" s="127"/>
      <c r="B23" s="128"/>
      <c r="C23" s="128"/>
      <c r="D23" s="1088" t="s">
        <v>58</v>
      </c>
      <c r="E23" s="1088"/>
      <c r="F23" s="1088"/>
      <c r="G23" s="123"/>
      <c r="H23" s="124">
        <v>28</v>
      </c>
      <c r="I23" s="124">
        <v>2</v>
      </c>
      <c r="J23" s="124">
        <v>8</v>
      </c>
      <c r="K23" s="124" t="s">
        <v>686</v>
      </c>
      <c r="L23" s="124">
        <v>2</v>
      </c>
      <c r="M23" s="124">
        <v>2</v>
      </c>
      <c r="N23" s="124">
        <v>3</v>
      </c>
      <c r="O23" s="124">
        <v>6</v>
      </c>
      <c r="P23" s="124">
        <v>1</v>
      </c>
      <c r="Q23" s="124" t="s">
        <v>703</v>
      </c>
      <c r="R23" s="124" t="s">
        <v>703</v>
      </c>
      <c r="S23" s="118"/>
      <c r="T23" s="118"/>
      <c r="U23" s="118"/>
      <c r="V23" s="118"/>
      <c r="W23" s="124" t="s">
        <v>686</v>
      </c>
      <c r="X23" s="124" t="s">
        <v>703</v>
      </c>
      <c r="Y23" s="124" t="s">
        <v>703</v>
      </c>
      <c r="Z23" s="124" t="s">
        <v>703</v>
      </c>
      <c r="AA23" s="124" t="s">
        <v>703</v>
      </c>
      <c r="AB23" s="124" t="s">
        <v>703</v>
      </c>
      <c r="AC23" s="124" t="s">
        <v>738</v>
      </c>
      <c r="AD23" s="124" t="s">
        <v>704</v>
      </c>
      <c r="AE23" s="124">
        <v>4</v>
      </c>
      <c r="AF23" s="124" t="s">
        <v>686</v>
      </c>
      <c r="AG23" s="124" t="s">
        <v>702</v>
      </c>
      <c r="AH23" s="125"/>
      <c r="AI23" s="129"/>
      <c r="AJ23" s="128"/>
      <c r="AK23" s="128"/>
      <c r="AL23" s="1088" t="s">
        <v>620</v>
      </c>
      <c r="AM23" s="1088"/>
      <c r="AN23" s="1088"/>
      <c r="AO23" s="937"/>
      <c r="AQ23" s="122">
        <f t="shared" si="24"/>
        <v>28</v>
      </c>
      <c r="AR23" s="122" t="str">
        <f t="shared" si="25"/>
        <v>OK</v>
      </c>
    </row>
    <row r="24" spans="1:44" ht="20.100000000000001" customHeight="1">
      <c r="A24" s="127"/>
      <c r="C24" s="1089" t="s">
        <v>59</v>
      </c>
      <c r="D24" s="1089"/>
      <c r="E24" s="1089"/>
      <c r="F24" s="1089"/>
      <c r="G24" s="123"/>
      <c r="H24" s="124">
        <v>3</v>
      </c>
      <c r="I24" s="124" t="s">
        <v>686</v>
      </c>
      <c r="J24" s="124" t="s">
        <v>703</v>
      </c>
      <c r="K24" s="124" t="s">
        <v>703</v>
      </c>
      <c r="L24" s="124" t="s">
        <v>703</v>
      </c>
      <c r="M24" s="124" t="s">
        <v>686</v>
      </c>
      <c r="N24" s="124" t="s">
        <v>703</v>
      </c>
      <c r="O24" s="124">
        <v>2</v>
      </c>
      <c r="P24" s="124" t="s">
        <v>703</v>
      </c>
      <c r="Q24" s="124" t="s">
        <v>703</v>
      </c>
      <c r="R24" s="124" t="s">
        <v>703</v>
      </c>
      <c r="S24" s="124"/>
      <c r="T24" s="124"/>
      <c r="U24" s="124"/>
      <c r="V24" s="124"/>
      <c r="W24" s="124" t="s">
        <v>703</v>
      </c>
      <c r="X24" s="124" t="s">
        <v>703</v>
      </c>
      <c r="Y24" s="124" t="s">
        <v>703</v>
      </c>
      <c r="Z24" s="124" t="s">
        <v>703</v>
      </c>
      <c r="AA24" s="124" t="s">
        <v>703</v>
      </c>
      <c r="AB24" s="124" t="s">
        <v>703</v>
      </c>
      <c r="AC24" s="124" t="s">
        <v>703</v>
      </c>
      <c r="AD24" s="124" t="s">
        <v>704</v>
      </c>
      <c r="AE24" s="124">
        <v>1</v>
      </c>
      <c r="AF24" s="124" t="s">
        <v>702</v>
      </c>
      <c r="AG24" s="124" t="s">
        <v>702</v>
      </c>
      <c r="AH24" s="125"/>
      <c r="AI24" s="129"/>
      <c r="AJ24" s="82"/>
      <c r="AK24" s="1089" t="s">
        <v>621</v>
      </c>
      <c r="AL24" s="1089"/>
      <c r="AM24" s="1089"/>
      <c r="AN24" s="1089"/>
      <c r="AO24" s="937"/>
      <c r="AQ24" s="122">
        <f t="shared" ref="AQ24:AQ41" si="26">SUM(I24:AG24)</f>
        <v>3</v>
      </c>
      <c r="AR24" s="122" t="str">
        <f t="shared" si="25"/>
        <v>OK</v>
      </c>
    </row>
    <row r="25" spans="1:44" s="122" customFormat="1" ht="20.100000000000001" customHeight="1">
      <c r="A25" s="116"/>
      <c r="C25" s="1090" t="s">
        <v>60</v>
      </c>
      <c r="D25" s="1090"/>
      <c r="E25" s="1090"/>
      <c r="F25" s="1090"/>
      <c r="G25" s="117"/>
      <c r="H25" s="124">
        <f>SUM(H26:H27,H29)</f>
        <v>122</v>
      </c>
      <c r="I25" s="124">
        <f t="shared" ref="I25:R25" si="27">SUM(I26:I27,I29)</f>
        <v>38</v>
      </c>
      <c r="J25" s="124">
        <f t="shared" si="27"/>
        <v>13</v>
      </c>
      <c r="K25" s="124">
        <f t="shared" si="27"/>
        <v>2</v>
      </c>
      <c r="L25" s="124">
        <f t="shared" si="27"/>
        <v>7</v>
      </c>
      <c r="M25" s="124">
        <f t="shared" si="27"/>
        <v>2</v>
      </c>
      <c r="N25" s="124">
        <f t="shared" si="27"/>
        <v>11</v>
      </c>
      <c r="O25" s="124">
        <f>SUM(O26:O27,O29)</f>
        <v>15</v>
      </c>
      <c r="P25" s="124">
        <f t="shared" si="27"/>
        <v>11</v>
      </c>
      <c r="Q25" s="124">
        <f t="shared" si="27"/>
        <v>0</v>
      </c>
      <c r="R25" s="124">
        <f t="shared" si="27"/>
        <v>0</v>
      </c>
      <c r="S25" s="118"/>
      <c r="T25" s="118"/>
      <c r="U25" s="118"/>
      <c r="V25" s="118"/>
      <c r="W25" s="124">
        <f t="shared" ref="W25" si="28">SUM(W26:W27,W29)</f>
        <v>1</v>
      </c>
      <c r="X25" s="124">
        <f t="shared" ref="X25" si="29">SUM(X26:X27,X29)</f>
        <v>0</v>
      </c>
      <c r="Y25" s="124">
        <f>SUM(Y26:Y27,Y29)</f>
        <v>1</v>
      </c>
      <c r="Z25" s="124">
        <f t="shared" ref="Z25" si="30">SUM(Z26:Z27,Z29)</f>
        <v>0</v>
      </c>
      <c r="AA25" s="124">
        <f t="shared" ref="AA25" si="31">SUM(AA26:AA27,AA29)</f>
        <v>0</v>
      </c>
      <c r="AB25" s="124">
        <f t="shared" ref="AB25" si="32">SUM(AB26:AB27,AB29)</f>
        <v>0</v>
      </c>
      <c r="AC25" s="124">
        <f t="shared" ref="AC25" si="33">SUM(AC26:AC27,AC29)</f>
        <v>6</v>
      </c>
      <c r="AD25" s="124">
        <f t="shared" ref="AD25" si="34">SUM(AD26:AD27,AD29)</f>
        <v>0</v>
      </c>
      <c r="AE25" s="124">
        <f t="shared" ref="AE25" si="35">SUM(AE26:AE27,AE29)</f>
        <v>12</v>
      </c>
      <c r="AF25" s="124">
        <f t="shared" ref="AF25" si="36">SUM(AF26:AF27,AF29)</f>
        <v>3</v>
      </c>
      <c r="AG25" s="124">
        <f t="shared" ref="AG25" si="37">SUM(AG26:AG27,AG29)</f>
        <v>0</v>
      </c>
      <c r="AH25" s="119"/>
      <c r="AI25" s="120"/>
      <c r="AK25" s="1089" t="s">
        <v>622</v>
      </c>
      <c r="AL25" s="1089"/>
      <c r="AM25" s="1089"/>
      <c r="AN25" s="1089"/>
      <c r="AO25" s="121"/>
      <c r="AQ25" s="122">
        <f t="shared" si="26"/>
        <v>122</v>
      </c>
      <c r="AR25" s="122" t="str">
        <f t="shared" si="25"/>
        <v>OK</v>
      </c>
    </row>
    <row r="26" spans="1:44" ht="20.100000000000001" customHeight="1">
      <c r="A26" s="127"/>
      <c r="B26" s="128"/>
      <c r="C26" s="128"/>
      <c r="D26" s="1088" t="s">
        <v>61</v>
      </c>
      <c r="E26" s="1088"/>
      <c r="F26" s="1088"/>
      <c r="G26" s="123"/>
      <c r="H26" s="124">
        <v>32</v>
      </c>
      <c r="I26" s="124">
        <v>7</v>
      </c>
      <c r="J26" s="124">
        <v>5</v>
      </c>
      <c r="K26" s="124">
        <v>1</v>
      </c>
      <c r="L26" s="124">
        <v>3</v>
      </c>
      <c r="M26" s="124" t="s">
        <v>686</v>
      </c>
      <c r="N26" s="124">
        <v>4</v>
      </c>
      <c r="O26" s="124">
        <v>4</v>
      </c>
      <c r="P26" s="124">
        <v>4</v>
      </c>
      <c r="Q26" s="124" t="s">
        <v>703</v>
      </c>
      <c r="R26" s="124" t="s">
        <v>703</v>
      </c>
      <c r="S26" s="124"/>
      <c r="T26" s="124"/>
      <c r="U26" s="124"/>
      <c r="V26" s="124"/>
      <c r="W26" s="124" t="s">
        <v>686</v>
      </c>
      <c r="X26" s="124" t="s">
        <v>703</v>
      </c>
      <c r="Y26" s="124" t="s">
        <v>703</v>
      </c>
      <c r="Z26" s="124" t="s">
        <v>703</v>
      </c>
      <c r="AA26" s="124" t="s">
        <v>703</v>
      </c>
      <c r="AB26" s="124" t="s">
        <v>703</v>
      </c>
      <c r="AC26" s="124">
        <v>2</v>
      </c>
      <c r="AD26" s="124" t="s">
        <v>704</v>
      </c>
      <c r="AE26" s="124" t="s">
        <v>686</v>
      </c>
      <c r="AF26" s="124">
        <v>2</v>
      </c>
      <c r="AG26" s="124" t="s">
        <v>702</v>
      </c>
      <c r="AH26" s="125"/>
      <c r="AI26" s="129"/>
      <c r="AJ26" s="128"/>
      <c r="AK26" s="128"/>
      <c r="AL26" s="1088" t="s">
        <v>623</v>
      </c>
      <c r="AM26" s="1088"/>
      <c r="AN26" s="1088"/>
      <c r="AO26" s="937"/>
      <c r="AQ26" s="122">
        <f t="shared" si="26"/>
        <v>32</v>
      </c>
      <c r="AR26" s="122" t="str">
        <f t="shared" si="25"/>
        <v>OK</v>
      </c>
    </row>
    <row r="27" spans="1:44" ht="13.5" customHeight="1">
      <c r="A27" s="127"/>
      <c r="B27" s="128"/>
      <c r="C27" s="128"/>
      <c r="D27" s="1088" t="s">
        <v>62</v>
      </c>
      <c r="E27" s="1088"/>
      <c r="F27" s="1088"/>
      <c r="G27" s="123"/>
      <c r="H27" s="124">
        <v>57</v>
      </c>
      <c r="I27" s="124">
        <v>17</v>
      </c>
      <c r="J27" s="124">
        <v>6</v>
      </c>
      <c r="K27" s="124" t="s">
        <v>686</v>
      </c>
      <c r="L27" s="124">
        <v>1</v>
      </c>
      <c r="M27" s="124" t="s">
        <v>686</v>
      </c>
      <c r="N27" s="124">
        <v>5</v>
      </c>
      <c r="O27" s="124">
        <v>9</v>
      </c>
      <c r="P27" s="124">
        <v>4</v>
      </c>
      <c r="Q27" s="124" t="s">
        <v>686</v>
      </c>
      <c r="R27" s="124" t="s">
        <v>703</v>
      </c>
      <c r="S27" s="118"/>
      <c r="T27" s="118"/>
      <c r="U27" s="118"/>
      <c r="V27" s="118"/>
      <c r="W27" s="124">
        <v>1</v>
      </c>
      <c r="X27" s="124" t="s">
        <v>703</v>
      </c>
      <c r="Y27" s="124" t="s">
        <v>686</v>
      </c>
      <c r="Z27" s="124" t="s">
        <v>703</v>
      </c>
      <c r="AA27" s="124" t="s">
        <v>703</v>
      </c>
      <c r="AB27" s="124" t="s">
        <v>703</v>
      </c>
      <c r="AC27" s="124">
        <v>2</v>
      </c>
      <c r="AD27" s="124" t="s">
        <v>704</v>
      </c>
      <c r="AE27" s="124">
        <v>11</v>
      </c>
      <c r="AF27" s="124">
        <v>1</v>
      </c>
      <c r="AG27" s="124" t="s">
        <v>702</v>
      </c>
      <c r="AH27" s="125"/>
      <c r="AI27" s="129"/>
      <c r="AJ27" s="128"/>
      <c r="AK27" s="128"/>
      <c r="AL27" s="1088" t="s">
        <v>624</v>
      </c>
      <c r="AM27" s="1088"/>
      <c r="AN27" s="1088"/>
      <c r="AO27" s="974"/>
      <c r="AQ27" s="122">
        <f t="shared" si="26"/>
        <v>57</v>
      </c>
      <c r="AR27" s="122" t="str">
        <f t="shared" si="25"/>
        <v>OK</v>
      </c>
    </row>
    <row r="28" spans="1:44" ht="13.5" customHeight="1">
      <c r="A28" s="87"/>
      <c r="B28" s="974"/>
      <c r="C28" s="974"/>
      <c r="D28" s="1088" t="s">
        <v>388</v>
      </c>
      <c r="E28" s="1088"/>
      <c r="F28" s="1088"/>
      <c r="G28" s="123"/>
      <c r="H28" s="124">
        <v>15</v>
      </c>
      <c r="I28" s="124">
        <v>1</v>
      </c>
      <c r="J28" s="124">
        <v>2</v>
      </c>
      <c r="K28" s="124" t="s">
        <v>686</v>
      </c>
      <c r="L28" s="124" t="s">
        <v>686</v>
      </c>
      <c r="M28" s="124" t="s">
        <v>686</v>
      </c>
      <c r="N28" s="124" t="s">
        <v>703</v>
      </c>
      <c r="O28" s="124">
        <v>7</v>
      </c>
      <c r="P28" s="124">
        <v>2</v>
      </c>
      <c r="Q28" s="124">
        <v>0</v>
      </c>
      <c r="R28" s="124" t="s">
        <v>703</v>
      </c>
      <c r="S28" s="124"/>
      <c r="T28" s="124"/>
      <c r="U28" s="124"/>
      <c r="V28" s="124"/>
      <c r="W28" s="124" t="s">
        <v>703</v>
      </c>
      <c r="X28" s="124" t="s">
        <v>703</v>
      </c>
      <c r="Y28" s="124" t="s">
        <v>703</v>
      </c>
      <c r="Z28" s="124" t="s">
        <v>703</v>
      </c>
      <c r="AA28" s="124" t="s">
        <v>703</v>
      </c>
      <c r="AB28" s="124" t="s">
        <v>703</v>
      </c>
      <c r="AC28" s="124" t="s">
        <v>686</v>
      </c>
      <c r="AD28" s="124" t="s">
        <v>704</v>
      </c>
      <c r="AE28" s="124">
        <v>3</v>
      </c>
      <c r="AF28" s="124" t="s">
        <v>702</v>
      </c>
      <c r="AG28" s="124" t="s">
        <v>702</v>
      </c>
      <c r="AH28" s="125"/>
      <c r="AI28" s="129"/>
      <c r="AJ28" s="974"/>
      <c r="AK28" s="974"/>
      <c r="AL28" s="1088" t="s">
        <v>625</v>
      </c>
      <c r="AM28" s="1088"/>
      <c r="AN28" s="1088"/>
      <c r="AO28" s="652"/>
      <c r="AP28" s="652"/>
      <c r="AQ28" s="122">
        <f t="shared" si="26"/>
        <v>15</v>
      </c>
      <c r="AR28" s="122" t="str">
        <f t="shared" si="25"/>
        <v>OK</v>
      </c>
    </row>
    <row r="29" spans="1:44" ht="13.5" customHeight="1">
      <c r="A29" s="127"/>
      <c r="B29" s="128"/>
      <c r="C29" s="128"/>
      <c r="D29" s="1088" t="s">
        <v>63</v>
      </c>
      <c r="E29" s="1088"/>
      <c r="F29" s="1088"/>
      <c r="G29" s="123"/>
      <c r="H29" s="124">
        <v>33</v>
      </c>
      <c r="I29" s="124">
        <v>14</v>
      </c>
      <c r="J29" s="124">
        <v>2</v>
      </c>
      <c r="K29" s="124">
        <v>1</v>
      </c>
      <c r="L29" s="124">
        <v>3</v>
      </c>
      <c r="M29" s="124">
        <v>2</v>
      </c>
      <c r="N29" s="124">
        <v>2</v>
      </c>
      <c r="O29" s="124">
        <v>2</v>
      </c>
      <c r="P29" s="124">
        <v>3</v>
      </c>
      <c r="Q29" s="124" t="s">
        <v>686</v>
      </c>
      <c r="R29" s="124" t="s">
        <v>703</v>
      </c>
      <c r="S29" s="124"/>
      <c r="T29" s="124"/>
      <c r="U29" s="124"/>
      <c r="V29" s="124"/>
      <c r="W29" s="124" t="s">
        <v>703</v>
      </c>
      <c r="X29" s="124" t="s">
        <v>703</v>
      </c>
      <c r="Y29" s="124">
        <v>1</v>
      </c>
      <c r="Z29" s="124" t="s">
        <v>703</v>
      </c>
      <c r="AA29" s="124" t="s">
        <v>703</v>
      </c>
      <c r="AB29" s="124" t="s">
        <v>703</v>
      </c>
      <c r="AC29" s="124">
        <v>2</v>
      </c>
      <c r="AD29" s="124" t="s">
        <v>704</v>
      </c>
      <c r="AE29" s="124">
        <v>1</v>
      </c>
      <c r="AF29" s="124" t="s">
        <v>686</v>
      </c>
      <c r="AG29" s="124" t="s">
        <v>702</v>
      </c>
      <c r="AH29" s="125"/>
      <c r="AI29" s="129"/>
      <c r="AJ29" s="128"/>
      <c r="AK29" s="128"/>
      <c r="AL29" s="1088" t="s">
        <v>626</v>
      </c>
      <c r="AM29" s="1088"/>
      <c r="AN29" s="1088"/>
      <c r="AO29" s="974"/>
      <c r="AQ29" s="122">
        <f>SUM(I29:AG29)</f>
        <v>33</v>
      </c>
      <c r="AR29" s="122" t="str">
        <f t="shared" si="25"/>
        <v>OK</v>
      </c>
    </row>
    <row r="30" spans="1:44" s="122" customFormat="1" ht="20.100000000000001" customHeight="1">
      <c r="A30" s="132"/>
      <c r="C30" s="1090" t="s">
        <v>64</v>
      </c>
      <c r="D30" s="1090"/>
      <c r="E30" s="1090"/>
      <c r="F30" s="1090"/>
      <c r="G30" s="117"/>
      <c r="H30" s="124">
        <f>SUM(H31:H32)</f>
        <v>158</v>
      </c>
      <c r="I30" s="124">
        <f>SUM(I31:I32)</f>
        <v>44</v>
      </c>
      <c r="J30" s="124">
        <f>SUM(J31:J32)</f>
        <v>33</v>
      </c>
      <c r="K30" s="124">
        <f t="shared" ref="K30:R30" si="38">SUM(K31:K32)</f>
        <v>13</v>
      </c>
      <c r="L30" s="124">
        <f t="shared" si="38"/>
        <v>1</v>
      </c>
      <c r="M30" s="124">
        <f t="shared" si="38"/>
        <v>4</v>
      </c>
      <c r="N30" s="124">
        <f t="shared" si="38"/>
        <v>12</v>
      </c>
      <c r="O30" s="124">
        <f t="shared" si="38"/>
        <v>15</v>
      </c>
      <c r="P30" s="124">
        <f t="shared" si="38"/>
        <v>3</v>
      </c>
      <c r="Q30" s="124">
        <f t="shared" si="38"/>
        <v>1</v>
      </c>
      <c r="R30" s="124">
        <f t="shared" si="38"/>
        <v>0</v>
      </c>
      <c r="S30" s="124"/>
      <c r="T30" s="124"/>
      <c r="U30" s="124"/>
      <c r="V30" s="124"/>
      <c r="W30" s="124">
        <f t="shared" ref="W30" si="39">SUM(W31:W32)</f>
        <v>0</v>
      </c>
      <c r="X30" s="124">
        <f t="shared" ref="X30" si="40">SUM(X31:X32)</f>
        <v>0</v>
      </c>
      <c r="Y30" s="124">
        <f t="shared" ref="Y30" si="41">SUM(Y31:Y32)</f>
        <v>0</v>
      </c>
      <c r="Z30" s="124">
        <f t="shared" ref="Z30" si="42">SUM(Z31:Z32)</f>
        <v>0</v>
      </c>
      <c r="AA30" s="124">
        <f t="shared" ref="AA30" si="43">SUM(AA31:AA32)</f>
        <v>0</v>
      </c>
      <c r="AB30" s="124">
        <f t="shared" ref="AB30" si="44">SUM(AB31:AB32)</f>
        <v>0</v>
      </c>
      <c r="AC30" s="124">
        <f t="shared" ref="AC30" si="45">SUM(AC31:AC32)</f>
        <v>10</v>
      </c>
      <c r="AD30" s="124">
        <f t="shared" ref="AD30" si="46">SUM(AD31:AD32)</f>
        <v>0</v>
      </c>
      <c r="AE30" s="124">
        <f t="shared" ref="AE30" si="47">SUM(AE31:AE32)</f>
        <v>20</v>
      </c>
      <c r="AF30" s="124">
        <f t="shared" ref="AF30" si="48">SUM(AF31:AF32)</f>
        <v>1</v>
      </c>
      <c r="AG30" s="124">
        <f t="shared" ref="AG30" si="49">SUM(AG31:AG32)</f>
        <v>1</v>
      </c>
      <c r="AH30" s="119"/>
      <c r="AI30" s="133"/>
      <c r="AK30" s="1090" t="s">
        <v>627</v>
      </c>
      <c r="AL30" s="1090"/>
      <c r="AM30" s="1090"/>
      <c r="AN30" s="1090"/>
      <c r="AO30" s="121"/>
      <c r="AQ30" s="122">
        <f t="shared" si="26"/>
        <v>158</v>
      </c>
      <c r="AR30" s="973" t="str">
        <f t="shared" si="25"/>
        <v>OK</v>
      </c>
    </row>
    <row r="31" spans="1:44" ht="20.100000000000001" customHeight="1">
      <c r="A31" s="87"/>
      <c r="C31" s="937"/>
      <c r="D31" s="1088" t="s">
        <v>65</v>
      </c>
      <c r="E31" s="1088"/>
      <c r="F31" s="1088"/>
      <c r="G31" s="123"/>
      <c r="H31" s="124">
        <v>14</v>
      </c>
      <c r="I31" s="124">
        <v>3</v>
      </c>
      <c r="J31" s="124">
        <v>7</v>
      </c>
      <c r="K31" s="124" t="s">
        <v>686</v>
      </c>
      <c r="L31" s="124" t="s">
        <v>703</v>
      </c>
      <c r="M31" s="124" t="s">
        <v>703</v>
      </c>
      <c r="N31" s="124" t="s">
        <v>703</v>
      </c>
      <c r="O31" s="124" t="s">
        <v>686</v>
      </c>
      <c r="P31" s="124">
        <v>1</v>
      </c>
      <c r="Q31" s="124" t="s">
        <v>703</v>
      </c>
      <c r="R31" s="124" t="s">
        <v>703</v>
      </c>
      <c r="S31" s="124"/>
      <c r="T31" s="124"/>
      <c r="U31" s="124"/>
      <c r="V31" s="124"/>
      <c r="W31" s="124" t="s">
        <v>686</v>
      </c>
      <c r="X31" s="124" t="s">
        <v>703</v>
      </c>
      <c r="Y31" s="124" t="s">
        <v>703</v>
      </c>
      <c r="Z31" s="124" t="s">
        <v>703</v>
      </c>
      <c r="AA31" s="124" t="s">
        <v>703</v>
      </c>
      <c r="AB31" s="124" t="s">
        <v>703</v>
      </c>
      <c r="AC31" s="124">
        <v>1</v>
      </c>
      <c r="AD31" s="124" t="s">
        <v>704</v>
      </c>
      <c r="AE31" s="124">
        <v>2</v>
      </c>
      <c r="AF31" s="124" t="s">
        <v>686</v>
      </c>
      <c r="AG31" s="124" t="s">
        <v>702</v>
      </c>
      <c r="AH31" s="125"/>
      <c r="AI31" s="126"/>
      <c r="AJ31" s="82"/>
      <c r="AK31" s="937"/>
      <c r="AL31" s="1088" t="s">
        <v>628</v>
      </c>
      <c r="AM31" s="1088"/>
      <c r="AN31" s="1088"/>
      <c r="AO31" s="937"/>
      <c r="AQ31" s="122">
        <f t="shared" si="26"/>
        <v>14</v>
      </c>
      <c r="AR31" s="973" t="str">
        <f t="shared" si="25"/>
        <v>OK</v>
      </c>
    </row>
    <row r="32" spans="1:44" ht="13.5" customHeight="1">
      <c r="A32" s="87"/>
      <c r="C32" s="937"/>
      <c r="D32" s="1088" t="s">
        <v>66</v>
      </c>
      <c r="E32" s="1088"/>
      <c r="F32" s="1088"/>
      <c r="G32" s="123"/>
      <c r="H32" s="124">
        <v>144</v>
      </c>
      <c r="I32" s="124">
        <v>41</v>
      </c>
      <c r="J32" s="124">
        <v>26</v>
      </c>
      <c r="K32" s="124">
        <v>13</v>
      </c>
      <c r="L32" s="124">
        <v>1</v>
      </c>
      <c r="M32" s="124">
        <v>4</v>
      </c>
      <c r="N32" s="124">
        <v>12</v>
      </c>
      <c r="O32" s="124">
        <v>15</v>
      </c>
      <c r="P32" s="124">
        <v>2</v>
      </c>
      <c r="Q32" s="124">
        <v>1</v>
      </c>
      <c r="R32" s="124" t="s">
        <v>703</v>
      </c>
      <c r="S32" s="124"/>
      <c r="T32" s="124"/>
      <c r="U32" s="124"/>
      <c r="V32" s="124"/>
      <c r="W32" s="124" t="s">
        <v>686</v>
      </c>
      <c r="X32" s="124" t="s">
        <v>703</v>
      </c>
      <c r="Y32" s="124" t="s">
        <v>733</v>
      </c>
      <c r="Z32" s="124" t="s">
        <v>703</v>
      </c>
      <c r="AA32" s="124" t="s">
        <v>703</v>
      </c>
      <c r="AB32" s="124" t="s">
        <v>703</v>
      </c>
      <c r="AC32" s="124">
        <v>9</v>
      </c>
      <c r="AD32" s="124" t="s">
        <v>704</v>
      </c>
      <c r="AE32" s="124">
        <v>18</v>
      </c>
      <c r="AF32" s="124">
        <v>1</v>
      </c>
      <c r="AG32" s="124">
        <v>1</v>
      </c>
      <c r="AH32" s="125"/>
      <c r="AI32" s="126"/>
      <c r="AJ32" s="82"/>
      <c r="AK32" s="937"/>
      <c r="AL32" s="1088" t="s">
        <v>629</v>
      </c>
      <c r="AM32" s="1088"/>
      <c r="AN32" s="1088"/>
      <c r="AO32" s="937"/>
      <c r="AQ32" s="122">
        <f t="shared" si="26"/>
        <v>144</v>
      </c>
      <c r="AR32" s="973" t="str">
        <f t="shared" si="25"/>
        <v>OK</v>
      </c>
    </row>
    <row r="33" spans="1:44" ht="20.100000000000001" customHeight="1">
      <c r="A33" s="87"/>
      <c r="C33" s="1089" t="s">
        <v>67</v>
      </c>
      <c r="D33" s="1089"/>
      <c r="E33" s="1089"/>
      <c r="F33" s="1089"/>
      <c r="G33" s="123"/>
      <c r="H33" s="124">
        <v>13</v>
      </c>
      <c r="I33" s="124">
        <v>1</v>
      </c>
      <c r="J33" s="124">
        <v>5</v>
      </c>
      <c r="K33" s="124" t="s">
        <v>703</v>
      </c>
      <c r="L33" s="124" t="s">
        <v>703</v>
      </c>
      <c r="M33" s="124" t="s">
        <v>703</v>
      </c>
      <c r="N33" s="124" t="s">
        <v>703</v>
      </c>
      <c r="O33" s="124">
        <v>2</v>
      </c>
      <c r="P33" s="124" t="s">
        <v>703</v>
      </c>
      <c r="Q33" s="124" t="s">
        <v>703</v>
      </c>
      <c r="R33" s="124" t="s">
        <v>703</v>
      </c>
      <c r="S33" s="118"/>
      <c r="T33" s="118"/>
      <c r="U33" s="118"/>
      <c r="V33" s="118"/>
      <c r="W33" s="124">
        <v>2</v>
      </c>
      <c r="X33" s="124" t="s">
        <v>703</v>
      </c>
      <c r="Y33" s="124" t="s">
        <v>703</v>
      </c>
      <c r="Z33" s="124" t="s">
        <v>703</v>
      </c>
      <c r="AA33" s="124" t="s">
        <v>703</v>
      </c>
      <c r="AB33" s="124" t="s">
        <v>703</v>
      </c>
      <c r="AC33" s="124">
        <v>1</v>
      </c>
      <c r="AD33" s="124" t="s">
        <v>704</v>
      </c>
      <c r="AE33" s="124">
        <v>2</v>
      </c>
      <c r="AF33" s="124" t="s">
        <v>686</v>
      </c>
      <c r="AG33" s="124" t="s">
        <v>702</v>
      </c>
      <c r="AH33" s="125"/>
      <c r="AI33" s="126"/>
      <c r="AJ33" s="82"/>
      <c r="AK33" s="1089" t="s">
        <v>630</v>
      </c>
      <c r="AL33" s="1089"/>
      <c r="AM33" s="1089"/>
      <c r="AN33" s="1089"/>
      <c r="AO33" s="937"/>
      <c r="AQ33" s="122">
        <f t="shared" si="26"/>
        <v>13</v>
      </c>
      <c r="AR33" s="973" t="str">
        <f t="shared" si="25"/>
        <v>OK</v>
      </c>
    </row>
    <row r="34" spans="1:44" ht="20.100000000000001" customHeight="1">
      <c r="A34" s="87"/>
      <c r="C34" s="1089" t="s">
        <v>68</v>
      </c>
      <c r="D34" s="1089"/>
      <c r="E34" s="1089"/>
      <c r="F34" s="1089"/>
      <c r="G34" s="123"/>
      <c r="H34" s="124">
        <v>9</v>
      </c>
      <c r="I34" s="124">
        <v>2</v>
      </c>
      <c r="J34" s="124">
        <v>3</v>
      </c>
      <c r="K34" s="124" t="s">
        <v>686</v>
      </c>
      <c r="L34" s="124">
        <v>1</v>
      </c>
      <c r="M34" s="124" t="s">
        <v>703</v>
      </c>
      <c r="N34" s="124" t="s">
        <v>686</v>
      </c>
      <c r="O34" s="124">
        <v>1</v>
      </c>
      <c r="P34" s="124" t="s">
        <v>686</v>
      </c>
      <c r="Q34" s="124" t="s">
        <v>703</v>
      </c>
      <c r="R34" s="124" t="s">
        <v>703</v>
      </c>
      <c r="S34" s="118"/>
      <c r="T34" s="118"/>
      <c r="U34" s="118"/>
      <c r="V34" s="118"/>
      <c r="W34" s="124" t="s">
        <v>686</v>
      </c>
      <c r="X34" s="124" t="s">
        <v>686</v>
      </c>
      <c r="Y34" s="124" t="s">
        <v>703</v>
      </c>
      <c r="Z34" s="124" t="s">
        <v>703</v>
      </c>
      <c r="AA34" s="124" t="s">
        <v>703</v>
      </c>
      <c r="AB34" s="124" t="s">
        <v>703</v>
      </c>
      <c r="AC34" s="124" t="s">
        <v>739</v>
      </c>
      <c r="AD34" s="124" t="s">
        <v>704</v>
      </c>
      <c r="AE34" s="124">
        <v>2</v>
      </c>
      <c r="AF34" s="124" t="s">
        <v>686</v>
      </c>
      <c r="AG34" s="124" t="s">
        <v>702</v>
      </c>
      <c r="AH34" s="125"/>
      <c r="AI34" s="126"/>
      <c r="AJ34" s="82"/>
      <c r="AK34" s="1089" t="s">
        <v>631</v>
      </c>
      <c r="AL34" s="1089"/>
      <c r="AM34" s="1089"/>
      <c r="AN34" s="1089"/>
      <c r="AO34" s="937"/>
      <c r="AQ34" s="122">
        <f t="shared" si="26"/>
        <v>9</v>
      </c>
      <c r="AR34" s="973" t="str">
        <f t="shared" si="25"/>
        <v>OK</v>
      </c>
    </row>
    <row r="35" spans="1:44" ht="20.100000000000001" customHeight="1">
      <c r="A35" s="87"/>
      <c r="C35" s="1089" t="s">
        <v>69</v>
      </c>
      <c r="D35" s="1089"/>
      <c r="E35" s="1089"/>
      <c r="F35" s="1089"/>
      <c r="G35" s="123"/>
      <c r="H35" s="124">
        <v>5</v>
      </c>
      <c r="I35" s="124" t="s">
        <v>703</v>
      </c>
      <c r="J35" s="124">
        <v>1</v>
      </c>
      <c r="K35" s="124" t="s">
        <v>703</v>
      </c>
      <c r="L35" s="124" t="s">
        <v>703</v>
      </c>
      <c r="M35" s="124" t="s">
        <v>703</v>
      </c>
      <c r="N35" s="124">
        <v>1</v>
      </c>
      <c r="O35" s="124">
        <v>1</v>
      </c>
      <c r="P35" s="124" t="s">
        <v>703</v>
      </c>
      <c r="Q35" s="124" t="s">
        <v>703</v>
      </c>
      <c r="R35" s="124" t="s">
        <v>703</v>
      </c>
      <c r="S35" s="118"/>
      <c r="T35" s="118"/>
      <c r="U35" s="118"/>
      <c r="V35" s="118"/>
      <c r="W35" s="124" t="s">
        <v>703</v>
      </c>
      <c r="X35" s="124" t="s">
        <v>703</v>
      </c>
      <c r="Y35" s="124" t="s">
        <v>703</v>
      </c>
      <c r="Z35" s="124" t="s">
        <v>703</v>
      </c>
      <c r="AA35" s="124" t="s">
        <v>703</v>
      </c>
      <c r="AB35" s="124" t="s">
        <v>703</v>
      </c>
      <c r="AC35" s="124" t="s">
        <v>703</v>
      </c>
      <c r="AD35" s="124" t="s">
        <v>704</v>
      </c>
      <c r="AE35" s="124">
        <v>2</v>
      </c>
      <c r="AF35" s="124" t="s">
        <v>702</v>
      </c>
      <c r="AG35" s="124" t="s">
        <v>702</v>
      </c>
      <c r="AH35" s="125"/>
      <c r="AI35" s="126"/>
      <c r="AJ35" s="82"/>
      <c r="AK35" s="1089" t="s">
        <v>632</v>
      </c>
      <c r="AL35" s="1089"/>
      <c r="AM35" s="1089"/>
      <c r="AN35" s="1089"/>
      <c r="AO35" s="937"/>
      <c r="AQ35" s="122">
        <f t="shared" si="26"/>
        <v>5</v>
      </c>
      <c r="AR35" s="973" t="str">
        <f t="shared" si="25"/>
        <v>OK</v>
      </c>
    </row>
    <row r="36" spans="1:44" ht="20.100000000000001" customHeight="1">
      <c r="A36" s="87"/>
      <c r="C36" s="1089" t="s">
        <v>70</v>
      </c>
      <c r="D36" s="1089"/>
      <c r="E36" s="1089"/>
      <c r="F36" s="1089"/>
      <c r="G36" s="123"/>
      <c r="H36" s="124">
        <v>122</v>
      </c>
      <c r="I36" s="124">
        <v>40</v>
      </c>
      <c r="J36" s="124">
        <v>17</v>
      </c>
      <c r="K36" s="124">
        <v>2</v>
      </c>
      <c r="L36" s="124" t="s">
        <v>703</v>
      </c>
      <c r="M36" s="124" t="s">
        <v>703</v>
      </c>
      <c r="N36" s="124">
        <v>33</v>
      </c>
      <c r="O36" s="124">
        <v>17</v>
      </c>
      <c r="P36" s="124" t="s">
        <v>686</v>
      </c>
      <c r="Q36" s="124" t="s">
        <v>703</v>
      </c>
      <c r="R36" s="124" t="s">
        <v>703</v>
      </c>
      <c r="S36" s="118"/>
      <c r="T36" s="118"/>
      <c r="U36" s="118"/>
      <c r="V36" s="118"/>
      <c r="W36" s="124" t="s">
        <v>703</v>
      </c>
      <c r="X36" s="124" t="s">
        <v>703</v>
      </c>
      <c r="Y36" s="124" t="s">
        <v>703</v>
      </c>
      <c r="Z36" s="124" t="s">
        <v>703</v>
      </c>
      <c r="AA36" s="124" t="s">
        <v>703</v>
      </c>
      <c r="AB36" s="124" t="s">
        <v>703</v>
      </c>
      <c r="AC36" s="124" t="s">
        <v>686</v>
      </c>
      <c r="AD36" s="124" t="s">
        <v>704</v>
      </c>
      <c r="AE36" s="124">
        <v>13</v>
      </c>
      <c r="AF36" s="124" t="s">
        <v>702</v>
      </c>
      <c r="AG36" s="124" t="s">
        <v>702</v>
      </c>
      <c r="AH36" s="125"/>
      <c r="AI36" s="126"/>
      <c r="AJ36" s="82"/>
      <c r="AK36" s="1089" t="s">
        <v>633</v>
      </c>
      <c r="AL36" s="1089"/>
      <c r="AM36" s="1089"/>
      <c r="AN36" s="1089"/>
      <c r="AO36" s="937"/>
      <c r="AQ36" s="122">
        <f t="shared" si="26"/>
        <v>122</v>
      </c>
      <c r="AR36" s="973" t="str">
        <f t="shared" si="25"/>
        <v>OK</v>
      </c>
    </row>
    <row r="37" spans="1:44" ht="20.100000000000001" customHeight="1">
      <c r="A37" s="87"/>
      <c r="C37" s="1089" t="s">
        <v>71</v>
      </c>
      <c r="D37" s="1089"/>
      <c r="E37" s="1089"/>
      <c r="F37" s="1089"/>
      <c r="G37" s="123"/>
      <c r="H37" s="124">
        <v>894</v>
      </c>
      <c r="I37" s="124">
        <v>65</v>
      </c>
      <c r="J37" s="124">
        <v>275</v>
      </c>
      <c r="K37" s="124">
        <v>29</v>
      </c>
      <c r="L37" s="124">
        <v>9</v>
      </c>
      <c r="M37" s="124">
        <v>4</v>
      </c>
      <c r="N37" s="124">
        <v>38</v>
      </c>
      <c r="O37" s="124">
        <v>35</v>
      </c>
      <c r="P37" s="124">
        <v>27</v>
      </c>
      <c r="Q37" s="124" t="s">
        <v>703</v>
      </c>
      <c r="R37" s="124" t="s">
        <v>686</v>
      </c>
      <c r="S37" s="118"/>
      <c r="T37" s="118"/>
      <c r="U37" s="118"/>
      <c r="V37" s="118"/>
      <c r="W37" s="124">
        <v>22</v>
      </c>
      <c r="X37" s="124">
        <v>1</v>
      </c>
      <c r="Y37" s="124">
        <v>1</v>
      </c>
      <c r="Z37" s="124" t="s">
        <v>703</v>
      </c>
      <c r="AA37" s="124" t="s">
        <v>703</v>
      </c>
      <c r="AB37" s="124" t="s">
        <v>703</v>
      </c>
      <c r="AC37" s="124">
        <v>40</v>
      </c>
      <c r="AD37" s="124" t="s">
        <v>736</v>
      </c>
      <c r="AE37" s="124">
        <v>127</v>
      </c>
      <c r="AF37" s="124">
        <v>221</v>
      </c>
      <c r="AG37" s="124" t="s">
        <v>686</v>
      </c>
      <c r="AH37" s="125"/>
      <c r="AI37" s="126"/>
      <c r="AJ37" s="82"/>
      <c r="AK37" s="1089" t="s">
        <v>634</v>
      </c>
      <c r="AL37" s="1089"/>
      <c r="AM37" s="1089"/>
      <c r="AN37" s="1089"/>
      <c r="AO37" s="937"/>
      <c r="AQ37" s="122">
        <f t="shared" si="26"/>
        <v>894</v>
      </c>
      <c r="AR37" s="973" t="str">
        <f t="shared" si="25"/>
        <v>OK</v>
      </c>
    </row>
    <row r="38" spans="1:44" ht="13.5" customHeight="1">
      <c r="A38" s="87"/>
      <c r="B38" s="938"/>
      <c r="C38" s="938"/>
      <c r="D38" s="938" t="s">
        <v>599</v>
      </c>
      <c r="E38" s="938"/>
      <c r="F38" s="940" t="s">
        <v>372</v>
      </c>
      <c r="G38" s="123"/>
      <c r="H38" s="124">
        <v>234</v>
      </c>
      <c r="I38" s="124">
        <v>12</v>
      </c>
      <c r="J38" s="124">
        <v>51</v>
      </c>
      <c r="K38" s="124">
        <v>8</v>
      </c>
      <c r="L38" s="124">
        <v>2</v>
      </c>
      <c r="M38" s="124" t="s">
        <v>703</v>
      </c>
      <c r="N38" s="124">
        <v>12</v>
      </c>
      <c r="O38" s="124">
        <v>3</v>
      </c>
      <c r="P38" s="124">
        <v>1</v>
      </c>
      <c r="Q38" s="124" t="s">
        <v>703</v>
      </c>
      <c r="R38" s="124" t="s">
        <v>703</v>
      </c>
      <c r="S38" s="118"/>
      <c r="T38" s="118"/>
      <c r="U38" s="118"/>
      <c r="V38" s="118"/>
      <c r="W38" s="124">
        <v>1</v>
      </c>
      <c r="X38" s="124" t="s">
        <v>703</v>
      </c>
      <c r="Y38" s="124" t="s">
        <v>686</v>
      </c>
      <c r="Z38" s="124" t="s">
        <v>703</v>
      </c>
      <c r="AA38" s="124" t="s">
        <v>703</v>
      </c>
      <c r="AB38" s="124" t="s">
        <v>703</v>
      </c>
      <c r="AC38" s="124">
        <v>8</v>
      </c>
      <c r="AD38" s="124" t="s">
        <v>704</v>
      </c>
      <c r="AE38" s="124">
        <v>28</v>
      </c>
      <c r="AF38" s="124">
        <v>108</v>
      </c>
      <c r="AG38" s="124" t="s">
        <v>702</v>
      </c>
      <c r="AH38" s="125"/>
      <c r="AI38" s="126"/>
      <c r="AJ38" s="938"/>
      <c r="AK38" s="938"/>
      <c r="AL38" s="938" t="s">
        <v>635</v>
      </c>
      <c r="AM38" s="938"/>
      <c r="AN38" s="940" t="s">
        <v>636</v>
      </c>
      <c r="AO38" s="937"/>
      <c r="AQ38" s="122">
        <f t="shared" si="26"/>
        <v>234</v>
      </c>
      <c r="AR38" s="973" t="str">
        <f t="shared" si="25"/>
        <v>OK</v>
      </c>
    </row>
    <row r="39" spans="1:44" ht="13.5" customHeight="1">
      <c r="A39" s="87"/>
      <c r="B39" s="938"/>
      <c r="C39" s="938"/>
      <c r="D39" s="938" t="s">
        <v>600</v>
      </c>
      <c r="E39" s="938"/>
      <c r="F39" s="940" t="s">
        <v>376</v>
      </c>
      <c r="G39" s="123"/>
      <c r="H39" s="124">
        <v>64</v>
      </c>
      <c r="I39" s="124">
        <v>8</v>
      </c>
      <c r="J39" s="124">
        <v>25</v>
      </c>
      <c r="K39" s="124">
        <v>1</v>
      </c>
      <c r="L39" s="124">
        <v>1</v>
      </c>
      <c r="M39" s="124" t="s">
        <v>703</v>
      </c>
      <c r="N39" s="124">
        <v>5</v>
      </c>
      <c r="O39" s="124">
        <v>8</v>
      </c>
      <c r="P39" s="124">
        <v>2</v>
      </c>
      <c r="Q39" s="124" t="s">
        <v>703</v>
      </c>
      <c r="R39" s="124" t="s">
        <v>703</v>
      </c>
      <c r="S39" s="118"/>
      <c r="T39" s="118"/>
      <c r="U39" s="118"/>
      <c r="V39" s="118"/>
      <c r="W39" s="124" t="s">
        <v>686</v>
      </c>
      <c r="X39" s="124" t="s">
        <v>703</v>
      </c>
      <c r="Y39" s="124" t="s">
        <v>703</v>
      </c>
      <c r="Z39" s="124" t="s">
        <v>703</v>
      </c>
      <c r="AA39" s="124" t="s">
        <v>703</v>
      </c>
      <c r="AB39" s="124" t="s">
        <v>703</v>
      </c>
      <c r="AC39" s="124">
        <v>2</v>
      </c>
      <c r="AD39" s="124" t="s">
        <v>704</v>
      </c>
      <c r="AE39" s="124">
        <v>11</v>
      </c>
      <c r="AF39" s="124">
        <v>1</v>
      </c>
      <c r="AG39" s="124" t="s">
        <v>702</v>
      </c>
      <c r="AH39" s="125"/>
      <c r="AI39" s="126"/>
      <c r="AJ39" s="938"/>
      <c r="AK39" s="938"/>
      <c r="AL39" s="938" t="s">
        <v>635</v>
      </c>
      <c r="AM39" s="938"/>
      <c r="AN39" s="940" t="s">
        <v>637</v>
      </c>
      <c r="AO39" s="937"/>
      <c r="AQ39" s="122">
        <f t="shared" si="26"/>
        <v>64</v>
      </c>
      <c r="AR39" s="973" t="str">
        <f t="shared" si="25"/>
        <v>OK</v>
      </c>
    </row>
    <row r="40" spans="1:44" ht="13.5" customHeight="1">
      <c r="A40" s="87"/>
      <c r="B40" s="938"/>
      <c r="C40" s="938"/>
      <c r="D40" s="938" t="s">
        <v>600</v>
      </c>
      <c r="E40" s="938"/>
      <c r="F40" s="940" t="s">
        <v>377</v>
      </c>
      <c r="G40" s="123"/>
      <c r="H40" s="124">
        <v>253</v>
      </c>
      <c r="I40" s="124">
        <v>23</v>
      </c>
      <c r="J40" s="124">
        <v>112</v>
      </c>
      <c r="K40" s="124">
        <v>10</v>
      </c>
      <c r="L40" s="124">
        <v>4</v>
      </c>
      <c r="M40" s="124">
        <v>2</v>
      </c>
      <c r="N40" s="124">
        <v>14</v>
      </c>
      <c r="O40" s="124">
        <v>13</v>
      </c>
      <c r="P40" s="124">
        <v>12</v>
      </c>
      <c r="Q40" s="124" t="s">
        <v>703</v>
      </c>
      <c r="R40" s="124" t="s">
        <v>686</v>
      </c>
      <c r="S40" s="118"/>
      <c r="T40" s="118"/>
      <c r="U40" s="118"/>
      <c r="V40" s="118"/>
      <c r="W40" s="124">
        <v>5</v>
      </c>
      <c r="X40" s="124">
        <v>1</v>
      </c>
      <c r="Y40" s="124" t="s">
        <v>703</v>
      </c>
      <c r="Z40" s="124" t="s">
        <v>703</v>
      </c>
      <c r="AA40" s="124" t="s">
        <v>703</v>
      </c>
      <c r="AB40" s="124" t="s">
        <v>703</v>
      </c>
      <c r="AC40" s="124">
        <v>11</v>
      </c>
      <c r="AD40" s="124" t="s">
        <v>704</v>
      </c>
      <c r="AE40" s="124">
        <v>42</v>
      </c>
      <c r="AF40" s="124">
        <v>4</v>
      </c>
      <c r="AG40" s="124" t="s">
        <v>686</v>
      </c>
      <c r="AH40" s="125"/>
      <c r="AI40" s="126"/>
      <c r="AJ40" s="938"/>
      <c r="AK40" s="938"/>
      <c r="AL40" s="938" t="s">
        <v>635</v>
      </c>
      <c r="AM40" s="938"/>
      <c r="AN40" s="940" t="s">
        <v>638</v>
      </c>
      <c r="AO40" s="937"/>
      <c r="AQ40" s="122">
        <f t="shared" si="26"/>
        <v>253</v>
      </c>
      <c r="AR40" s="973" t="str">
        <f t="shared" si="25"/>
        <v>OK</v>
      </c>
    </row>
    <row r="41" spans="1:44" ht="13.5" customHeight="1">
      <c r="A41" s="87"/>
      <c r="B41" s="938"/>
      <c r="C41" s="938"/>
      <c r="D41" s="938" t="s">
        <v>600</v>
      </c>
      <c r="E41" s="938"/>
      <c r="F41" s="940" t="s">
        <v>387</v>
      </c>
      <c r="G41" s="123"/>
      <c r="H41" s="124">
        <v>113</v>
      </c>
      <c r="I41" s="124">
        <v>9</v>
      </c>
      <c r="J41" s="124">
        <v>42</v>
      </c>
      <c r="K41" s="124">
        <v>7</v>
      </c>
      <c r="L41" s="124">
        <v>1</v>
      </c>
      <c r="M41" s="124">
        <v>2</v>
      </c>
      <c r="N41" s="124">
        <v>5</v>
      </c>
      <c r="O41" s="124">
        <v>5</v>
      </c>
      <c r="P41" s="124">
        <v>9</v>
      </c>
      <c r="Q41" s="124" t="s">
        <v>703</v>
      </c>
      <c r="R41" s="124" t="s">
        <v>686</v>
      </c>
      <c r="S41" s="118"/>
      <c r="T41" s="118"/>
      <c r="U41" s="118"/>
      <c r="V41" s="118"/>
      <c r="W41" s="124">
        <v>15</v>
      </c>
      <c r="X41" s="124" t="s">
        <v>686</v>
      </c>
      <c r="Y41" s="124" t="s">
        <v>703</v>
      </c>
      <c r="Z41" s="124" t="s">
        <v>703</v>
      </c>
      <c r="AA41" s="124" t="s">
        <v>703</v>
      </c>
      <c r="AB41" s="124" t="s">
        <v>703</v>
      </c>
      <c r="AC41" s="124" t="s">
        <v>686</v>
      </c>
      <c r="AD41" s="124" t="s">
        <v>704</v>
      </c>
      <c r="AE41" s="124">
        <v>17</v>
      </c>
      <c r="AF41" s="124">
        <v>1</v>
      </c>
      <c r="AG41" s="124" t="s">
        <v>702</v>
      </c>
      <c r="AH41" s="125"/>
      <c r="AI41" s="126"/>
      <c r="AJ41" s="938"/>
      <c r="AK41" s="938"/>
      <c r="AL41" s="938" t="s">
        <v>635</v>
      </c>
      <c r="AM41" s="938"/>
      <c r="AN41" s="940" t="s">
        <v>639</v>
      </c>
      <c r="AO41" s="937"/>
      <c r="AQ41" s="122">
        <f t="shared" si="26"/>
        <v>113</v>
      </c>
      <c r="AR41" s="973" t="str">
        <f t="shared" si="25"/>
        <v>OK</v>
      </c>
    </row>
    <row r="42" spans="1:44" ht="7.5" customHeight="1">
      <c r="A42" s="134"/>
      <c r="B42" s="134"/>
      <c r="C42" s="134"/>
      <c r="D42" s="134"/>
      <c r="E42" s="134"/>
      <c r="F42" s="135"/>
      <c r="G42" s="136"/>
      <c r="H42" s="137"/>
      <c r="I42" s="137"/>
      <c r="J42" s="137"/>
      <c r="K42" s="137"/>
      <c r="L42" s="137"/>
      <c r="M42" s="137"/>
      <c r="N42" s="137"/>
      <c r="O42" s="137"/>
      <c r="P42" s="137"/>
      <c r="Q42" s="137"/>
      <c r="R42" s="137"/>
      <c r="S42" s="138"/>
      <c r="T42" s="125"/>
      <c r="U42" s="125"/>
      <c r="V42" s="138"/>
      <c r="W42" s="137"/>
      <c r="X42" s="137"/>
      <c r="Y42" s="139"/>
      <c r="Z42" s="137"/>
      <c r="AA42" s="139"/>
      <c r="AB42" s="137"/>
      <c r="AC42" s="137"/>
      <c r="AD42" s="137"/>
      <c r="AE42" s="137"/>
      <c r="AF42" s="137"/>
      <c r="AG42" s="137"/>
      <c r="AH42" s="138"/>
      <c r="AI42" s="140"/>
      <c r="AJ42" s="134"/>
      <c r="AK42" s="134"/>
      <c r="AL42" s="134"/>
      <c r="AM42" s="134"/>
      <c r="AN42" s="135"/>
      <c r="AO42" s="141"/>
      <c r="AR42" s="122"/>
    </row>
    <row r="43" spans="1:44" ht="15.95" customHeight="1">
      <c r="B43" s="906" t="s">
        <v>378</v>
      </c>
      <c r="C43" s="905"/>
      <c r="D43" s="905"/>
      <c r="E43" s="905"/>
      <c r="F43" s="905"/>
      <c r="G43" s="905"/>
      <c r="H43" s="905"/>
      <c r="I43" s="905"/>
      <c r="J43" s="905"/>
      <c r="K43" s="905"/>
      <c r="L43" s="905"/>
      <c r="M43" s="905"/>
      <c r="N43" s="905"/>
      <c r="O43" s="905"/>
      <c r="P43" s="905"/>
      <c r="Q43" s="905"/>
      <c r="R43" s="905"/>
      <c r="S43" s="905"/>
      <c r="T43" s="905"/>
      <c r="U43" s="905"/>
      <c r="AL43" s="81"/>
      <c r="AM43" s="81"/>
    </row>
    <row r="44" spans="1:44" ht="12" customHeight="1">
      <c r="B44" s="82" t="s">
        <v>762</v>
      </c>
      <c r="F44" s="81"/>
      <c r="G44" s="142"/>
      <c r="H44" s="142"/>
      <c r="I44" s="147"/>
      <c r="S44" s="83"/>
      <c r="T44" s="83"/>
      <c r="U44" s="83"/>
      <c r="AN44" s="142"/>
      <c r="AO44" s="143"/>
    </row>
    <row r="45" spans="1:44" ht="12" customHeight="1">
      <c r="F45" s="142"/>
      <c r="G45" s="142"/>
      <c r="AN45" s="142"/>
      <c r="AO45" s="143"/>
    </row>
    <row r="46" spans="1:44" ht="12" customHeight="1">
      <c r="F46" s="142"/>
      <c r="G46" s="142"/>
      <c r="AN46" s="142"/>
      <c r="AO46" s="143"/>
    </row>
    <row r="47" spans="1:44" ht="12" customHeight="1">
      <c r="F47" s="142"/>
      <c r="G47" s="142"/>
      <c r="AN47" s="142"/>
      <c r="AO47" s="143"/>
    </row>
    <row r="48" spans="1:44" ht="12" customHeight="1">
      <c r="F48" s="142"/>
      <c r="G48" s="142"/>
      <c r="AN48" s="142"/>
      <c r="AO48" s="143"/>
    </row>
    <row r="49" spans="4:41" s="81" customFormat="1" ht="12" customHeight="1">
      <c r="D49" s="82"/>
      <c r="E49" s="82"/>
      <c r="F49" s="142"/>
      <c r="G49" s="142"/>
      <c r="H49" s="83"/>
      <c r="I49" s="83"/>
      <c r="J49" s="83"/>
      <c r="K49" s="83"/>
      <c r="L49" s="83"/>
      <c r="M49" s="83"/>
      <c r="N49" s="83"/>
      <c r="O49" s="83"/>
      <c r="P49" s="83"/>
      <c r="Q49" s="83"/>
      <c r="R49" s="83"/>
      <c r="S49" s="85"/>
      <c r="T49" s="85"/>
      <c r="U49" s="85"/>
      <c r="V49" s="85"/>
      <c r="W49" s="83"/>
      <c r="X49" s="83"/>
      <c r="Y49" s="83"/>
      <c r="Z49" s="83"/>
      <c r="AA49" s="83"/>
      <c r="AB49" s="83"/>
      <c r="AC49" s="83"/>
      <c r="AD49" s="83"/>
      <c r="AE49" s="83"/>
      <c r="AF49" s="83"/>
      <c r="AG49" s="83"/>
      <c r="AH49" s="86"/>
      <c r="AL49" s="82"/>
      <c r="AM49" s="82"/>
      <c r="AN49" s="142"/>
      <c r="AO49" s="143"/>
    </row>
    <row r="50" spans="4:41" s="81" customFormat="1" ht="12" customHeight="1">
      <c r="D50" s="82"/>
      <c r="E50" s="82"/>
      <c r="F50" s="142"/>
      <c r="G50" s="142"/>
      <c r="H50" s="83"/>
      <c r="I50" s="83"/>
      <c r="J50" s="83"/>
      <c r="K50" s="83"/>
      <c r="L50" s="83"/>
      <c r="M50" s="83"/>
      <c r="N50" s="83"/>
      <c r="O50" s="83"/>
      <c r="P50" s="83"/>
      <c r="Q50" s="83"/>
      <c r="R50" s="83"/>
      <c r="S50" s="85"/>
      <c r="T50" s="85"/>
      <c r="U50" s="85"/>
      <c r="V50" s="85"/>
      <c r="W50" s="83"/>
      <c r="X50" s="83"/>
      <c r="Y50" s="83"/>
      <c r="Z50" s="83"/>
      <c r="AA50" s="83"/>
      <c r="AB50" s="83"/>
      <c r="AC50" s="83"/>
      <c r="AD50" s="83"/>
      <c r="AE50" s="83"/>
      <c r="AF50" s="83"/>
      <c r="AG50" s="83"/>
      <c r="AH50" s="86"/>
      <c r="AL50" s="82"/>
      <c r="AM50" s="82"/>
      <c r="AN50" s="142"/>
      <c r="AO50" s="143"/>
    </row>
    <row r="51" spans="4:41" s="81" customFormat="1" ht="12" customHeight="1">
      <c r="D51" s="82"/>
      <c r="E51" s="82"/>
      <c r="F51" s="142"/>
      <c r="G51" s="142"/>
      <c r="H51" s="83"/>
      <c r="I51" s="83"/>
      <c r="J51" s="83"/>
      <c r="K51" s="83"/>
      <c r="L51" s="83"/>
      <c r="M51" s="83"/>
      <c r="N51" s="83"/>
      <c r="O51" s="83"/>
      <c r="P51" s="83"/>
      <c r="Q51" s="83"/>
      <c r="R51" s="83"/>
      <c r="S51" s="85"/>
      <c r="T51" s="85"/>
      <c r="U51" s="85"/>
      <c r="V51" s="85"/>
      <c r="W51" s="83"/>
      <c r="X51" s="83"/>
      <c r="Y51" s="83"/>
      <c r="Z51" s="83"/>
      <c r="AA51" s="83"/>
      <c r="AB51" s="83"/>
      <c r="AC51" s="83"/>
      <c r="AD51" s="83"/>
      <c r="AE51" s="83"/>
      <c r="AF51" s="83"/>
      <c r="AG51" s="83"/>
      <c r="AH51" s="86"/>
      <c r="AL51" s="82"/>
      <c r="AM51" s="82"/>
      <c r="AN51" s="142"/>
      <c r="AO51" s="143"/>
    </row>
    <row r="52" spans="4:41" s="81" customFormat="1" ht="12" customHeight="1">
      <c r="D52" s="82"/>
      <c r="E52" s="82"/>
      <c r="F52" s="142"/>
      <c r="G52" s="142"/>
      <c r="H52" s="83"/>
      <c r="I52" s="83"/>
      <c r="J52" s="83"/>
      <c r="K52" s="83"/>
      <c r="L52" s="83"/>
      <c r="M52" s="83"/>
      <c r="N52" s="83"/>
      <c r="O52" s="83"/>
      <c r="P52" s="83"/>
      <c r="Q52" s="83"/>
      <c r="R52" s="83"/>
      <c r="S52" s="85"/>
      <c r="T52" s="85"/>
      <c r="U52" s="85"/>
      <c r="V52" s="85"/>
      <c r="W52" s="83"/>
      <c r="X52" s="83"/>
      <c r="Y52" s="83"/>
      <c r="Z52" s="83"/>
      <c r="AA52" s="83"/>
      <c r="AB52" s="83"/>
      <c r="AC52" s="83"/>
      <c r="AD52" s="83"/>
      <c r="AE52" s="83"/>
      <c r="AF52" s="83"/>
      <c r="AG52" s="83"/>
      <c r="AH52" s="86"/>
      <c r="AL52" s="82"/>
      <c r="AM52" s="82"/>
      <c r="AN52" s="142"/>
      <c r="AO52" s="143"/>
    </row>
    <row r="53" spans="4:41" s="81" customFormat="1" ht="12" customHeight="1">
      <c r="D53" s="82"/>
      <c r="E53" s="82"/>
      <c r="F53" s="142"/>
      <c r="G53" s="142"/>
      <c r="H53" s="83"/>
      <c r="I53" s="83"/>
      <c r="J53" s="83"/>
      <c r="K53" s="83"/>
      <c r="L53" s="83"/>
      <c r="M53" s="83"/>
      <c r="N53" s="83"/>
      <c r="O53" s="83"/>
      <c r="P53" s="83"/>
      <c r="Q53" s="83"/>
      <c r="R53" s="83"/>
      <c r="S53" s="85"/>
      <c r="T53" s="85"/>
      <c r="U53" s="85"/>
      <c r="V53" s="85"/>
      <c r="W53" s="83"/>
      <c r="X53" s="83"/>
      <c r="Y53" s="83"/>
      <c r="Z53" s="83"/>
      <c r="AA53" s="83"/>
      <c r="AB53" s="83"/>
      <c r="AC53" s="83"/>
      <c r="AD53" s="83"/>
      <c r="AE53" s="83"/>
      <c r="AF53" s="83"/>
      <c r="AG53" s="83"/>
      <c r="AH53" s="86"/>
      <c r="AL53" s="82"/>
      <c r="AM53" s="82"/>
      <c r="AN53" s="142"/>
      <c r="AO53" s="143"/>
    </row>
    <row r="54" spans="4:41" s="81" customFormat="1" ht="12" customHeight="1">
      <c r="D54" s="82"/>
      <c r="E54" s="82"/>
      <c r="F54" s="142"/>
      <c r="G54" s="142"/>
      <c r="H54" s="83"/>
      <c r="I54" s="83"/>
      <c r="J54" s="83"/>
      <c r="K54" s="83"/>
      <c r="L54" s="83"/>
      <c r="M54" s="83"/>
      <c r="N54" s="83"/>
      <c r="O54" s="83"/>
      <c r="P54" s="83"/>
      <c r="Q54" s="83"/>
      <c r="R54" s="83"/>
      <c r="S54" s="85"/>
      <c r="T54" s="85"/>
      <c r="U54" s="85"/>
      <c r="V54" s="85"/>
      <c r="W54" s="83"/>
      <c r="X54" s="83"/>
      <c r="Y54" s="83"/>
      <c r="Z54" s="83"/>
      <c r="AA54" s="83"/>
      <c r="AB54" s="83"/>
      <c r="AC54" s="83"/>
      <c r="AD54" s="83"/>
      <c r="AE54" s="83"/>
      <c r="AF54" s="83"/>
      <c r="AG54" s="83"/>
      <c r="AH54" s="86"/>
      <c r="AL54" s="82"/>
      <c r="AM54" s="82"/>
      <c r="AN54" s="142"/>
      <c r="AO54" s="143"/>
    </row>
    <row r="55" spans="4:41" s="81" customFormat="1" ht="12" customHeight="1">
      <c r="D55" s="82"/>
      <c r="E55" s="82"/>
      <c r="F55" s="142"/>
      <c r="G55" s="142"/>
      <c r="H55" s="83"/>
      <c r="I55" s="83"/>
      <c r="J55" s="83"/>
      <c r="K55" s="83"/>
      <c r="L55" s="83"/>
      <c r="M55" s="83"/>
      <c r="N55" s="83"/>
      <c r="O55" s="83"/>
      <c r="P55" s="83"/>
      <c r="Q55" s="83"/>
      <c r="R55" s="83"/>
      <c r="S55" s="85"/>
      <c r="T55" s="85"/>
      <c r="U55" s="85"/>
      <c r="V55" s="85"/>
      <c r="W55" s="83"/>
      <c r="X55" s="83"/>
      <c r="Y55" s="83"/>
      <c r="Z55" s="83"/>
      <c r="AA55" s="83"/>
      <c r="AB55" s="83"/>
      <c r="AC55" s="83"/>
      <c r="AD55" s="83"/>
      <c r="AE55" s="83"/>
      <c r="AF55" s="83"/>
      <c r="AG55" s="83"/>
      <c r="AH55" s="86"/>
      <c r="AL55" s="82"/>
      <c r="AM55" s="82"/>
      <c r="AN55" s="142"/>
      <c r="AO55" s="143"/>
    </row>
    <row r="56" spans="4:41" s="81" customFormat="1" ht="12" customHeight="1">
      <c r="D56" s="82"/>
      <c r="E56" s="82"/>
      <c r="F56" s="142"/>
      <c r="G56" s="142"/>
      <c r="H56" s="83"/>
      <c r="I56" s="83"/>
      <c r="J56" s="83"/>
      <c r="K56" s="83"/>
      <c r="L56" s="83"/>
      <c r="M56" s="83"/>
      <c r="N56" s="83"/>
      <c r="O56" s="83"/>
      <c r="P56" s="83"/>
      <c r="Q56" s="83"/>
      <c r="R56" s="83"/>
      <c r="S56" s="85"/>
      <c r="T56" s="85"/>
      <c r="U56" s="85"/>
      <c r="V56" s="85"/>
      <c r="W56" s="83"/>
      <c r="X56" s="83"/>
      <c r="Y56" s="83"/>
      <c r="Z56" s="83"/>
      <c r="AA56" s="83"/>
      <c r="AB56" s="83"/>
      <c r="AC56" s="83"/>
      <c r="AD56" s="83"/>
      <c r="AE56" s="83"/>
      <c r="AF56" s="83"/>
      <c r="AG56" s="83"/>
      <c r="AH56" s="86"/>
      <c r="AL56" s="82"/>
      <c r="AM56" s="82"/>
      <c r="AN56" s="142"/>
      <c r="AO56" s="143"/>
    </row>
    <row r="57" spans="4:41" s="81" customFormat="1" ht="12" customHeight="1">
      <c r="D57" s="82"/>
      <c r="E57" s="82"/>
      <c r="F57" s="142"/>
      <c r="G57" s="142"/>
      <c r="H57" s="83"/>
      <c r="I57" s="83"/>
      <c r="J57" s="83"/>
      <c r="K57" s="83"/>
      <c r="L57" s="83"/>
      <c r="M57" s="83"/>
      <c r="N57" s="83"/>
      <c r="O57" s="83"/>
      <c r="P57" s="83"/>
      <c r="Q57" s="83"/>
      <c r="R57" s="83"/>
      <c r="S57" s="85"/>
      <c r="T57" s="85"/>
      <c r="U57" s="85"/>
      <c r="V57" s="85"/>
      <c r="W57" s="83"/>
      <c r="X57" s="83"/>
      <c r="Y57" s="83"/>
      <c r="Z57" s="83"/>
      <c r="AA57" s="83"/>
      <c r="AB57" s="83"/>
      <c r="AC57" s="83"/>
      <c r="AD57" s="83"/>
      <c r="AE57" s="83"/>
      <c r="AF57" s="83"/>
      <c r="AG57" s="83"/>
      <c r="AH57" s="86"/>
      <c r="AL57" s="82"/>
      <c r="AM57" s="82"/>
      <c r="AN57" s="142"/>
      <c r="AO57" s="143"/>
    </row>
    <row r="58" spans="4:41" s="81" customFormat="1" ht="12" customHeight="1">
      <c r="D58" s="82"/>
      <c r="E58" s="82"/>
      <c r="F58" s="142"/>
      <c r="G58" s="142"/>
      <c r="H58" s="83"/>
      <c r="I58" s="83"/>
      <c r="J58" s="83"/>
      <c r="K58" s="83"/>
      <c r="L58" s="83"/>
      <c r="M58" s="83"/>
      <c r="N58" s="83"/>
      <c r="O58" s="83"/>
      <c r="P58" s="83"/>
      <c r="Q58" s="83"/>
      <c r="R58" s="83"/>
      <c r="S58" s="85"/>
      <c r="T58" s="85"/>
      <c r="U58" s="85"/>
      <c r="V58" s="85"/>
      <c r="W58" s="83"/>
      <c r="X58" s="83"/>
      <c r="Y58" s="83"/>
      <c r="Z58" s="83"/>
      <c r="AA58" s="83"/>
      <c r="AB58" s="83"/>
      <c r="AC58" s="83"/>
      <c r="AD58" s="83"/>
      <c r="AE58" s="83"/>
      <c r="AF58" s="83"/>
      <c r="AG58" s="83"/>
      <c r="AH58" s="86"/>
      <c r="AL58" s="82"/>
      <c r="AM58" s="82"/>
      <c r="AN58" s="142"/>
      <c r="AO58" s="143"/>
    </row>
    <row r="59" spans="4:41" s="81" customFormat="1" ht="12" customHeight="1">
      <c r="D59" s="82"/>
      <c r="E59" s="82"/>
      <c r="F59" s="142"/>
      <c r="G59" s="142"/>
      <c r="H59" s="83"/>
      <c r="I59" s="83"/>
      <c r="J59" s="83"/>
      <c r="K59" s="83"/>
      <c r="L59" s="83"/>
      <c r="M59" s="83"/>
      <c r="N59" s="83"/>
      <c r="O59" s="83"/>
      <c r="P59" s="83"/>
      <c r="Q59" s="83"/>
      <c r="R59" s="83"/>
      <c r="S59" s="85"/>
      <c r="T59" s="85"/>
      <c r="U59" s="85"/>
      <c r="V59" s="85"/>
      <c r="W59" s="83"/>
      <c r="X59" s="83"/>
      <c r="Y59" s="83"/>
      <c r="Z59" s="83"/>
      <c r="AA59" s="83"/>
      <c r="AB59" s="83"/>
      <c r="AC59" s="83"/>
      <c r="AD59" s="83"/>
      <c r="AE59" s="83"/>
      <c r="AF59" s="83"/>
      <c r="AG59" s="83"/>
      <c r="AH59" s="86"/>
      <c r="AL59" s="82"/>
      <c r="AM59" s="82"/>
      <c r="AN59" s="142"/>
      <c r="AO59" s="143"/>
    </row>
    <row r="60" spans="4:41" s="81" customFormat="1" ht="12" customHeight="1">
      <c r="D60" s="82"/>
      <c r="E60" s="82"/>
      <c r="F60" s="142"/>
      <c r="G60" s="142"/>
      <c r="H60" s="83"/>
      <c r="I60" s="83"/>
      <c r="J60" s="83"/>
      <c r="K60" s="83"/>
      <c r="L60" s="83"/>
      <c r="M60" s="83"/>
      <c r="N60" s="83"/>
      <c r="O60" s="83"/>
      <c r="P60" s="83"/>
      <c r="Q60" s="83"/>
      <c r="R60" s="83"/>
      <c r="S60" s="85"/>
      <c r="T60" s="85"/>
      <c r="U60" s="85"/>
      <c r="V60" s="85"/>
      <c r="W60" s="83"/>
      <c r="X60" s="83"/>
      <c r="Y60" s="83"/>
      <c r="Z60" s="83"/>
      <c r="AA60" s="83"/>
      <c r="AB60" s="83"/>
      <c r="AC60" s="83"/>
      <c r="AD60" s="83"/>
      <c r="AE60" s="83"/>
      <c r="AF60" s="83"/>
      <c r="AG60" s="83"/>
      <c r="AH60" s="86"/>
      <c r="AL60" s="82"/>
      <c r="AM60" s="82"/>
      <c r="AN60" s="142"/>
      <c r="AO60" s="143"/>
    </row>
    <row r="61" spans="4:41" s="81" customFormat="1" ht="12" customHeight="1">
      <c r="D61" s="82"/>
      <c r="E61" s="82"/>
      <c r="F61" s="142"/>
      <c r="G61" s="142"/>
      <c r="H61" s="83"/>
      <c r="I61" s="83"/>
      <c r="J61" s="83"/>
      <c r="K61" s="83"/>
      <c r="L61" s="83"/>
      <c r="M61" s="83"/>
      <c r="N61" s="83"/>
      <c r="O61" s="83"/>
      <c r="P61" s="83"/>
      <c r="Q61" s="83"/>
      <c r="R61" s="83"/>
      <c r="S61" s="85"/>
      <c r="T61" s="85"/>
      <c r="U61" s="85"/>
      <c r="V61" s="85"/>
      <c r="W61" s="83"/>
      <c r="X61" s="83"/>
      <c r="Y61" s="83"/>
      <c r="Z61" s="83"/>
      <c r="AA61" s="83"/>
      <c r="AB61" s="83"/>
      <c r="AC61" s="83"/>
      <c r="AD61" s="83"/>
      <c r="AE61" s="83"/>
      <c r="AF61" s="83"/>
      <c r="AG61" s="83"/>
      <c r="AH61" s="86"/>
      <c r="AL61" s="82"/>
      <c r="AM61" s="82"/>
      <c r="AN61" s="142"/>
      <c r="AO61" s="143"/>
    </row>
    <row r="62" spans="4:41" s="81" customFormat="1" ht="12" customHeight="1">
      <c r="D62" s="82"/>
      <c r="E62" s="82"/>
      <c r="F62" s="142"/>
      <c r="G62" s="142"/>
      <c r="H62" s="83"/>
      <c r="I62" s="83"/>
      <c r="J62" s="83"/>
      <c r="K62" s="83"/>
      <c r="L62" s="83"/>
      <c r="M62" s="83"/>
      <c r="N62" s="83"/>
      <c r="O62" s="83"/>
      <c r="P62" s="83"/>
      <c r="Q62" s="83"/>
      <c r="R62" s="83"/>
      <c r="S62" s="85"/>
      <c r="T62" s="85"/>
      <c r="U62" s="85"/>
      <c r="V62" s="85"/>
      <c r="W62" s="83"/>
      <c r="X62" s="83"/>
      <c r="Y62" s="83"/>
      <c r="Z62" s="83"/>
      <c r="AA62" s="83"/>
      <c r="AB62" s="83"/>
      <c r="AC62" s="83"/>
      <c r="AD62" s="83"/>
      <c r="AE62" s="83"/>
      <c r="AF62" s="83"/>
      <c r="AG62" s="83"/>
      <c r="AH62" s="86"/>
      <c r="AL62" s="82"/>
      <c r="AM62" s="82"/>
      <c r="AN62" s="142"/>
      <c r="AO62" s="143"/>
    </row>
    <row r="63" spans="4:41" s="81" customFormat="1" ht="12" customHeight="1">
      <c r="D63" s="82"/>
      <c r="E63" s="82"/>
      <c r="F63" s="142"/>
      <c r="G63" s="142"/>
      <c r="H63" s="83"/>
      <c r="I63" s="83"/>
      <c r="J63" s="83"/>
      <c r="K63" s="83"/>
      <c r="L63" s="83"/>
      <c r="M63" s="83"/>
      <c r="N63" s="83"/>
      <c r="O63" s="83"/>
      <c r="P63" s="83"/>
      <c r="Q63" s="83"/>
      <c r="R63" s="83"/>
      <c r="S63" s="85"/>
      <c r="T63" s="85"/>
      <c r="U63" s="85"/>
      <c r="V63" s="85"/>
      <c r="W63" s="83"/>
      <c r="X63" s="83"/>
      <c r="Y63" s="83"/>
      <c r="Z63" s="83"/>
      <c r="AA63" s="83"/>
      <c r="AB63" s="83"/>
      <c r="AC63" s="83"/>
      <c r="AD63" s="83"/>
      <c r="AE63" s="83"/>
      <c r="AF63" s="83"/>
      <c r="AG63" s="83"/>
      <c r="AH63" s="86"/>
      <c r="AL63" s="82"/>
      <c r="AM63" s="82"/>
      <c r="AN63" s="142"/>
      <c r="AO63" s="143"/>
    </row>
    <row r="64" spans="4:41" s="81" customFormat="1" ht="12" customHeight="1">
      <c r="D64" s="82"/>
      <c r="E64" s="82"/>
      <c r="F64" s="142"/>
      <c r="G64" s="142"/>
      <c r="H64" s="83"/>
      <c r="I64" s="83"/>
      <c r="J64" s="83"/>
      <c r="K64" s="83"/>
      <c r="L64" s="83"/>
      <c r="M64" s="83"/>
      <c r="N64" s="83"/>
      <c r="O64" s="83"/>
      <c r="P64" s="83"/>
      <c r="Q64" s="83"/>
      <c r="R64" s="83"/>
      <c r="S64" s="85"/>
      <c r="T64" s="85"/>
      <c r="U64" s="85"/>
      <c r="V64" s="85"/>
      <c r="W64" s="83"/>
      <c r="X64" s="83"/>
      <c r="Y64" s="83"/>
      <c r="Z64" s="83"/>
      <c r="AA64" s="83"/>
      <c r="AB64" s="83"/>
      <c r="AC64" s="83"/>
      <c r="AD64" s="83"/>
      <c r="AE64" s="83"/>
      <c r="AF64" s="83"/>
      <c r="AG64" s="83"/>
      <c r="AH64" s="86"/>
      <c r="AL64" s="82"/>
      <c r="AM64" s="82"/>
      <c r="AN64" s="142"/>
      <c r="AO64" s="143"/>
    </row>
    <row r="65" spans="4:41" s="81" customFormat="1" ht="12" customHeight="1">
      <c r="D65" s="82"/>
      <c r="E65" s="82"/>
      <c r="F65" s="142"/>
      <c r="G65" s="142"/>
      <c r="H65" s="83"/>
      <c r="I65" s="83"/>
      <c r="J65" s="83"/>
      <c r="K65" s="83"/>
      <c r="L65" s="83"/>
      <c r="M65" s="83"/>
      <c r="N65" s="83"/>
      <c r="O65" s="83"/>
      <c r="P65" s="83"/>
      <c r="Q65" s="83"/>
      <c r="R65" s="83"/>
      <c r="S65" s="85"/>
      <c r="T65" s="85"/>
      <c r="U65" s="85"/>
      <c r="V65" s="85"/>
      <c r="W65" s="83"/>
      <c r="X65" s="83"/>
      <c r="Y65" s="83"/>
      <c r="Z65" s="83"/>
      <c r="AA65" s="83"/>
      <c r="AB65" s="83"/>
      <c r="AC65" s="83"/>
      <c r="AD65" s="83"/>
      <c r="AE65" s="83"/>
      <c r="AF65" s="83"/>
      <c r="AG65" s="83"/>
      <c r="AH65" s="86"/>
      <c r="AL65" s="82"/>
      <c r="AM65" s="82"/>
      <c r="AN65" s="142"/>
      <c r="AO65" s="143"/>
    </row>
    <row r="66" spans="4:41" s="81" customFormat="1" ht="12" customHeight="1">
      <c r="D66" s="82"/>
      <c r="E66" s="82"/>
      <c r="F66" s="142"/>
      <c r="G66" s="142"/>
      <c r="H66" s="83"/>
      <c r="I66" s="83"/>
      <c r="J66" s="83"/>
      <c r="K66" s="83"/>
      <c r="L66" s="83"/>
      <c r="M66" s="83"/>
      <c r="N66" s="83"/>
      <c r="O66" s="83"/>
      <c r="P66" s="83"/>
      <c r="Q66" s="83"/>
      <c r="R66" s="83"/>
      <c r="S66" s="85"/>
      <c r="T66" s="85"/>
      <c r="U66" s="85"/>
      <c r="V66" s="85"/>
      <c r="W66" s="83"/>
      <c r="X66" s="83"/>
      <c r="Y66" s="83"/>
      <c r="Z66" s="83"/>
      <c r="AA66" s="83"/>
      <c r="AB66" s="83"/>
      <c r="AC66" s="83"/>
      <c r="AD66" s="83"/>
      <c r="AE66" s="83"/>
      <c r="AF66" s="83"/>
      <c r="AG66" s="83"/>
      <c r="AH66" s="86"/>
      <c r="AL66" s="82"/>
      <c r="AM66" s="82"/>
      <c r="AN66" s="142"/>
      <c r="AO66" s="143"/>
    </row>
    <row r="67" spans="4:41" s="81" customFormat="1" ht="12" customHeight="1">
      <c r="D67" s="82"/>
      <c r="E67" s="82"/>
      <c r="F67" s="142"/>
      <c r="G67" s="142"/>
      <c r="H67" s="83"/>
      <c r="I67" s="83"/>
      <c r="J67" s="83"/>
      <c r="K67" s="83"/>
      <c r="L67" s="83"/>
      <c r="M67" s="83"/>
      <c r="N67" s="83"/>
      <c r="O67" s="83"/>
      <c r="P67" s="83"/>
      <c r="Q67" s="83"/>
      <c r="R67" s="83"/>
      <c r="S67" s="85"/>
      <c r="T67" s="85"/>
      <c r="U67" s="85"/>
      <c r="V67" s="85"/>
      <c r="W67" s="83"/>
      <c r="X67" s="83"/>
      <c r="Y67" s="83"/>
      <c r="Z67" s="83"/>
      <c r="AA67" s="83"/>
      <c r="AB67" s="83"/>
      <c r="AC67" s="83"/>
      <c r="AD67" s="83"/>
      <c r="AE67" s="83"/>
      <c r="AF67" s="83"/>
      <c r="AG67" s="83"/>
      <c r="AH67" s="86"/>
      <c r="AL67" s="82"/>
      <c r="AM67" s="82"/>
      <c r="AN67" s="142"/>
      <c r="AO67" s="143"/>
    </row>
    <row r="68" spans="4:41" s="81" customFormat="1" ht="12" customHeight="1">
      <c r="D68" s="82"/>
      <c r="E68" s="82"/>
      <c r="F68" s="142"/>
      <c r="G68" s="142"/>
      <c r="H68" s="83"/>
      <c r="I68" s="83"/>
      <c r="J68" s="83"/>
      <c r="K68" s="83"/>
      <c r="L68" s="83"/>
      <c r="M68" s="83"/>
      <c r="N68" s="83"/>
      <c r="O68" s="83"/>
      <c r="P68" s="83"/>
      <c r="Q68" s="83"/>
      <c r="R68" s="83"/>
      <c r="S68" s="85"/>
      <c r="T68" s="85"/>
      <c r="U68" s="85"/>
      <c r="V68" s="85"/>
      <c r="W68" s="83"/>
      <c r="X68" s="83"/>
      <c r="Y68" s="83"/>
      <c r="Z68" s="83"/>
      <c r="AA68" s="83"/>
      <c r="AB68" s="83"/>
      <c r="AC68" s="83"/>
      <c r="AD68" s="83"/>
      <c r="AE68" s="83"/>
      <c r="AF68" s="83"/>
      <c r="AG68" s="83"/>
      <c r="AH68" s="86"/>
      <c r="AL68" s="82"/>
      <c r="AM68" s="82"/>
      <c r="AN68" s="142"/>
      <c r="AO68" s="143"/>
    </row>
    <row r="69" spans="4:41" s="81" customFormat="1" ht="12" customHeight="1">
      <c r="D69" s="82"/>
      <c r="E69" s="82"/>
      <c r="F69" s="142"/>
      <c r="G69" s="142"/>
      <c r="H69" s="83"/>
      <c r="I69" s="83"/>
      <c r="J69" s="83"/>
      <c r="K69" s="83"/>
      <c r="L69" s="83"/>
      <c r="M69" s="83"/>
      <c r="N69" s="83"/>
      <c r="O69" s="83"/>
      <c r="P69" s="83"/>
      <c r="Q69" s="83"/>
      <c r="R69" s="83"/>
      <c r="S69" s="85"/>
      <c r="T69" s="85"/>
      <c r="U69" s="85"/>
      <c r="V69" s="85"/>
      <c r="W69" s="83"/>
      <c r="X69" s="83"/>
      <c r="Y69" s="83"/>
      <c r="Z69" s="83"/>
      <c r="AA69" s="83"/>
      <c r="AB69" s="83"/>
      <c r="AC69" s="83"/>
      <c r="AD69" s="83"/>
      <c r="AE69" s="83"/>
      <c r="AF69" s="83"/>
      <c r="AG69" s="83"/>
      <c r="AH69" s="86"/>
      <c r="AL69" s="82"/>
      <c r="AM69" s="82"/>
      <c r="AN69" s="142"/>
      <c r="AO69" s="143"/>
    </row>
    <row r="70" spans="4:41" s="81" customFormat="1" ht="12" customHeight="1">
      <c r="D70" s="82"/>
      <c r="E70" s="82"/>
      <c r="F70" s="142"/>
      <c r="G70" s="142"/>
      <c r="H70" s="83"/>
      <c r="I70" s="83"/>
      <c r="J70" s="83"/>
      <c r="K70" s="83"/>
      <c r="L70" s="83"/>
      <c r="M70" s="83"/>
      <c r="N70" s="83"/>
      <c r="O70" s="83"/>
      <c r="P70" s="83"/>
      <c r="Q70" s="83"/>
      <c r="R70" s="83"/>
      <c r="S70" s="85"/>
      <c r="T70" s="85"/>
      <c r="U70" s="85"/>
      <c r="V70" s="85"/>
      <c r="W70" s="83"/>
      <c r="X70" s="83"/>
      <c r="Y70" s="83"/>
      <c r="Z70" s="83"/>
      <c r="AA70" s="83"/>
      <c r="AB70" s="83"/>
      <c r="AC70" s="83"/>
      <c r="AD70" s="83"/>
      <c r="AE70" s="83"/>
      <c r="AF70" s="83"/>
      <c r="AG70" s="83"/>
      <c r="AH70" s="86"/>
      <c r="AL70" s="82"/>
      <c r="AM70" s="82"/>
      <c r="AN70" s="142"/>
      <c r="AO70" s="143"/>
    </row>
  </sheetData>
  <mergeCells count="66">
    <mergeCell ref="D27:F27"/>
    <mergeCell ref="AL27:AN27"/>
    <mergeCell ref="D28:F28"/>
    <mergeCell ref="D29:F29"/>
    <mergeCell ref="AL29:AN29"/>
    <mergeCell ref="AL28:AN28"/>
    <mergeCell ref="D31:F31"/>
    <mergeCell ref="AL31:AN31"/>
    <mergeCell ref="D32:F32"/>
    <mergeCell ref="AL32:AN32"/>
    <mergeCell ref="C30:F30"/>
    <mergeCell ref="B5:F5"/>
    <mergeCell ref="D7:F7"/>
    <mergeCell ref="AL7:AN7"/>
    <mergeCell ref="D8:F8"/>
    <mergeCell ref="AL8:AN8"/>
    <mergeCell ref="AJ5:AN5"/>
    <mergeCell ref="C6:F6"/>
    <mergeCell ref="AK6:AN6"/>
    <mergeCell ref="D16:F16"/>
    <mergeCell ref="AL16:AN16"/>
    <mergeCell ref="D17:F17"/>
    <mergeCell ref="AL17:AN17"/>
    <mergeCell ref="D9:F9"/>
    <mergeCell ref="AL9:AN9"/>
    <mergeCell ref="D10:F10"/>
    <mergeCell ref="AL10:AN10"/>
    <mergeCell ref="D11:F11"/>
    <mergeCell ref="AL11:AN11"/>
    <mergeCell ref="D12:F12"/>
    <mergeCell ref="D13:F13"/>
    <mergeCell ref="AL13:AN13"/>
    <mergeCell ref="D14:F14"/>
    <mergeCell ref="AL14:AN14"/>
    <mergeCell ref="D15:F15"/>
    <mergeCell ref="D18:F18"/>
    <mergeCell ref="AL18:AN18"/>
    <mergeCell ref="D19:F19"/>
    <mergeCell ref="AL19:AN19"/>
    <mergeCell ref="D20:F20"/>
    <mergeCell ref="AL20:AN20"/>
    <mergeCell ref="D26:F26"/>
    <mergeCell ref="AL26:AN26"/>
    <mergeCell ref="D21:F21"/>
    <mergeCell ref="AL21:AN21"/>
    <mergeCell ref="D22:F22"/>
    <mergeCell ref="AL22:AN22"/>
    <mergeCell ref="D23:F23"/>
    <mergeCell ref="AL23:AN23"/>
    <mergeCell ref="C24:F24"/>
    <mergeCell ref="C25:F25"/>
    <mergeCell ref="C33:F33"/>
    <mergeCell ref="C34:F34"/>
    <mergeCell ref="C35:F35"/>
    <mergeCell ref="C36:F36"/>
    <mergeCell ref="C37:F37"/>
    <mergeCell ref="AK33:AN33"/>
    <mergeCell ref="AK34:AN34"/>
    <mergeCell ref="AK35:AN35"/>
    <mergeCell ref="AK36:AN36"/>
    <mergeCell ref="AK37:AN37"/>
    <mergeCell ref="AL12:AN12"/>
    <mergeCell ref="AL15:AN15"/>
    <mergeCell ref="AK24:AN24"/>
    <mergeCell ref="AK25:AN25"/>
    <mergeCell ref="AK30:AN30"/>
  </mergeCells>
  <phoneticPr fontId="33"/>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 xml:space="preserve">&amp;C&amp;"ＭＳ 明朝,標準"&amp;10&amp;P/&amp;N </oddFooter>
  </headerFooter>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2:AW71"/>
  <sheetViews>
    <sheetView view="pageBreakPreview" zoomScale="110" zoomScaleNormal="85" zoomScaleSheetLayoutView="110" workbookViewId="0">
      <selection activeCell="R35" sqref="R35"/>
    </sheetView>
  </sheetViews>
  <sheetFormatPr defaultColWidth="12.125" defaultRowHeight="12" customHeight="1"/>
  <cols>
    <col min="1" max="1" width="0.375" style="81" customWidth="1"/>
    <col min="2" max="3" width="1.625" style="82" customWidth="1"/>
    <col min="4" max="4" width="5.5" style="82" customWidth="1"/>
    <col min="5" max="5" width="0.625" style="82" customWidth="1"/>
    <col min="6" max="6" width="22.875" style="82" customWidth="1"/>
    <col min="7" max="7" width="0.375" style="81" customWidth="1"/>
    <col min="8" max="8" width="7.25" style="147" customWidth="1"/>
    <col min="9" max="14" width="5" style="83" customWidth="1"/>
    <col min="15" max="15" width="5.625" style="83" customWidth="1"/>
    <col min="16" max="21" width="5" style="83" customWidth="1"/>
    <col min="22" max="22" width="0.25" style="85" customWidth="1"/>
    <col min="23" max="24" width="0.25" style="148" customWidth="1"/>
    <col min="25" max="25" width="0.25" style="85" customWidth="1"/>
    <col min="26" max="35" width="5" style="83" customWidth="1"/>
    <col min="36" max="36" width="7" style="83" customWidth="1"/>
    <col min="37" max="38" width="5" style="83" customWidth="1"/>
    <col min="39" max="39" width="0.375" style="86" customWidth="1"/>
    <col min="40" max="40" width="0.625" style="86" customWidth="1"/>
    <col min="41" max="42" width="1.625" style="81" customWidth="1"/>
    <col min="43" max="43" width="4.875" style="82" customWidth="1"/>
    <col min="44" max="44" width="0.75" style="82" customWidth="1"/>
    <col min="45" max="45" width="22.875" style="82" customWidth="1"/>
    <col min="46" max="46" width="0.375" style="87" customWidth="1"/>
    <col min="47" max="16384" width="12.125" style="81"/>
  </cols>
  <sheetData>
    <row r="2" spans="1:49" s="73" customFormat="1" ht="24" customHeight="1">
      <c r="B2" s="74"/>
      <c r="C2" s="74"/>
      <c r="D2" s="74"/>
      <c r="E2" s="74"/>
      <c r="F2" s="74"/>
      <c r="H2" s="145"/>
      <c r="I2" s="75"/>
      <c r="L2" s="75"/>
      <c r="M2" s="75"/>
      <c r="P2" s="76" t="s">
        <v>718</v>
      </c>
      <c r="Q2" s="77" t="s">
        <v>764</v>
      </c>
      <c r="S2" s="75"/>
      <c r="T2" s="75"/>
      <c r="U2" s="75"/>
      <c r="V2" s="78"/>
      <c r="W2" s="146"/>
      <c r="X2" s="146"/>
      <c r="Y2" s="78"/>
      <c r="Z2" s="75"/>
      <c r="AA2" s="75"/>
      <c r="AB2" s="75"/>
      <c r="AC2" s="75"/>
      <c r="AD2" s="75"/>
      <c r="AE2" s="75"/>
      <c r="AF2" s="75"/>
      <c r="AG2" s="75"/>
      <c r="AH2" s="75"/>
      <c r="AI2" s="75"/>
      <c r="AJ2" s="75"/>
      <c r="AK2" s="75"/>
      <c r="AL2" s="75"/>
      <c r="AM2" s="79"/>
      <c r="AN2" s="79"/>
      <c r="AQ2" s="74"/>
      <c r="AR2" s="74"/>
      <c r="AS2" s="74"/>
      <c r="AT2" s="80"/>
    </row>
    <row r="3" spans="1:49" ht="8.1" customHeight="1">
      <c r="J3" s="84"/>
    </row>
    <row r="4" spans="1:49" s="88" customFormat="1" ht="12" customHeight="1" thickBot="1">
      <c r="B4" s="88" t="s">
        <v>807</v>
      </c>
      <c r="H4" s="149"/>
      <c r="I4" s="89"/>
      <c r="J4" s="89"/>
      <c r="K4" s="89"/>
      <c r="L4" s="90"/>
      <c r="M4" s="89"/>
      <c r="N4" s="89"/>
      <c r="O4" s="89"/>
      <c r="P4" s="89"/>
      <c r="Q4" s="89"/>
      <c r="R4" s="89"/>
      <c r="S4" s="89"/>
      <c r="T4" s="89"/>
      <c r="U4" s="89"/>
      <c r="V4" s="91"/>
      <c r="W4" s="89"/>
      <c r="X4" s="89"/>
      <c r="Y4" s="91"/>
      <c r="Z4" s="89"/>
      <c r="AA4" s="89"/>
      <c r="AB4" s="89"/>
      <c r="AC4" s="89"/>
      <c r="AD4" s="89"/>
      <c r="AE4" s="89"/>
      <c r="AF4" s="89"/>
      <c r="AG4" s="89"/>
      <c r="AH4" s="89"/>
      <c r="AI4" s="89"/>
      <c r="AJ4" s="89"/>
      <c r="AK4" s="89"/>
      <c r="AL4" s="89"/>
      <c r="AM4" s="91"/>
      <c r="AN4" s="91"/>
      <c r="AS4" s="581" t="s">
        <v>761</v>
      </c>
      <c r="AT4" s="92"/>
    </row>
    <row r="5" spans="1:49" s="108" customFormat="1" ht="36" customHeight="1">
      <c r="A5" s="93"/>
      <c r="B5" s="94"/>
      <c r="C5" s="94"/>
      <c r="D5" s="94"/>
      <c r="E5" s="94"/>
      <c r="F5" s="95"/>
      <c r="G5" s="96"/>
      <c r="H5" s="150" t="s">
        <v>72</v>
      </c>
      <c r="I5" s="97" t="s">
        <v>73</v>
      </c>
      <c r="J5" s="97" t="s">
        <v>74</v>
      </c>
      <c r="K5" s="151" t="s">
        <v>75</v>
      </c>
      <c r="L5" s="151" t="s">
        <v>76</v>
      </c>
      <c r="M5" s="151" t="s">
        <v>77</v>
      </c>
      <c r="N5" s="97" t="s">
        <v>78</v>
      </c>
      <c r="O5" s="647" t="s">
        <v>640</v>
      </c>
      <c r="P5" s="151" t="s">
        <v>79</v>
      </c>
      <c r="Q5" s="151" t="s">
        <v>80</v>
      </c>
      <c r="R5" s="98" t="s">
        <v>307</v>
      </c>
      <c r="S5" s="99" t="s">
        <v>81</v>
      </c>
      <c r="T5" s="97" t="s">
        <v>82</v>
      </c>
      <c r="U5" s="99" t="s">
        <v>83</v>
      </c>
      <c r="V5" s="100"/>
      <c r="W5" s="152"/>
      <c r="X5" s="152"/>
      <c r="Y5" s="102"/>
      <c r="Z5" s="153" t="s">
        <v>84</v>
      </c>
      <c r="AA5" s="154" t="s">
        <v>85</v>
      </c>
      <c r="AB5" s="155" t="s">
        <v>86</v>
      </c>
      <c r="AC5" s="97" t="s">
        <v>308</v>
      </c>
      <c r="AD5" s="151" t="s">
        <v>87</v>
      </c>
      <c r="AE5" s="156" t="s">
        <v>765</v>
      </c>
      <c r="AF5" s="151" t="s">
        <v>88</v>
      </c>
      <c r="AG5" s="97" t="s">
        <v>309</v>
      </c>
      <c r="AH5" s="97" t="s">
        <v>89</v>
      </c>
      <c r="AI5" s="97" t="s">
        <v>90</v>
      </c>
      <c r="AJ5" s="151" t="s">
        <v>91</v>
      </c>
      <c r="AK5" s="97" t="s">
        <v>92</v>
      </c>
      <c r="AL5" s="97" t="s">
        <v>93</v>
      </c>
      <c r="AM5" s="102"/>
      <c r="AN5" s="658"/>
      <c r="AO5" s="93"/>
      <c r="AP5" s="93"/>
      <c r="AQ5" s="94"/>
      <c r="AR5" s="94"/>
      <c r="AS5" s="95"/>
      <c r="AT5" s="107"/>
    </row>
    <row r="6" spans="1:49" s="115" customFormat="1" ht="18" customHeight="1">
      <c r="A6" s="109"/>
      <c r="B6" s="1091" t="s">
        <v>36</v>
      </c>
      <c r="C6" s="1091"/>
      <c r="D6" s="1091"/>
      <c r="E6" s="1091"/>
      <c r="F6" s="1091"/>
      <c r="G6" s="110"/>
      <c r="H6" s="144">
        <v>1743</v>
      </c>
      <c r="I6" s="144">
        <f>SUM(I7,I25,I26,I31,I34,I35,I36,I37,I38)</f>
        <v>0</v>
      </c>
      <c r="J6" s="144">
        <f t="shared" ref="J6:U6" si="0">SUM(J7,J25,J26,J31,J34,J35,J36,J37,J38)</f>
        <v>3</v>
      </c>
      <c r="K6" s="144">
        <f t="shared" si="0"/>
        <v>15</v>
      </c>
      <c r="L6" s="144">
        <f>SUM(L7,L25,L26,L31,L34,L35,L36,L37,L38)</f>
        <v>20</v>
      </c>
      <c r="M6" s="144">
        <f t="shared" si="0"/>
        <v>21</v>
      </c>
      <c r="N6" s="144">
        <f t="shared" si="0"/>
        <v>70</v>
      </c>
      <c r="O6" s="144">
        <f t="shared" si="0"/>
        <v>1</v>
      </c>
      <c r="P6" s="144">
        <f t="shared" si="0"/>
        <v>20</v>
      </c>
      <c r="Q6" s="144">
        <f t="shared" si="0"/>
        <v>132</v>
      </c>
      <c r="R6" s="144">
        <f t="shared" si="0"/>
        <v>73</v>
      </c>
      <c r="S6" s="144">
        <f t="shared" si="0"/>
        <v>0</v>
      </c>
      <c r="T6" s="144">
        <f t="shared" si="0"/>
        <v>1</v>
      </c>
      <c r="U6" s="144">
        <f t="shared" si="0"/>
        <v>5</v>
      </c>
      <c r="V6" s="111"/>
      <c r="W6" s="144"/>
      <c r="X6" s="144"/>
      <c r="Y6" s="111"/>
      <c r="Z6" s="144">
        <f t="shared" ref="Z6:AG6" si="1">SUM(Z7,Z25,Z26,Z31,Z34,Z35,Z36,Z37,Z38)</f>
        <v>2</v>
      </c>
      <c r="AA6" s="144">
        <f t="shared" si="1"/>
        <v>8</v>
      </c>
      <c r="AB6" s="144">
        <f t="shared" si="1"/>
        <v>98</v>
      </c>
      <c r="AC6" s="144">
        <f t="shared" si="1"/>
        <v>162</v>
      </c>
      <c r="AD6" s="144">
        <f t="shared" si="1"/>
        <v>52</v>
      </c>
      <c r="AE6" s="144">
        <f t="shared" si="1"/>
        <v>330</v>
      </c>
      <c r="AF6" s="144">
        <f t="shared" si="1"/>
        <v>8</v>
      </c>
      <c r="AG6" s="144">
        <f t="shared" si="1"/>
        <v>79</v>
      </c>
      <c r="AH6" s="144">
        <f>SUM(AH7,AH25,AH26,AH31,AH34,AH35,AH36,AH37,AH38)</f>
        <v>80</v>
      </c>
      <c r="AI6" s="144">
        <f t="shared" ref="AI6" si="2">SUM(AI7,AI25,AI26,AI31,AI34,AI35,AI36,AI37,AI38)</f>
        <v>251</v>
      </c>
      <c r="AJ6" s="144">
        <f t="shared" ref="AJ6" si="3">SUM(AJ7,AJ25,AJ26,AJ31,AJ34,AJ35,AJ36,AJ37,AJ38)</f>
        <v>278</v>
      </c>
      <c r="AK6" s="144">
        <f t="shared" ref="AK6" si="4">SUM(AK7,AK25,AK26,AK31,AK34,AK35,AK36,AK37,AK38)</f>
        <v>33</v>
      </c>
      <c r="AL6" s="144">
        <f t="shared" ref="AL6" si="5">SUM(AL7,AL25,AL26,AL31,AL34,AL35,AL36,AL37,AL38)</f>
        <v>1</v>
      </c>
      <c r="AM6" s="112"/>
      <c r="AN6" s="659"/>
      <c r="AO6" s="1092" t="s">
        <v>602</v>
      </c>
      <c r="AP6" s="1092"/>
      <c r="AQ6" s="1092"/>
      <c r="AR6" s="1092"/>
      <c r="AS6" s="1092"/>
      <c r="AT6" s="114"/>
      <c r="AV6" s="115">
        <f>SUM(I6:AL6)</f>
        <v>1743</v>
      </c>
      <c r="AW6" s="115" t="str">
        <f>IF(AV6=H6,"OK","NG")</f>
        <v>OK</v>
      </c>
    </row>
    <row r="7" spans="1:49" s="122" customFormat="1" ht="20.100000000000001" customHeight="1">
      <c r="A7" s="116"/>
      <c r="C7" s="1090" t="s">
        <v>41</v>
      </c>
      <c r="D7" s="1090"/>
      <c r="E7" s="1090"/>
      <c r="F7" s="1090"/>
      <c r="G7" s="117"/>
      <c r="H7" s="124">
        <v>417</v>
      </c>
      <c r="I7" s="124">
        <v>0</v>
      </c>
      <c r="J7" s="124">
        <f>SUM(J8:J24)</f>
        <v>2</v>
      </c>
      <c r="K7" s="124">
        <f t="shared" ref="K7:U7" si="6">SUM(K8:K24)</f>
        <v>6</v>
      </c>
      <c r="L7" s="124">
        <f t="shared" si="6"/>
        <v>1</v>
      </c>
      <c r="M7" s="124">
        <f t="shared" si="6"/>
        <v>14</v>
      </c>
      <c r="N7" s="124">
        <f t="shared" si="6"/>
        <v>51</v>
      </c>
      <c r="O7" s="124">
        <f t="shared" si="6"/>
        <v>0</v>
      </c>
      <c r="P7" s="124">
        <f t="shared" si="6"/>
        <v>10</v>
      </c>
      <c r="Q7" s="124">
        <f t="shared" si="6"/>
        <v>27</v>
      </c>
      <c r="R7" s="124">
        <f t="shared" si="6"/>
        <v>1</v>
      </c>
      <c r="S7" s="124">
        <f t="shared" si="6"/>
        <v>0</v>
      </c>
      <c r="T7" s="124">
        <f t="shared" si="6"/>
        <v>1</v>
      </c>
      <c r="U7" s="124">
        <f t="shared" si="6"/>
        <v>5</v>
      </c>
      <c r="V7" s="118"/>
      <c r="W7" s="124"/>
      <c r="X7" s="124"/>
      <c r="Y7" s="118"/>
      <c r="Z7" s="124">
        <f t="shared" ref="Z7" si="7">SUM(Z8:Z24)</f>
        <v>2</v>
      </c>
      <c r="AA7" s="124">
        <f>SUM(AA8:AA24)</f>
        <v>4</v>
      </c>
      <c r="AB7" s="124">
        <f t="shared" ref="AB7" si="8">SUM(AB8:AB24)</f>
        <v>36</v>
      </c>
      <c r="AC7" s="124">
        <f t="shared" ref="AC7" si="9">SUM(AC8:AC24)</f>
        <v>50</v>
      </c>
      <c r="AD7" s="124">
        <f t="shared" ref="AD7" si="10">SUM(AD8:AD24)</f>
        <v>10</v>
      </c>
      <c r="AE7" s="124">
        <f t="shared" ref="AE7" si="11">SUM(AE8:AE24)</f>
        <v>71</v>
      </c>
      <c r="AF7" s="124">
        <f t="shared" ref="AF7" si="12">SUM(AF8:AF24)</f>
        <v>4</v>
      </c>
      <c r="AG7" s="124">
        <f t="shared" ref="AG7" si="13">SUM(AG8:AG24)</f>
        <v>38</v>
      </c>
      <c r="AH7" s="124">
        <f t="shared" ref="AH7" si="14">SUM(AH8:AH24)</f>
        <v>22</v>
      </c>
      <c r="AI7" s="124">
        <f t="shared" ref="AI7" si="15">SUM(AI8:AI24)</f>
        <v>28</v>
      </c>
      <c r="AJ7" s="124">
        <f t="shared" ref="AJ7" si="16">SUM(AJ8:AJ24)</f>
        <v>22</v>
      </c>
      <c r="AK7" s="124">
        <f t="shared" ref="AK7" si="17">SUM(AK8:AK24)</f>
        <v>11</v>
      </c>
      <c r="AL7" s="124">
        <f t="shared" ref="AL7" si="18">SUM(AL8:AL24)</f>
        <v>1</v>
      </c>
      <c r="AM7" s="119"/>
      <c r="AN7" s="660"/>
      <c r="AP7" s="1090" t="s">
        <v>603</v>
      </c>
      <c r="AQ7" s="1090"/>
      <c r="AR7" s="1090"/>
      <c r="AS7" s="1090"/>
      <c r="AT7" s="121"/>
      <c r="AV7" s="115">
        <f t="shared" ref="AV7:AV43" si="19">SUM(I7:AL7)</f>
        <v>417</v>
      </c>
      <c r="AW7" s="115" t="str">
        <f t="shared" ref="AW7:AW42" si="20">IF(AV7=H7,"OK","NG")</f>
        <v>OK</v>
      </c>
    </row>
    <row r="8" spans="1:49" ht="20.100000000000001" customHeight="1">
      <c r="A8" s="87"/>
      <c r="B8" s="937"/>
      <c r="C8" s="937"/>
      <c r="D8" s="1088" t="s">
        <v>42</v>
      </c>
      <c r="E8" s="1088"/>
      <c r="F8" s="1088"/>
      <c r="G8" s="123"/>
      <c r="H8" s="124">
        <v>68</v>
      </c>
      <c r="I8" s="124">
        <v>0</v>
      </c>
      <c r="J8" s="573">
        <v>1</v>
      </c>
      <c r="K8" s="573" t="s">
        <v>745</v>
      </c>
      <c r="L8" s="573">
        <v>0</v>
      </c>
      <c r="M8" s="124" t="s">
        <v>746</v>
      </c>
      <c r="N8" s="124">
        <v>13</v>
      </c>
      <c r="O8" s="124">
        <v>0</v>
      </c>
      <c r="P8" s="124">
        <v>0</v>
      </c>
      <c r="Q8" s="124">
        <v>3</v>
      </c>
      <c r="R8" s="124">
        <v>0</v>
      </c>
      <c r="S8" s="124">
        <v>0</v>
      </c>
      <c r="T8" s="124">
        <v>0</v>
      </c>
      <c r="U8" s="124">
        <v>0</v>
      </c>
      <c r="V8" s="124"/>
      <c r="W8" s="124"/>
      <c r="X8" s="124"/>
      <c r="Y8" s="124"/>
      <c r="Z8" s="124">
        <v>0</v>
      </c>
      <c r="AA8" s="124" t="s">
        <v>686</v>
      </c>
      <c r="AB8" s="124">
        <v>5</v>
      </c>
      <c r="AC8" s="124">
        <v>9</v>
      </c>
      <c r="AD8" s="124">
        <v>2</v>
      </c>
      <c r="AE8" s="124">
        <v>18</v>
      </c>
      <c r="AF8" s="124" t="s">
        <v>686</v>
      </c>
      <c r="AG8" s="124" t="s">
        <v>686</v>
      </c>
      <c r="AH8" s="124">
        <v>7</v>
      </c>
      <c r="AI8" s="124">
        <v>5</v>
      </c>
      <c r="AJ8" s="124">
        <v>2</v>
      </c>
      <c r="AK8" s="124">
        <v>3</v>
      </c>
      <c r="AL8" s="124">
        <v>0</v>
      </c>
      <c r="AM8" s="125"/>
      <c r="AN8" s="661"/>
      <c r="AO8" s="937"/>
      <c r="AP8" s="937"/>
      <c r="AQ8" s="1088" t="s">
        <v>604</v>
      </c>
      <c r="AR8" s="1088"/>
      <c r="AS8" s="1088"/>
      <c r="AT8" s="937"/>
      <c r="AV8" s="115">
        <f t="shared" si="19"/>
        <v>68</v>
      </c>
      <c r="AW8" s="115" t="str">
        <f t="shared" si="20"/>
        <v>OK</v>
      </c>
    </row>
    <row r="9" spans="1:49" ht="13.5" customHeight="1">
      <c r="A9" s="87"/>
      <c r="B9" s="937"/>
      <c r="C9" s="937"/>
      <c r="D9" s="1088" t="s">
        <v>43</v>
      </c>
      <c r="E9" s="1088"/>
      <c r="F9" s="1088"/>
      <c r="G9" s="123"/>
      <c r="H9" s="124">
        <v>19</v>
      </c>
      <c r="I9" s="124">
        <v>0</v>
      </c>
      <c r="J9" s="573">
        <v>1</v>
      </c>
      <c r="K9" s="573">
        <v>0</v>
      </c>
      <c r="L9" s="573">
        <v>0</v>
      </c>
      <c r="M9" s="124">
        <v>0</v>
      </c>
      <c r="N9" s="124">
        <v>6</v>
      </c>
      <c r="O9" s="124">
        <v>0</v>
      </c>
      <c r="P9" s="124" t="s">
        <v>746</v>
      </c>
      <c r="Q9" s="124">
        <v>1</v>
      </c>
      <c r="R9" s="124">
        <v>0</v>
      </c>
      <c r="S9" s="124">
        <v>0</v>
      </c>
      <c r="T9" s="124">
        <v>0</v>
      </c>
      <c r="U9" s="124">
        <v>0</v>
      </c>
      <c r="V9" s="118"/>
      <c r="W9" s="124"/>
      <c r="X9" s="124"/>
      <c r="Y9" s="118"/>
      <c r="Z9" s="124">
        <v>0</v>
      </c>
      <c r="AA9" s="124">
        <v>0</v>
      </c>
      <c r="AB9" s="124">
        <v>1</v>
      </c>
      <c r="AC9" s="124">
        <v>3</v>
      </c>
      <c r="AD9" s="124">
        <v>0</v>
      </c>
      <c r="AE9" s="124">
        <v>4</v>
      </c>
      <c r="AF9" s="124">
        <v>0</v>
      </c>
      <c r="AG9" s="124">
        <v>2</v>
      </c>
      <c r="AH9" s="124">
        <v>0</v>
      </c>
      <c r="AI9" s="124">
        <v>1</v>
      </c>
      <c r="AJ9" s="124" t="s">
        <v>686</v>
      </c>
      <c r="AK9" s="124" t="s">
        <v>686</v>
      </c>
      <c r="AL9" s="124">
        <v>0</v>
      </c>
      <c r="AM9" s="125"/>
      <c r="AN9" s="661"/>
      <c r="AO9" s="937"/>
      <c r="AP9" s="937"/>
      <c r="AQ9" s="1088" t="s">
        <v>605</v>
      </c>
      <c r="AR9" s="1088"/>
      <c r="AS9" s="1088"/>
      <c r="AT9" s="937"/>
      <c r="AV9" s="115">
        <f t="shared" si="19"/>
        <v>19</v>
      </c>
      <c r="AW9" s="115" t="str">
        <f t="shared" si="20"/>
        <v>OK</v>
      </c>
    </row>
    <row r="10" spans="1:49" ht="13.5" customHeight="1">
      <c r="A10" s="87"/>
      <c r="B10" s="937"/>
      <c r="C10" s="937"/>
      <c r="D10" s="1088" t="s">
        <v>44</v>
      </c>
      <c r="E10" s="1088"/>
      <c r="F10" s="1088"/>
      <c r="G10" s="123"/>
      <c r="H10" s="124">
        <v>6</v>
      </c>
      <c r="I10" s="124">
        <v>0</v>
      </c>
      <c r="J10" s="573">
        <v>0</v>
      </c>
      <c r="K10" s="573">
        <v>0</v>
      </c>
      <c r="L10" s="573">
        <v>0</v>
      </c>
      <c r="M10" s="124">
        <v>0</v>
      </c>
      <c r="N10" s="124" t="s">
        <v>686</v>
      </c>
      <c r="O10" s="124">
        <v>0</v>
      </c>
      <c r="P10" s="124">
        <v>0</v>
      </c>
      <c r="Q10" s="124">
        <v>1</v>
      </c>
      <c r="R10" s="124">
        <v>0</v>
      </c>
      <c r="S10" s="124">
        <v>0</v>
      </c>
      <c r="T10" s="124">
        <v>0</v>
      </c>
      <c r="U10" s="124">
        <v>0</v>
      </c>
      <c r="V10" s="118"/>
      <c r="W10" s="124"/>
      <c r="X10" s="124"/>
      <c r="Y10" s="118"/>
      <c r="Z10" s="124">
        <v>0</v>
      </c>
      <c r="AA10" s="124">
        <v>0</v>
      </c>
      <c r="AB10" s="124">
        <v>0</v>
      </c>
      <c r="AC10" s="124">
        <v>2</v>
      </c>
      <c r="AD10" s="124">
        <v>0</v>
      </c>
      <c r="AE10" s="124" t="s">
        <v>686</v>
      </c>
      <c r="AF10" s="124">
        <v>0</v>
      </c>
      <c r="AG10" s="124" t="s">
        <v>742</v>
      </c>
      <c r="AH10" s="124">
        <v>1</v>
      </c>
      <c r="AI10" s="124">
        <v>1</v>
      </c>
      <c r="AJ10" s="124">
        <v>1</v>
      </c>
      <c r="AK10" s="124">
        <v>0</v>
      </c>
      <c r="AL10" s="124">
        <v>0</v>
      </c>
      <c r="AM10" s="125"/>
      <c r="AN10" s="661"/>
      <c r="AO10" s="937"/>
      <c r="AP10" s="937"/>
      <c r="AQ10" s="1088" t="s">
        <v>606</v>
      </c>
      <c r="AR10" s="1088"/>
      <c r="AS10" s="1088"/>
      <c r="AT10" s="937"/>
      <c r="AV10" s="115">
        <f t="shared" si="19"/>
        <v>6</v>
      </c>
      <c r="AW10" s="115" t="str">
        <f t="shared" si="20"/>
        <v>OK</v>
      </c>
    </row>
    <row r="11" spans="1:49" ht="13.5" customHeight="1">
      <c r="A11" s="87"/>
      <c r="B11" s="937"/>
      <c r="C11" s="937"/>
      <c r="D11" s="1088" t="s">
        <v>45</v>
      </c>
      <c r="E11" s="1088"/>
      <c r="F11" s="1088"/>
      <c r="G11" s="123"/>
      <c r="H11" s="124">
        <v>10</v>
      </c>
      <c r="I11" s="124">
        <v>0</v>
      </c>
      <c r="J11" s="573">
        <v>0</v>
      </c>
      <c r="K11" s="124">
        <v>3</v>
      </c>
      <c r="L11" s="573">
        <v>0</v>
      </c>
      <c r="M11" s="124">
        <v>1</v>
      </c>
      <c r="N11" s="124">
        <v>2</v>
      </c>
      <c r="O11" s="124">
        <v>0</v>
      </c>
      <c r="P11" s="124" t="s">
        <v>686</v>
      </c>
      <c r="Q11" s="124">
        <v>2</v>
      </c>
      <c r="R11" s="124">
        <v>0</v>
      </c>
      <c r="S11" s="124">
        <v>0</v>
      </c>
      <c r="T11" s="124">
        <v>0</v>
      </c>
      <c r="U11" s="124">
        <v>0</v>
      </c>
      <c r="V11" s="118"/>
      <c r="W11" s="124"/>
      <c r="X11" s="124"/>
      <c r="Y11" s="118"/>
      <c r="Z11" s="124">
        <v>0</v>
      </c>
      <c r="AA11" s="124">
        <v>0</v>
      </c>
      <c r="AB11" s="124" t="s">
        <v>686</v>
      </c>
      <c r="AC11" s="124">
        <f>-AD1</f>
        <v>0</v>
      </c>
      <c r="AD11" s="124" t="s">
        <v>686</v>
      </c>
      <c r="AE11" s="124">
        <v>0</v>
      </c>
      <c r="AF11" s="124">
        <v>0</v>
      </c>
      <c r="AG11" s="124">
        <v>2</v>
      </c>
      <c r="AH11" s="124">
        <v>0</v>
      </c>
      <c r="AI11" s="124" t="s">
        <v>747</v>
      </c>
      <c r="AJ11" s="124">
        <v>0</v>
      </c>
      <c r="AK11" s="124">
        <v>0</v>
      </c>
      <c r="AL11" s="124">
        <v>0</v>
      </c>
      <c r="AM11" s="125"/>
      <c r="AN11" s="661"/>
      <c r="AO11" s="937"/>
      <c r="AP11" s="937"/>
      <c r="AQ11" s="1088" t="s">
        <v>607</v>
      </c>
      <c r="AR11" s="1088"/>
      <c r="AS11" s="1088"/>
      <c r="AT11" s="937"/>
      <c r="AV11" s="115">
        <f t="shared" si="19"/>
        <v>10</v>
      </c>
      <c r="AW11" s="115" t="str">
        <f t="shared" si="20"/>
        <v>OK</v>
      </c>
    </row>
    <row r="12" spans="1:49" ht="13.5" customHeight="1">
      <c r="A12" s="127"/>
      <c r="B12" s="128"/>
      <c r="C12" s="128"/>
      <c r="D12" s="1088" t="s">
        <v>46</v>
      </c>
      <c r="E12" s="1088"/>
      <c r="F12" s="1088"/>
      <c r="G12" s="123"/>
      <c r="H12" s="124">
        <v>5</v>
      </c>
      <c r="I12" s="124">
        <v>0</v>
      </c>
      <c r="J12" s="124">
        <v>0</v>
      </c>
      <c r="K12" s="124">
        <v>2</v>
      </c>
      <c r="L12" s="573">
        <v>0</v>
      </c>
      <c r="M12" s="124">
        <v>0</v>
      </c>
      <c r="N12" s="124">
        <v>0</v>
      </c>
      <c r="O12" s="124">
        <v>0</v>
      </c>
      <c r="P12" s="124" t="s">
        <v>686</v>
      </c>
      <c r="Q12" s="124" t="s">
        <v>686</v>
      </c>
      <c r="R12" s="124">
        <v>0</v>
      </c>
      <c r="S12" s="124">
        <v>0</v>
      </c>
      <c r="T12" s="124">
        <v>0</v>
      </c>
      <c r="U12" s="124">
        <v>0</v>
      </c>
      <c r="V12" s="118"/>
      <c r="W12" s="124"/>
      <c r="X12" s="124"/>
      <c r="Y12" s="118"/>
      <c r="Z12" s="124">
        <v>0</v>
      </c>
      <c r="AA12" s="124">
        <v>0</v>
      </c>
      <c r="AB12" s="124">
        <v>0</v>
      </c>
      <c r="AC12" s="124">
        <v>1</v>
      </c>
      <c r="AD12" s="124">
        <v>0</v>
      </c>
      <c r="AE12" s="124">
        <v>0</v>
      </c>
      <c r="AF12" s="124">
        <v>0</v>
      </c>
      <c r="AG12" s="124">
        <v>2</v>
      </c>
      <c r="AH12" s="124">
        <v>0</v>
      </c>
      <c r="AI12" s="124">
        <v>0</v>
      </c>
      <c r="AJ12" s="124" t="s">
        <v>686</v>
      </c>
      <c r="AK12" s="124">
        <v>0</v>
      </c>
      <c r="AL12" s="124">
        <v>0</v>
      </c>
      <c r="AM12" s="125"/>
      <c r="AN12" s="661"/>
      <c r="AO12" s="128"/>
      <c r="AP12" s="128"/>
      <c r="AQ12" s="1088" t="s">
        <v>608</v>
      </c>
      <c r="AR12" s="1088"/>
      <c r="AS12" s="1088"/>
      <c r="AT12" s="937"/>
      <c r="AV12" s="115">
        <f t="shared" si="19"/>
        <v>5</v>
      </c>
      <c r="AW12" s="115" t="str">
        <f t="shared" si="20"/>
        <v>OK</v>
      </c>
    </row>
    <row r="13" spans="1:49" ht="20.100000000000001" customHeight="1">
      <c r="A13" s="127"/>
      <c r="B13" s="128"/>
      <c r="C13" s="128"/>
      <c r="D13" s="1088" t="s">
        <v>47</v>
      </c>
      <c r="E13" s="1088"/>
      <c r="F13" s="1088"/>
      <c r="G13" s="123"/>
      <c r="H13" s="124">
        <v>8</v>
      </c>
      <c r="I13" s="124">
        <v>0</v>
      </c>
      <c r="J13" s="124" t="s">
        <v>744</v>
      </c>
      <c r="K13" s="573">
        <v>0</v>
      </c>
      <c r="L13" s="573">
        <v>0</v>
      </c>
      <c r="M13" s="124">
        <v>1</v>
      </c>
      <c r="N13" s="124">
        <v>2</v>
      </c>
      <c r="O13" s="124">
        <v>0</v>
      </c>
      <c r="P13" s="124" t="s">
        <v>748</v>
      </c>
      <c r="Q13" s="124" t="s">
        <v>686</v>
      </c>
      <c r="R13" s="124">
        <v>0</v>
      </c>
      <c r="S13" s="124">
        <v>0</v>
      </c>
      <c r="T13" s="124">
        <v>0</v>
      </c>
      <c r="U13" s="124">
        <v>0</v>
      </c>
      <c r="V13" s="118"/>
      <c r="W13" s="124"/>
      <c r="X13" s="124"/>
      <c r="Y13" s="118"/>
      <c r="Z13" s="124" t="s">
        <v>746</v>
      </c>
      <c r="AA13" s="124">
        <v>0</v>
      </c>
      <c r="AB13" s="124">
        <v>0</v>
      </c>
      <c r="AC13" s="124">
        <v>1</v>
      </c>
      <c r="AD13" s="124">
        <v>0</v>
      </c>
      <c r="AE13" s="124">
        <v>2</v>
      </c>
      <c r="AF13" s="124">
        <v>0</v>
      </c>
      <c r="AG13" s="124">
        <v>1</v>
      </c>
      <c r="AH13" s="124">
        <v>1</v>
      </c>
      <c r="AI13" s="124" t="s">
        <v>686</v>
      </c>
      <c r="AJ13" s="124" t="s">
        <v>686</v>
      </c>
      <c r="AK13" s="124" t="s">
        <v>686</v>
      </c>
      <c r="AL13" s="124">
        <v>0</v>
      </c>
      <c r="AM13" s="125"/>
      <c r="AN13" s="661"/>
      <c r="AO13" s="128"/>
      <c r="AP13" s="128"/>
      <c r="AQ13" s="1088" t="s">
        <v>609</v>
      </c>
      <c r="AR13" s="1088"/>
      <c r="AS13" s="1088"/>
      <c r="AT13" s="937"/>
      <c r="AV13" s="115">
        <f t="shared" si="19"/>
        <v>8</v>
      </c>
      <c r="AW13" s="115" t="str">
        <f t="shared" si="20"/>
        <v>OK</v>
      </c>
    </row>
    <row r="14" spans="1:49" ht="13.5" customHeight="1">
      <c r="A14" s="127"/>
      <c r="B14" s="128"/>
      <c r="C14" s="128"/>
      <c r="D14" s="1088" t="s">
        <v>48</v>
      </c>
      <c r="E14" s="1088"/>
      <c r="F14" s="1088"/>
      <c r="G14" s="123"/>
      <c r="H14" s="124">
        <v>16</v>
      </c>
      <c r="I14" s="124">
        <v>0</v>
      </c>
      <c r="J14" s="573" t="s">
        <v>686</v>
      </c>
      <c r="K14" s="573" t="s">
        <v>686</v>
      </c>
      <c r="L14" s="573">
        <v>0</v>
      </c>
      <c r="M14" s="124">
        <v>0</v>
      </c>
      <c r="N14" s="124">
        <v>1</v>
      </c>
      <c r="O14" s="124">
        <v>0</v>
      </c>
      <c r="P14" s="124">
        <v>0</v>
      </c>
      <c r="Q14" s="124" t="s">
        <v>686</v>
      </c>
      <c r="R14" s="124">
        <v>0</v>
      </c>
      <c r="S14" s="124">
        <v>0</v>
      </c>
      <c r="T14" s="124">
        <v>0</v>
      </c>
      <c r="U14" s="124">
        <v>0</v>
      </c>
      <c r="V14" s="118"/>
      <c r="W14" s="124"/>
      <c r="X14" s="124"/>
      <c r="Y14" s="118">
        <v>0</v>
      </c>
      <c r="Z14" s="124" t="s">
        <v>686</v>
      </c>
      <c r="AA14" s="124">
        <v>0</v>
      </c>
      <c r="AB14" s="124">
        <v>0</v>
      </c>
      <c r="AC14" s="124">
        <v>1</v>
      </c>
      <c r="AD14" s="124">
        <v>0</v>
      </c>
      <c r="AE14" s="124">
        <v>1</v>
      </c>
      <c r="AF14" s="124">
        <v>0</v>
      </c>
      <c r="AG14" s="124">
        <v>2</v>
      </c>
      <c r="AH14" s="124">
        <v>0</v>
      </c>
      <c r="AI14" s="124">
        <v>1</v>
      </c>
      <c r="AJ14" s="124">
        <v>10</v>
      </c>
      <c r="AK14" s="124">
        <v>0</v>
      </c>
      <c r="AL14" s="124">
        <v>0</v>
      </c>
      <c r="AM14" s="125"/>
      <c r="AN14" s="661"/>
      <c r="AO14" s="128"/>
      <c r="AP14" s="128"/>
      <c r="AQ14" s="1088" t="s">
        <v>610</v>
      </c>
      <c r="AR14" s="1088"/>
      <c r="AS14" s="1088"/>
      <c r="AT14" s="937"/>
      <c r="AV14" s="115">
        <f t="shared" si="19"/>
        <v>16</v>
      </c>
      <c r="AW14" s="115" t="str">
        <f t="shared" si="20"/>
        <v>OK</v>
      </c>
    </row>
    <row r="15" spans="1:49" ht="13.5" customHeight="1">
      <c r="A15" s="87"/>
      <c r="B15" s="937"/>
      <c r="C15" s="937"/>
      <c r="D15" s="1088" t="s">
        <v>49</v>
      </c>
      <c r="E15" s="1088"/>
      <c r="F15" s="1088"/>
      <c r="G15" s="123"/>
      <c r="H15" s="124">
        <v>63</v>
      </c>
      <c r="I15" s="124">
        <v>0</v>
      </c>
      <c r="J15" s="124" t="s">
        <v>686</v>
      </c>
      <c r="K15" s="573">
        <v>0</v>
      </c>
      <c r="L15" s="573">
        <v>0</v>
      </c>
      <c r="M15" s="124" t="s">
        <v>686</v>
      </c>
      <c r="N15" s="124">
        <v>10</v>
      </c>
      <c r="O15" s="124">
        <v>0</v>
      </c>
      <c r="P15" s="124">
        <v>0</v>
      </c>
      <c r="Q15" s="124">
        <v>6</v>
      </c>
      <c r="R15" s="124" t="s">
        <v>686</v>
      </c>
      <c r="S15" s="124">
        <v>0</v>
      </c>
      <c r="T15" s="124">
        <v>1</v>
      </c>
      <c r="U15" s="124">
        <v>0</v>
      </c>
      <c r="V15" s="118"/>
      <c r="W15" s="124"/>
      <c r="X15" s="124"/>
      <c r="Y15" s="118"/>
      <c r="Z15" s="124" t="s">
        <v>686</v>
      </c>
      <c r="AA15" s="124">
        <v>2</v>
      </c>
      <c r="AB15" s="124">
        <v>7</v>
      </c>
      <c r="AC15" s="124">
        <v>10</v>
      </c>
      <c r="AD15" s="124">
        <v>4</v>
      </c>
      <c r="AE15" s="124">
        <v>11</v>
      </c>
      <c r="AF15" s="124">
        <v>1</v>
      </c>
      <c r="AG15" s="124">
        <v>3</v>
      </c>
      <c r="AH15" s="124">
        <v>4</v>
      </c>
      <c r="AI15" s="124">
        <v>3</v>
      </c>
      <c r="AJ15" s="124" t="s">
        <v>686</v>
      </c>
      <c r="AK15" s="124" t="s">
        <v>686</v>
      </c>
      <c r="AL15" s="124">
        <v>1</v>
      </c>
      <c r="AM15" s="125"/>
      <c r="AN15" s="661"/>
      <c r="AO15" s="937"/>
      <c r="AP15" s="937"/>
      <c r="AQ15" s="1088" t="s">
        <v>611</v>
      </c>
      <c r="AR15" s="1088"/>
      <c r="AS15" s="1088"/>
      <c r="AT15" s="937"/>
      <c r="AV15" s="115">
        <f t="shared" si="19"/>
        <v>63</v>
      </c>
      <c r="AW15" s="115" t="str">
        <f t="shared" si="20"/>
        <v>OK</v>
      </c>
    </row>
    <row r="16" spans="1:49" ht="13.5" customHeight="1">
      <c r="A16" s="127"/>
      <c r="B16" s="128"/>
      <c r="C16" s="128"/>
      <c r="D16" s="1088" t="s">
        <v>50</v>
      </c>
      <c r="E16" s="1088"/>
      <c r="F16" s="1088"/>
      <c r="G16" s="123"/>
      <c r="H16" s="124">
        <v>25</v>
      </c>
      <c r="I16" s="124">
        <v>0</v>
      </c>
      <c r="J16" s="124">
        <v>0</v>
      </c>
      <c r="K16" s="573">
        <v>0</v>
      </c>
      <c r="L16" s="573">
        <v>1</v>
      </c>
      <c r="M16" s="124">
        <v>0</v>
      </c>
      <c r="N16" s="124">
        <v>5</v>
      </c>
      <c r="O16" s="124">
        <v>0</v>
      </c>
      <c r="P16" s="124" t="s">
        <v>686</v>
      </c>
      <c r="Q16" s="124">
        <v>2</v>
      </c>
      <c r="R16" s="124" t="s">
        <v>746</v>
      </c>
      <c r="S16" s="124">
        <v>0</v>
      </c>
      <c r="T16" s="124">
        <v>0</v>
      </c>
      <c r="U16" s="124">
        <v>0</v>
      </c>
      <c r="V16" s="118"/>
      <c r="W16" s="124"/>
      <c r="X16" s="124"/>
      <c r="Y16" s="118"/>
      <c r="Z16" s="124">
        <v>1</v>
      </c>
      <c r="AA16" s="124">
        <v>0</v>
      </c>
      <c r="AB16" s="124">
        <v>2</v>
      </c>
      <c r="AC16" s="124">
        <v>3</v>
      </c>
      <c r="AD16" s="124" t="s">
        <v>742</v>
      </c>
      <c r="AE16" s="124">
        <v>6</v>
      </c>
      <c r="AF16" s="124" t="s">
        <v>686</v>
      </c>
      <c r="AG16" s="124">
        <v>2</v>
      </c>
      <c r="AH16" s="124">
        <v>1</v>
      </c>
      <c r="AI16" s="124">
        <v>2</v>
      </c>
      <c r="AJ16" s="124">
        <v>0</v>
      </c>
      <c r="AK16" s="124" t="s">
        <v>686</v>
      </c>
      <c r="AL16" s="124">
        <v>0</v>
      </c>
      <c r="AM16" s="125"/>
      <c r="AN16" s="661"/>
      <c r="AO16" s="128"/>
      <c r="AP16" s="128"/>
      <c r="AQ16" s="1088" t="s">
        <v>612</v>
      </c>
      <c r="AR16" s="1088"/>
      <c r="AS16" s="1088"/>
      <c r="AT16" s="937"/>
      <c r="AV16" s="115">
        <f t="shared" si="19"/>
        <v>25</v>
      </c>
      <c r="AW16" s="115" t="str">
        <f t="shared" si="20"/>
        <v>OK</v>
      </c>
    </row>
    <row r="17" spans="1:49" ht="13.5" customHeight="1">
      <c r="A17" s="127"/>
      <c r="B17" s="128"/>
      <c r="C17" s="128"/>
      <c r="D17" s="1088" t="s">
        <v>51</v>
      </c>
      <c r="E17" s="1088"/>
      <c r="F17" s="1088"/>
      <c r="G17" s="123"/>
      <c r="H17" s="124">
        <v>6</v>
      </c>
      <c r="I17" s="124">
        <v>0</v>
      </c>
      <c r="J17" s="573">
        <v>0</v>
      </c>
      <c r="K17" s="573">
        <v>0</v>
      </c>
      <c r="L17" s="573">
        <v>0</v>
      </c>
      <c r="M17" s="124">
        <v>1</v>
      </c>
      <c r="N17" s="124">
        <v>0</v>
      </c>
      <c r="O17" s="124">
        <v>0</v>
      </c>
      <c r="P17" s="124" t="s">
        <v>748</v>
      </c>
      <c r="Q17" s="124" t="s">
        <v>686</v>
      </c>
      <c r="R17" s="124" t="s">
        <v>686</v>
      </c>
      <c r="S17" s="124">
        <v>0</v>
      </c>
      <c r="T17" s="124">
        <v>0</v>
      </c>
      <c r="U17" s="124">
        <v>0</v>
      </c>
      <c r="V17" s="118"/>
      <c r="W17" s="124"/>
      <c r="X17" s="124"/>
      <c r="Y17" s="118"/>
      <c r="Z17" s="124">
        <v>0</v>
      </c>
      <c r="AA17" s="124">
        <v>0</v>
      </c>
      <c r="AB17" s="124">
        <v>1</v>
      </c>
      <c r="AC17" s="124">
        <v>0</v>
      </c>
      <c r="AD17" s="124">
        <v>1</v>
      </c>
      <c r="AE17" s="124">
        <v>1</v>
      </c>
      <c r="AF17" s="124">
        <v>0</v>
      </c>
      <c r="AG17" s="124">
        <v>1</v>
      </c>
      <c r="AH17" s="124">
        <v>0</v>
      </c>
      <c r="AI17" s="124">
        <v>0</v>
      </c>
      <c r="AJ17" s="124">
        <v>1</v>
      </c>
      <c r="AK17" s="124">
        <v>0</v>
      </c>
      <c r="AL17" s="124">
        <v>0</v>
      </c>
      <c r="AM17" s="125"/>
      <c r="AN17" s="661"/>
      <c r="AO17" s="128"/>
      <c r="AP17" s="128"/>
      <c r="AQ17" s="1088" t="s">
        <v>613</v>
      </c>
      <c r="AR17" s="1088"/>
      <c r="AS17" s="1088"/>
      <c r="AT17" s="937"/>
      <c r="AV17" s="115">
        <f t="shared" si="19"/>
        <v>6</v>
      </c>
      <c r="AW17" s="115" t="str">
        <f t="shared" si="20"/>
        <v>OK</v>
      </c>
    </row>
    <row r="18" spans="1:49" ht="20.100000000000001" customHeight="1">
      <c r="A18" s="127"/>
      <c r="B18" s="128"/>
      <c r="C18" s="128"/>
      <c r="D18" s="1088" t="s">
        <v>52</v>
      </c>
      <c r="E18" s="1088"/>
      <c r="F18" s="1088"/>
      <c r="G18" s="123"/>
      <c r="H18" s="124">
        <v>4</v>
      </c>
      <c r="I18" s="573">
        <v>0</v>
      </c>
      <c r="J18" s="573">
        <v>0</v>
      </c>
      <c r="K18" s="573">
        <v>0</v>
      </c>
      <c r="L18" s="573">
        <v>0</v>
      </c>
      <c r="M18" s="124" t="s">
        <v>686</v>
      </c>
      <c r="N18" s="124">
        <v>2</v>
      </c>
      <c r="O18" s="124">
        <v>0</v>
      </c>
      <c r="P18" s="124">
        <v>0</v>
      </c>
      <c r="Q18" s="124">
        <v>1</v>
      </c>
      <c r="R18" s="124" t="s">
        <v>686</v>
      </c>
      <c r="S18" s="124">
        <v>0</v>
      </c>
      <c r="T18" s="124">
        <v>0</v>
      </c>
      <c r="U18" s="124">
        <v>0</v>
      </c>
      <c r="V18" s="118"/>
      <c r="W18" s="124"/>
      <c r="X18" s="124"/>
      <c r="Y18" s="118"/>
      <c r="Z18" s="124">
        <v>0</v>
      </c>
      <c r="AA18" s="124">
        <v>0</v>
      </c>
      <c r="AB18" s="124">
        <v>0</v>
      </c>
      <c r="AC18" s="124" t="s">
        <v>686</v>
      </c>
      <c r="AD18" s="124" t="s">
        <v>686</v>
      </c>
      <c r="AE18" s="124" t="s">
        <v>746</v>
      </c>
      <c r="AF18" s="124">
        <v>0</v>
      </c>
      <c r="AG18" s="124">
        <v>1</v>
      </c>
      <c r="AH18" s="124">
        <v>0</v>
      </c>
      <c r="AI18" s="124" t="s">
        <v>686</v>
      </c>
      <c r="AJ18" s="124" t="s">
        <v>686</v>
      </c>
      <c r="AK18" s="124">
        <v>0</v>
      </c>
      <c r="AL18" s="124">
        <v>0</v>
      </c>
      <c r="AM18" s="125"/>
      <c r="AN18" s="661"/>
      <c r="AO18" s="128"/>
      <c r="AP18" s="128"/>
      <c r="AQ18" s="1088" t="s">
        <v>614</v>
      </c>
      <c r="AR18" s="1088"/>
      <c r="AS18" s="1088"/>
      <c r="AT18" s="937"/>
      <c r="AV18" s="115">
        <f t="shared" si="19"/>
        <v>4</v>
      </c>
      <c r="AW18" s="115" t="str">
        <f t="shared" si="20"/>
        <v>OK</v>
      </c>
    </row>
    <row r="19" spans="1:49" ht="13.5" customHeight="1">
      <c r="A19" s="127"/>
      <c r="B19" s="128"/>
      <c r="C19" s="128"/>
      <c r="D19" s="1088" t="s">
        <v>53</v>
      </c>
      <c r="E19" s="1088"/>
      <c r="F19" s="1088"/>
      <c r="G19" s="123"/>
      <c r="H19" s="124">
        <v>60</v>
      </c>
      <c r="I19" s="573">
        <v>0</v>
      </c>
      <c r="J19" s="124">
        <v>0</v>
      </c>
      <c r="K19" s="573">
        <v>0</v>
      </c>
      <c r="L19" s="573">
        <v>0</v>
      </c>
      <c r="M19" s="124">
        <v>7</v>
      </c>
      <c r="N19" s="124">
        <v>3</v>
      </c>
      <c r="O19" s="124">
        <v>0</v>
      </c>
      <c r="P19" s="124">
        <v>4</v>
      </c>
      <c r="Q19" s="124">
        <v>2</v>
      </c>
      <c r="R19" s="124" t="s">
        <v>686</v>
      </c>
      <c r="S19" s="124">
        <v>0</v>
      </c>
      <c r="T19" s="124">
        <v>0</v>
      </c>
      <c r="U19" s="124">
        <v>4</v>
      </c>
      <c r="V19" s="118"/>
      <c r="W19" s="124"/>
      <c r="X19" s="124"/>
      <c r="Y19" s="118"/>
      <c r="Z19" s="124">
        <v>0</v>
      </c>
      <c r="AA19" s="124" t="s">
        <v>686</v>
      </c>
      <c r="AB19" s="124">
        <v>8</v>
      </c>
      <c r="AC19" s="124">
        <v>7</v>
      </c>
      <c r="AD19" s="124" t="s">
        <v>686</v>
      </c>
      <c r="AE19" s="124">
        <v>7</v>
      </c>
      <c r="AF19" s="124">
        <v>1</v>
      </c>
      <c r="AG19" s="124">
        <v>11</v>
      </c>
      <c r="AH19" s="124" t="s">
        <v>686</v>
      </c>
      <c r="AI19" s="124">
        <v>4</v>
      </c>
      <c r="AJ19" s="124" t="s">
        <v>686</v>
      </c>
      <c r="AK19" s="124">
        <v>2</v>
      </c>
      <c r="AL19" s="124">
        <v>0</v>
      </c>
      <c r="AM19" s="125"/>
      <c r="AN19" s="661"/>
      <c r="AO19" s="128"/>
      <c r="AP19" s="128"/>
      <c r="AQ19" s="1088" t="s">
        <v>615</v>
      </c>
      <c r="AR19" s="1088"/>
      <c r="AS19" s="1088"/>
      <c r="AT19" s="937"/>
      <c r="AV19" s="115">
        <f t="shared" si="19"/>
        <v>60</v>
      </c>
      <c r="AW19" s="115" t="str">
        <f t="shared" si="20"/>
        <v>OK</v>
      </c>
    </row>
    <row r="20" spans="1:49" ht="13.5" customHeight="1">
      <c r="A20" s="127"/>
      <c r="B20" s="128"/>
      <c r="C20" s="128"/>
      <c r="D20" s="1088" t="s">
        <v>54</v>
      </c>
      <c r="E20" s="1088"/>
      <c r="F20" s="1088"/>
      <c r="G20" s="123"/>
      <c r="H20" s="124">
        <v>36</v>
      </c>
      <c r="I20" s="573">
        <v>0</v>
      </c>
      <c r="J20" s="124" t="s">
        <v>686</v>
      </c>
      <c r="K20" s="573" t="s">
        <v>686</v>
      </c>
      <c r="L20" s="573">
        <v>0</v>
      </c>
      <c r="M20" s="124">
        <v>1</v>
      </c>
      <c r="N20" s="124">
        <v>1</v>
      </c>
      <c r="O20" s="124">
        <v>0</v>
      </c>
      <c r="P20" s="124">
        <v>3</v>
      </c>
      <c r="Q20" s="124">
        <v>1</v>
      </c>
      <c r="R20" s="124" t="s">
        <v>686</v>
      </c>
      <c r="S20" s="124">
        <v>0</v>
      </c>
      <c r="T20" s="124">
        <v>0</v>
      </c>
      <c r="U20" s="124">
        <v>0</v>
      </c>
      <c r="V20" s="124"/>
      <c r="W20" s="124"/>
      <c r="X20" s="124"/>
      <c r="Y20" s="118"/>
      <c r="Z20" s="124">
        <v>0</v>
      </c>
      <c r="AA20" s="124">
        <v>1</v>
      </c>
      <c r="AB20" s="124">
        <v>3</v>
      </c>
      <c r="AC20" s="124">
        <v>2</v>
      </c>
      <c r="AD20" s="124">
        <v>1</v>
      </c>
      <c r="AE20" s="124">
        <v>5</v>
      </c>
      <c r="AF20" s="124">
        <v>1</v>
      </c>
      <c r="AG20" s="124">
        <v>4</v>
      </c>
      <c r="AH20" s="124">
        <v>1</v>
      </c>
      <c r="AI20" s="124">
        <v>5</v>
      </c>
      <c r="AJ20" s="124">
        <v>3</v>
      </c>
      <c r="AK20" s="124">
        <v>4</v>
      </c>
      <c r="AL20" s="124">
        <v>0</v>
      </c>
      <c r="AM20" s="125"/>
      <c r="AN20" s="661"/>
      <c r="AO20" s="128"/>
      <c r="AP20" s="128"/>
      <c r="AQ20" s="1088" t="s">
        <v>616</v>
      </c>
      <c r="AR20" s="1088"/>
      <c r="AS20" s="1088"/>
      <c r="AT20" s="937"/>
      <c r="AV20" s="115">
        <f t="shared" si="19"/>
        <v>36</v>
      </c>
      <c r="AW20" s="115" t="str">
        <f t="shared" si="20"/>
        <v>OK</v>
      </c>
    </row>
    <row r="21" spans="1:49" ht="13.5" customHeight="1">
      <c r="A21" s="127"/>
      <c r="B21" s="128"/>
      <c r="C21" s="128"/>
      <c r="D21" s="1088" t="s">
        <v>55</v>
      </c>
      <c r="E21" s="1088"/>
      <c r="F21" s="1088"/>
      <c r="G21" s="123"/>
      <c r="H21" s="124">
        <v>36</v>
      </c>
      <c r="I21" s="573">
        <v>0</v>
      </c>
      <c r="J21" s="573">
        <v>0</v>
      </c>
      <c r="K21" s="573">
        <v>1</v>
      </c>
      <c r="L21" s="573">
        <v>0</v>
      </c>
      <c r="M21" s="124" t="s">
        <v>686</v>
      </c>
      <c r="N21" s="124">
        <v>1</v>
      </c>
      <c r="O21" s="124">
        <v>0</v>
      </c>
      <c r="P21" s="124" t="s">
        <v>686</v>
      </c>
      <c r="Q21" s="124">
        <v>3</v>
      </c>
      <c r="R21" s="124">
        <v>1</v>
      </c>
      <c r="S21" s="124">
        <v>0</v>
      </c>
      <c r="T21" s="124">
        <v>0</v>
      </c>
      <c r="U21" s="124">
        <v>0</v>
      </c>
      <c r="V21" s="118"/>
      <c r="W21" s="124"/>
      <c r="X21" s="124"/>
      <c r="Y21" s="118"/>
      <c r="Z21" s="124">
        <v>1</v>
      </c>
      <c r="AA21" s="124">
        <v>1</v>
      </c>
      <c r="AB21" s="124">
        <v>4</v>
      </c>
      <c r="AC21" s="124">
        <v>6</v>
      </c>
      <c r="AD21" s="124" t="s">
        <v>686</v>
      </c>
      <c r="AE21" s="124">
        <v>8</v>
      </c>
      <c r="AF21" s="124">
        <v>1</v>
      </c>
      <c r="AG21" s="124" t="s">
        <v>686</v>
      </c>
      <c r="AH21" s="124">
        <v>3</v>
      </c>
      <c r="AI21" s="124">
        <v>1</v>
      </c>
      <c r="AJ21" s="124">
        <v>3</v>
      </c>
      <c r="AK21" s="124">
        <v>2</v>
      </c>
      <c r="AL21" s="124">
        <v>0</v>
      </c>
      <c r="AM21" s="125"/>
      <c r="AN21" s="661"/>
      <c r="AO21" s="128"/>
      <c r="AP21" s="128"/>
      <c r="AQ21" s="1088" t="s">
        <v>617</v>
      </c>
      <c r="AR21" s="1088"/>
      <c r="AS21" s="1088"/>
      <c r="AT21" s="937"/>
      <c r="AV21" s="115">
        <f t="shared" si="19"/>
        <v>36</v>
      </c>
      <c r="AW21" s="115" t="str">
        <f t="shared" si="20"/>
        <v>OK</v>
      </c>
    </row>
    <row r="22" spans="1:49" ht="13.5" customHeight="1">
      <c r="A22" s="127"/>
      <c r="B22" s="128"/>
      <c r="C22" s="128"/>
      <c r="D22" s="1088" t="s">
        <v>56</v>
      </c>
      <c r="E22" s="1088"/>
      <c r="F22" s="1088"/>
      <c r="G22" s="123"/>
      <c r="H22" s="124">
        <v>27</v>
      </c>
      <c r="I22" s="573">
        <v>0</v>
      </c>
      <c r="J22" s="124">
        <v>0</v>
      </c>
      <c r="K22" s="573">
        <v>0</v>
      </c>
      <c r="L22" s="573">
        <v>0</v>
      </c>
      <c r="M22" s="124">
        <v>3</v>
      </c>
      <c r="N22" s="124">
        <v>2</v>
      </c>
      <c r="O22" s="124">
        <v>0</v>
      </c>
      <c r="P22" s="124">
        <v>1</v>
      </c>
      <c r="Q22" s="124">
        <v>2</v>
      </c>
      <c r="R22" s="124" t="s">
        <v>686</v>
      </c>
      <c r="S22" s="124">
        <v>0</v>
      </c>
      <c r="T22" s="124">
        <v>0</v>
      </c>
      <c r="U22" s="124" t="s">
        <v>686</v>
      </c>
      <c r="V22" s="118"/>
      <c r="W22" s="124"/>
      <c r="X22" s="124"/>
      <c r="Y22" s="118"/>
      <c r="Z22" s="124">
        <v>0</v>
      </c>
      <c r="AA22" s="124">
        <v>0</v>
      </c>
      <c r="AB22" s="124">
        <v>1</v>
      </c>
      <c r="AC22" s="124">
        <v>2</v>
      </c>
      <c r="AD22" s="124">
        <v>2</v>
      </c>
      <c r="AE22" s="124">
        <v>5</v>
      </c>
      <c r="AF22" s="124" t="s">
        <v>686</v>
      </c>
      <c r="AG22" s="124">
        <v>2</v>
      </c>
      <c r="AH22" s="124">
        <v>2</v>
      </c>
      <c r="AI22" s="124">
        <v>4</v>
      </c>
      <c r="AJ22" s="124">
        <v>1</v>
      </c>
      <c r="AK22" s="124">
        <v>0</v>
      </c>
      <c r="AL22" s="124" t="s">
        <v>686</v>
      </c>
      <c r="AM22" s="125"/>
      <c r="AN22" s="661"/>
      <c r="AO22" s="128"/>
      <c r="AP22" s="128"/>
      <c r="AQ22" s="1088" t="s">
        <v>618</v>
      </c>
      <c r="AR22" s="1088"/>
      <c r="AS22" s="1088"/>
      <c r="AT22" s="937"/>
      <c r="AV22" s="115">
        <f t="shared" si="19"/>
        <v>27</v>
      </c>
      <c r="AW22" s="115" t="str">
        <f t="shared" si="20"/>
        <v>OK</v>
      </c>
    </row>
    <row r="23" spans="1:49" ht="20.100000000000001" customHeight="1">
      <c r="A23" s="127"/>
      <c r="B23" s="128"/>
      <c r="C23" s="128"/>
      <c r="D23" s="1088" t="s">
        <v>57</v>
      </c>
      <c r="E23" s="1088"/>
      <c r="F23" s="1088"/>
      <c r="G23" s="131"/>
      <c r="H23" s="124" t="s">
        <v>686</v>
      </c>
      <c r="I23" s="573">
        <v>0</v>
      </c>
      <c r="J23" s="573">
        <v>0</v>
      </c>
      <c r="K23" s="573">
        <v>0</v>
      </c>
      <c r="L23" s="573">
        <v>0</v>
      </c>
      <c r="M23" s="124">
        <v>0</v>
      </c>
      <c r="N23" s="124">
        <v>0</v>
      </c>
      <c r="O23" s="124">
        <v>0</v>
      </c>
      <c r="P23" s="124">
        <v>0</v>
      </c>
      <c r="Q23" s="124">
        <v>0</v>
      </c>
      <c r="R23" s="124" t="s">
        <v>686</v>
      </c>
      <c r="S23" s="124">
        <v>0</v>
      </c>
      <c r="T23" s="124">
        <v>0</v>
      </c>
      <c r="U23" s="124">
        <v>0</v>
      </c>
      <c r="V23" s="118"/>
      <c r="W23" s="124"/>
      <c r="X23" s="124"/>
      <c r="Y23" s="118"/>
      <c r="Z23" s="124">
        <v>0</v>
      </c>
      <c r="AA23" s="124">
        <v>0</v>
      </c>
      <c r="AB23" s="124">
        <v>0</v>
      </c>
      <c r="AC23" s="124">
        <v>0</v>
      </c>
      <c r="AD23" s="124" t="s">
        <v>686</v>
      </c>
      <c r="AE23" s="124">
        <v>0</v>
      </c>
      <c r="AF23" s="124">
        <v>0</v>
      </c>
      <c r="AG23" s="124">
        <v>0</v>
      </c>
      <c r="AH23" s="124">
        <v>0</v>
      </c>
      <c r="AI23" s="124" t="s">
        <v>743</v>
      </c>
      <c r="AJ23" s="124">
        <v>0</v>
      </c>
      <c r="AK23" s="124">
        <v>0</v>
      </c>
      <c r="AL23" s="124">
        <v>0</v>
      </c>
      <c r="AM23" s="125"/>
      <c r="AN23" s="661"/>
      <c r="AO23" s="128"/>
      <c r="AP23" s="128"/>
      <c r="AQ23" s="1088" t="s">
        <v>619</v>
      </c>
      <c r="AR23" s="1088"/>
      <c r="AS23" s="1088"/>
      <c r="AT23" s="130"/>
      <c r="AV23" s="115" t="s">
        <v>686</v>
      </c>
      <c r="AW23" s="115" t="str">
        <f t="shared" si="20"/>
        <v>OK</v>
      </c>
    </row>
    <row r="24" spans="1:49" ht="13.5" customHeight="1">
      <c r="A24" s="127"/>
      <c r="B24" s="128"/>
      <c r="C24" s="128"/>
      <c r="D24" s="1088" t="s">
        <v>58</v>
      </c>
      <c r="E24" s="1088"/>
      <c r="F24" s="1088"/>
      <c r="G24" s="123"/>
      <c r="H24" s="124">
        <v>28</v>
      </c>
      <c r="I24" s="573">
        <v>0</v>
      </c>
      <c r="J24" s="573">
        <v>0</v>
      </c>
      <c r="K24" s="124" t="s">
        <v>686</v>
      </c>
      <c r="L24" s="573">
        <v>0</v>
      </c>
      <c r="M24" s="124">
        <v>0</v>
      </c>
      <c r="N24" s="124">
        <v>3</v>
      </c>
      <c r="O24" s="124">
        <v>0</v>
      </c>
      <c r="P24" s="124">
        <v>2</v>
      </c>
      <c r="Q24" s="124">
        <v>3</v>
      </c>
      <c r="R24" s="124" t="s">
        <v>686</v>
      </c>
      <c r="S24" s="124">
        <v>0</v>
      </c>
      <c r="T24" s="124">
        <v>0</v>
      </c>
      <c r="U24" s="124">
        <v>1</v>
      </c>
      <c r="V24" s="118"/>
      <c r="W24" s="124"/>
      <c r="X24" s="124"/>
      <c r="Y24" s="118"/>
      <c r="Z24" s="124">
        <v>0</v>
      </c>
      <c r="AA24" s="124">
        <v>0</v>
      </c>
      <c r="AB24" s="124">
        <v>4</v>
      </c>
      <c r="AC24" s="124">
        <v>3</v>
      </c>
      <c r="AD24" s="124">
        <v>0</v>
      </c>
      <c r="AE24" s="124">
        <v>3</v>
      </c>
      <c r="AF24" s="124">
        <v>0</v>
      </c>
      <c r="AG24" s="124">
        <v>5</v>
      </c>
      <c r="AH24" s="124">
        <v>2</v>
      </c>
      <c r="AI24" s="124">
        <v>1</v>
      </c>
      <c r="AJ24" s="124">
        <v>1</v>
      </c>
      <c r="AK24" s="124">
        <v>0</v>
      </c>
      <c r="AL24" s="124">
        <v>0</v>
      </c>
      <c r="AM24" s="125"/>
      <c r="AN24" s="661"/>
      <c r="AO24" s="128"/>
      <c r="AP24" s="128"/>
      <c r="AQ24" s="1088" t="s">
        <v>620</v>
      </c>
      <c r="AR24" s="1088"/>
      <c r="AS24" s="1088"/>
      <c r="AT24" s="937"/>
      <c r="AV24" s="115">
        <f t="shared" si="19"/>
        <v>28</v>
      </c>
      <c r="AW24" s="115" t="str">
        <f t="shared" si="20"/>
        <v>OK</v>
      </c>
    </row>
    <row r="25" spans="1:49" ht="20.100000000000001" customHeight="1">
      <c r="A25" s="127"/>
      <c r="C25" s="1089" t="s">
        <v>59</v>
      </c>
      <c r="D25" s="1089"/>
      <c r="E25" s="1089"/>
      <c r="F25" s="1089"/>
      <c r="G25" s="123"/>
      <c r="H25" s="124">
        <v>3</v>
      </c>
      <c r="I25" s="573">
        <v>0</v>
      </c>
      <c r="J25" s="573">
        <v>1</v>
      </c>
      <c r="K25" s="573">
        <v>0</v>
      </c>
      <c r="L25" s="573">
        <v>0</v>
      </c>
      <c r="M25" s="124">
        <v>0</v>
      </c>
      <c r="N25" s="124">
        <v>1</v>
      </c>
      <c r="O25" s="124">
        <v>0</v>
      </c>
      <c r="P25" s="124">
        <v>0</v>
      </c>
      <c r="Q25" s="124" t="s">
        <v>686</v>
      </c>
      <c r="R25" s="124">
        <v>0</v>
      </c>
      <c r="S25" s="124">
        <v>0</v>
      </c>
      <c r="T25" s="124">
        <v>0</v>
      </c>
      <c r="U25" s="124">
        <v>0</v>
      </c>
      <c r="V25" s="124"/>
      <c r="W25" s="124"/>
      <c r="X25" s="124"/>
      <c r="Y25" s="124"/>
      <c r="Z25" s="124">
        <v>0</v>
      </c>
      <c r="AA25" s="124">
        <v>0</v>
      </c>
      <c r="AB25" s="124">
        <v>0</v>
      </c>
      <c r="AC25" s="124">
        <v>0</v>
      </c>
      <c r="AD25" s="124">
        <v>0</v>
      </c>
      <c r="AE25" s="124">
        <v>1</v>
      </c>
      <c r="AF25" s="124">
        <v>0</v>
      </c>
      <c r="AG25" s="124">
        <v>0</v>
      </c>
      <c r="AH25" s="124">
        <v>0</v>
      </c>
      <c r="AI25" s="124" t="s">
        <v>686</v>
      </c>
      <c r="AJ25" s="124">
        <v>0</v>
      </c>
      <c r="AK25" s="124">
        <v>0</v>
      </c>
      <c r="AL25" s="124">
        <v>0</v>
      </c>
      <c r="AM25" s="125"/>
      <c r="AN25" s="661"/>
      <c r="AO25" s="82"/>
      <c r="AP25" s="1090" t="s">
        <v>621</v>
      </c>
      <c r="AQ25" s="1090"/>
      <c r="AR25" s="1090"/>
      <c r="AS25" s="1090"/>
      <c r="AT25" s="969"/>
      <c r="AV25" s="115">
        <f t="shared" si="19"/>
        <v>3</v>
      </c>
      <c r="AW25" s="115" t="str">
        <f t="shared" si="20"/>
        <v>OK</v>
      </c>
    </row>
    <row r="26" spans="1:49" s="122" customFormat="1" ht="20.100000000000001" customHeight="1">
      <c r="A26" s="116"/>
      <c r="C26" s="1090" t="s">
        <v>60</v>
      </c>
      <c r="D26" s="1090"/>
      <c r="E26" s="1090"/>
      <c r="F26" s="1090"/>
      <c r="G26" s="117"/>
      <c r="H26" s="124">
        <v>122</v>
      </c>
      <c r="I26" s="124">
        <f>SUM(I27,I28,I30)</f>
        <v>0</v>
      </c>
      <c r="J26" s="124">
        <f t="shared" ref="J26:U26" si="21">SUM(J27,J28,J30)</f>
        <v>0</v>
      </c>
      <c r="K26" s="124">
        <f t="shared" si="21"/>
        <v>4</v>
      </c>
      <c r="L26" s="124">
        <f t="shared" si="21"/>
        <v>12</v>
      </c>
      <c r="M26" s="124">
        <f t="shared" si="21"/>
        <v>4</v>
      </c>
      <c r="N26" s="124">
        <f t="shared" si="21"/>
        <v>4</v>
      </c>
      <c r="O26" s="124">
        <f t="shared" si="21"/>
        <v>0</v>
      </c>
      <c r="P26" s="124">
        <f t="shared" si="21"/>
        <v>4</v>
      </c>
      <c r="Q26" s="124">
        <f t="shared" si="21"/>
        <v>12</v>
      </c>
      <c r="R26" s="124">
        <f t="shared" si="21"/>
        <v>8</v>
      </c>
      <c r="S26" s="124">
        <f t="shared" si="21"/>
        <v>0</v>
      </c>
      <c r="T26" s="124">
        <f t="shared" si="21"/>
        <v>0</v>
      </c>
      <c r="U26" s="124">
        <f t="shared" si="21"/>
        <v>0</v>
      </c>
      <c r="V26" s="124"/>
      <c r="W26" s="124"/>
      <c r="X26" s="124"/>
      <c r="Y26" s="124"/>
      <c r="Z26" s="124">
        <f t="shared" ref="Z26" si="22">SUM(Z27,Z28,Z30)</f>
        <v>0</v>
      </c>
      <c r="AA26" s="124">
        <f t="shared" ref="AA26" si="23">SUM(AA27,AA28,AA30)</f>
        <v>1</v>
      </c>
      <c r="AB26" s="124">
        <f t="shared" ref="AB26" si="24">SUM(AB27,AB28,AB30)</f>
        <v>9</v>
      </c>
      <c r="AC26" s="124">
        <f t="shared" ref="AC26" si="25">SUM(AC27,AC28,AC30)</f>
        <v>17</v>
      </c>
      <c r="AD26" s="124">
        <f t="shared" ref="AD26" si="26">SUM(AD27,AD28,AD30)</f>
        <v>4</v>
      </c>
      <c r="AE26" s="124">
        <f t="shared" ref="AE26" si="27">SUM(AE27,AE28,AE30)</f>
        <v>20</v>
      </c>
      <c r="AF26" s="124">
        <f t="shared" ref="AF26" si="28">SUM(AF27,AF28,AF30)</f>
        <v>0</v>
      </c>
      <c r="AG26" s="124">
        <f t="shared" ref="AG26" si="29">SUM(AG27,AG28,AG30)</f>
        <v>11</v>
      </c>
      <c r="AH26" s="124">
        <f t="shared" ref="AH26" si="30">SUM(AH27,AH28,AH30)</f>
        <v>1</v>
      </c>
      <c r="AI26" s="124">
        <f t="shared" ref="AI26" si="31">SUM(AI27,AI28,AI30)</f>
        <v>8</v>
      </c>
      <c r="AJ26" s="124">
        <f>SUM(AJ27,AJ28,AJ30)</f>
        <v>1</v>
      </c>
      <c r="AK26" s="124">
        <f t="shared" ref="AK26" si="32">SUM(AK27,AK28,AK30)</f>
        <v>2</v>
      </c>
      <c r="AL26" s="124">
        <f t="shared" ref="AL26" si="33">SUM(AL27,AL28,AL30)</f>
        <v>0</v>
      </c>
      <c r="AM26" s="119"/>
      <c r="AN26" s="660"/>
      <c r="AP26" s="1090" t="s">
        <v>622</v>
      </c>
      <c r="AQ26" s="1090"/>
      <c r="AR26" s="1090"/>
      <c r="AS26" s="1090"/>
      <c r="AT26" s="121"/>
      <c r="AV26" s="115">
        <f t="shared" si="19"/>
        <v>122</v>
      </c>
      <c r="AW26" s="115" t="str">
        <f t="shared" si="20"/>
        <v>OK</v>
      </c>
    </row>
    <row r="27" spans="1:49" ht="20.100000000000001" customHeight="1">
      <c r="A27" s="127"/>
      <c r="B27" s="128"/>
      <c r="C27" s="128"/>
      <c r="D27" s="1088" t="s">
        <v>61</v>
      </c>
      <c r="E27" s="1088"/>
      <c r="F27" s="1088"/>
      <c r="G27" s="123"/>
      <c r="H27" s="124">
        <v>32</v>
      </c>
      <c r="I27" s="573">
        <v>0</v>
      </c>
      <c r="J27" s="573">
        <v>0</v>
      </c>
      <c r="K27" s="573">
        <v>1</v>
      </c>
      <c r="L27" s="124">
        <v>8</v>
      </c>
      <c r="M27" s="124">
        <v>1</v>
      </c>
      <c r="N27" s="124">
        <v>2</v>
      </c>
      <c r="O27" s="124">
        <v>0</v>
      </c>
      <c r="P27" s="124">
        <v>1</v>
      </c>
      <c r="Q27" s="124">
        <v>2</v>
      </c>
      <c r="R27" s="124">
        <v>2</v>
      </c>
      <c r="S27" s="124">
        <v>0</v>
      </c>
      <c r="T27" s="124">
        <v>0</v>
      </c>
      <c r="U27" s="124">
        <v>0</v>
      </c>
      <c r="V27" s="124"/>
      <c r="W27" s="124"/>
      <c r="X27" s="124"/>
      <c r="Y27" s="124"/>
      <c r="Z27" s="124">
        <v>0</v>
      </c>
      <c r="AA27" s="124">
        <v>0</v>
      </c>
      <c r="AB27" s="124">
        <v>4</v>
      </c>
      <c r="AC27" s="124" t="s">
        <v>686</v>
      </c>
      <c r="AD27" s="124">
        <v>1</v>
      </c>
      <c r="AE27" s="124">
        <v>5</v>
      </c>
      <c r="AF27" s="124">
        <v>0</v>
      </c>
      <c r="AG27" s="124">
        <v>2</v>
      </c>
      <c r="AH27" s="124">
        <v>0</v>
      </c>
      <c r="AI27" s="124">
        <v>3</v>
      </c>
      <c r="AJ27" s="124" t="s">
        <v>686</v>
      </c>
      <c r="AK27" s="124" t="s">
        <v>742</v>
      </c>
      <c r="AL27" s="124">
        <v>0</v>
      </c>
      <c r="AM27" s="125"/>
      <c r="AN27" s="661"/>
      <c r="AO27" s="128"/>
      <c r="AP27" s="128"/>
      <c r="AQ27" s="1088" t="s">
        <v>623</v>
      </c>
      <c r="AR27" s="1088"/>
      <c r="AS27" s="1088"/>
      <c r="AT27" s="969"/>
      <c r="AV27" s="115">
        <f t="shared" si="19"/>
        <v>32</v>
      </c>
      <c r="AW27" s="115" t="str">
        <f t="shared" si="20"/>
        <v>OK</v>
      </c>
    </row>
    <row r="28" spans="1:49" ht="13.5" customHeight="1">
      <c r="A28" s="127"/>
      <c r="B28" s="128"/>
      <c r="C28" s="128"/>
      <c r="D28" s="1088" t="s">
        <v>62</v>
      </c>
      <c r="E28" s="1088"/>
      <c r="F28" s="1088"/>
      <c r="G28" s="123"/>
      <c r="H28" s="124">
        <v>57</v>
      </c>
      <c r="I28" s="573">
        <v>0</v>
      </c>
      <c r="J28" s="573">
        <v>0</v>
      </c>
      <c r="K28" s="124">
        <v>2</v>
      </c>
      <c r="L28" s="124">
        <v>2</v>
      </c>
      <c r="M28" s="124" t="s">
        <v>746</v>
      </c>
      <c r="N28" s="124">
        <v>1</v>
      </c>
      <c r="O28" s="124">
        <v>0</v>
      </c>
      <c r="P28" s="124">
        <v>3</v>
      </c>
      <c r="Q28" s="124">
        <v>5</v>
      </c>
      <c r="R28" s="124">
        <v>3</v>
      </c>
      <c r="S28" s="124">
        <v>0</v>
      </c>
      <c r="T28" s="124">
        <v>0</v>
      </c>
      <c r="U28" s="124">
        <v>0</v>
      </c>
      <c r="V28" s="124"/>
      <c r="W28" s="124"/>
      <c r="X28" s="124"/>
      <c r="Y28" s="124"/>
      <c r="Z28" s="124">
        <v>0</v>
      </c>
      <c r="AA28" s="124">
        <v>0</v>
      </c>
      <c r="AB28" s="124">
        <v>5</v>
      </c>
      <c r="AC28" s="124">
        <v>10</v>
      </c>
      <c r="AD28" s="124">
        <v>3</v>
      </c>
      <c r="AE28" s="124">
        <v>9</v>
      </c>
      <c r="AF28" s="124">
        <v>0</v>
      </c>
      <c r="AG28" s="124">
        <v>8</v>
      </c>
      <c r="AH28" s="124">
        <v>1</v>
      </c>
      <c r="AI28" s="124">
        <v>3</v>
      </c>
      <c r="AJ28" s="124">
        <v>1</v>
      </c>
      <c r="AK28" s="124">
        <v>1</v>
      </c>
      <c r="AL28" s="124">
        <v>0</v>
      </c>
      <c r="AM28" s="125"/>
      <c r="AN28" s="661"/>
      <c r="AO28" s="128"/>
      <c r="AP28" s="128"/>
      <c r="AQ28" s="1088" t="s">
        <v>624</v>
      </c>
      <c r="AR28" s="1088"/>
      <c r="AS28" s="1088"/>
      <c r="AT28" s="969"/>
      <c r="AV28" s="115">
        <f t="shared" si="19"/>
        <v>57</v>
      </c>
      <c r="AW28" s="115" t="str">
        <f t="shared" si="20"/>
        <v>OK</v>
      </c>
    </row>
    <row r="29" spans="1:49" ht="13.5" customHeight="1">
      <c r="A29" s="87"/>
      <c r="B29" s="969"/>
      <c r="C29" s="969"/>
      <c r="D29" s="1088" t="s">
        <v>388</v>
      </c>
      <c r="E29" s="1088"/>
      <c r="F29" s="1088"/>
      <c r="G29" s="123"/>
      <c r="H29" s="124">
        <v>15</v>
      </c>
      <c r="I29" s="573">
        <v>0</v>
      </c>
      <c r="J29" s="573">
        <v>0</v>
      </c>
      <c r="K29" s="124">
        <v>1</v>
      </c>
      <c r="L29" s="124">
        <v>1</v>
      </c>
      <c r="M29" s="124">
        <v>0</v>
      </c>
      <c r="N29" s="124">
        <v>1</v>
      </c>
      <c r="O29" s="124">
        <v>0</v>
      </c>
      <c r="P29" s="124" t="s">
        <v>686</v>
      </c>
      <c r="Q29" s="124">
        <v>2</v>
      </c>
      <c r="R29" s="124">
        <v>1</v>
      </c>
      <c r="S29" s="124">
        <v>0</v>
      </c>
      <c r="T29" s="124">
        <v>0</v>
      </c>
      <c r="U29" s="124">
        <v>0</v>
      </c>
      <c r="V29" s="124"/>
      <c r="W29" s="124"/>
      <c r="X29" s="124"/>
      <c r="Y29" s="124"/>
      <c r="Z29" s="124">
        <v>0</v>
      </c>
      <c r="AA29" s="124">
        <v>0</v>
      </c>
      <c r="AB29" s="124">
        <v>3</v>
      </c>
      <c r="AC29" s="124" t="s">
        <v>686</v>
      </c>
      <c r="AD29" s="124" t="s">
        <v>746</v>
      </c>
      <c r="AE29" s="124">
        <v>1</v>
      </c>
      <c r="AF29" s="124">
        <v>0</v>
      </c>
      <c r="AG29" s="124">
        <v>4</v>
      </c>
      <c r="AH29" s="124">
        <v>0</v>
      </c>
      <c r="AI29" s="124">
        <v>1</v>
      </c>
      <c r="AJ29" s="124" t="s">
        <v>686</v>
      </c>
      <c r="AK29" s="124" t="s">
        <v>742</v>
      </c>
      <c r="AL29" s="124">
        <v>0</v>
      </c>
      <c r="AM29" s="125"/>
      <c r="AN29" s="661"/>
      <c r="AO29" s="969"/>
      <c r="AP29" s="969"/>
      <c r="AQ29" s="1088" t="s">
        <v>625</v>
      </c>
      <c r="AR29" s="1088"/>
      <c r="AS29" s="1088"/>
      <c r="AT29" s="652"/>
      <c r="AV29" s="115">
        <f t="shared" si="19"/>
        <v>15</v>
      </c>
      <c r="AW29" s="115" t="str">
        <f t="shared" si="20"/>
        <v>OK</v>
      </c>
    </row>
    <row r="30" spans="1:49" ht="13.5" customHeight="1">
      <c r="A30" s="127"/>
      <c r="B30" s="128"/>
      <c r="C30" s="128"/>
      <c r="D30" s="1088" t="s">
        <v>63</v>
      </c>
      <c r="E30" s="1088"/>
      <c r="F30" s="1088"/>
      <c r="G30" s="123"/>
      <c r="H30" s="124">
        <v>33</v>
      </c>
      <c r="I30" s="573">
        <v>0</v>
      </c>
      <c r="J30" s="573">
        <v>0</v>
      </c>
      <c r="K30" s="124">
        <v>1</v>
      </c>
      <c r="L30" s="124">
        <v>2</v>
      </c>
      <c r="M30" s="124">
        <v>3</v>
      </c>
      <c r="N30" s="124">
        <v>1</v>
      </c>
      <c r="O30" s="124">
        <v>0</v>
      </c>
      <c r="P30" s="124" t="s">
        <v>686</v>
      </c>
      <c r="Q30" s="124">
        <v>5</v>
      </c>
      <c r="R30" s="124">
        <v>3</v>
      </c>
      <c r="S30" s="124">
        <v>0</v>
      </c>
      <c r="T30" s="124">
        <v>0</v>
      </c>
      <c r="U30" s="124">
        <v>0</v>
      </c>
      <c r="V30" s="124"/>
      <c r="W30" s="124"/>
      <c r="X30" s="124"/>
      <c r="Y30" s="124"/>
      <c r="Z30" s="124">
        <v>0</v>
      </c>
      <c r="AA30" s="124">
        <v>1</v>
      </c>
      <c r="AB30" s="124" t="s">
        <v>686</v>
      </c>
      <c r="AC30" s="124">
        <v>7</v>
      </c>
      <c r="AD30" s="124" t="s">
        <v>686</v>
      </c>
      <c r="AE30" s="124">
        <v>6</v>
      </c>
      <c r="AF30" s="124">
        <v>0</v>
      </c>
      <c r="AG30" s="124">
        <v>1</v>
      </c>
      <c r="AH30" s="124" t="s">
        <v>686</v>
      </c>
      <c r="AI30" s="124">
        <v>2</v>
      </c>
      <c r="AJ30" s="124" t="s">
        <v>686</v>
      </c>
      <c r="AK30" s="124">
        <v>1</v>
      </c>
      <c r="AL30" s="124">
        <v>0</v>
      </c>
      <c r="AM30" s="125"/>
      <c r="AN30" s="661"/>
      <c r="AO30" s="128"/>
      <c r="AP30" s="128"/>
      <c r="AQ30" s="1088" t="s">
        <v>626</v>
      </c>
      <c r="AR30" s="1088"/>
      <c r="AS30" s="1088"/>
      <c r="AT30" s="969"/>
      <c r="AV30" s="115">
        <f t="shared" si="19"/>
        <v>33</v>
      </c>
      <c r="AW30" s="115" t="str">
        <f t="shared" si="20"/>
        <v>OK</v>
      </c>
    </row>
    <row r="31" spans="1:49" s="122" customFormat="1" ht="20.100000000000001" customHeight="1">
      <c r="A31" s="132"/>
      <c r="C31" s="1090" t="s">
        <v>64</v>
      </c>
      <c r="D31" s="1090"/>
      <c r="E31" s="1090"/>
      <c r="F31" s="1090"/>
      <c r="G31" s="117"/>
      <c r="H31" s="124">
        <v>158</v>
      </c>
      <c r="I31" s="124">
        <f>SUM(I32,I33)</f>
        <v>0</v>
      </c>
      <c r="J31" s="124">
        <f t="shared" ref="J31:U31" si="34">SUM(J32,J33)</f>
        <v>0</v>
      </c>
      <c r="K31" s="124">
        <f t="shared" si="34"/>
        <v>1</v>
      </c>
      <c r="L31" s="124">
        <f t="shared" si="34"/>
        <v>2</v>
      </c>
      <c r="M31" s="124">
        <f t="shared" si="34"/>
        <v>1</v>
      </c>
      <c r="N31" s="124">
        <f t="shared" si="34"/>
        <v>0</v>
      </c>
      <c r="O31" s="124">
        <f t="shared" si="34"/>
        <v>0</v>
      </c>
      <c r="P31" s="124">
        <f t="shared" si="34"/>
        <v>5</v>
      </c>
      <c r="Q31" s="124">
        <f t="shared" si="34"/>
        <v>59</v>
      </c>
      <c r="R31" s="124">
        <f t="shared" si="34"/>
        <v>8</v>
      </c>
      <c r="S31" s="124">
        <f t="shared" si="34"/>
        <v>0</v>
      </c>
      <c r="T31" s="124">
        <f t="shared" si="34"/>
        <v>0</v>
      </c>
      <c r="U31" s="124">
        <f t="shared" si="34"/>
        <v>0</v>
      </c>
      <c r="V31" s="124"/>
      <c r="W31" s="124"/>
      <c r="X31" s="124"/>
      <c r="Y31" s="124"/>
      <c r="Z31" s="124">
        <f t="shared" ref="Z31" si="35">SUM(Z32,Z33)</f>
        <v>0</v>
      </c>
      <c r="AA31" s="124">
        <f t="shared" ref="AA31" si="36">SUM(AA32,AA33)</f>
        <v>0</v>
      </c>
      <c r="AB31" s="124">
        <f t="shared" ref="AB31" si="37">SUM(AB32,AB33)</f>
        <v>5</v>
      </c>
      <c r="AC31" s="124">
        <f t="shared" ref="AC31" si="38">SUM(AC32,AC33)</f>
        <v>13</v>
      </c>
      <c r="AD31" s="124">
        <f t="shared" ref="AD31" si="39">SUM(AD32,AD33)</f>
        <v>3</v>
      </c>
      <c r="AE31" s="124">
        <f t="shared" ref="AE31" si="40">SUM(AE32,AE33)</f>
        <v>27</v>
      </c>
      <c r="AF31" s="124">
        <f t="shared" ref="AF31" si="41">SUM(AF32,AF33)</f>
        <v>0</v>
      </c>
      <c r="AG31" s="124">
        <f t="shared" ref="AG31" si="42">SUM(AG32,AG33)</f>
        <v>10</v>
      </c>
      <c r="AH31" s="124">
        <f t="shared" ref="AH31" si="43">SUM(AH32,AH33)</f>
        <v>13</v>
      </c>
      <c r="AI31" s="124">
        <f t="shared" ref="AI31" si="44">SUM(AI32,AI33)</f>
        <v>9</v>
      </c>
      <c r="AJ31" s="124">
        <f t="shared" ref="AJ31" si="45">SUM(AJ32,AJ33)</f>
        <v>1</v>
      </c>
      <c r="AK31" s="124">
        <f t="shared" ref="AK31" si="46">SUM(AK32,AK33)</f>
        <v>1</v>
      </c>
      <c r="AL31" s="124">
        <f t="shared" ref="AL31" si="47">SUM(AL32,AL33)</f>
        <v>0</v>
      </c>
      <c r="AM31" s="119"/>
      <c r="AN31" s="660"/>
      <c r="AP31" s="1090" t="s">
        <v>627</v>
      </c>
      <c r="AQ31" s="1090"/>
      <c r="AR31" s="1090"/>
      <c r="AS31" s="1090"/>
      <c r="AT31" s="121"/>
      <c r="AV31" s="115">
        <f t="shared" si="19"/>
        <v>158</v>
      </c>
      <c r="AW31" s="115" t="str">
        <f t="shared" si="20"/>
        <v>OK</v>
      </c>
    </row>
    <row r="32" spans="1:49" ht="20.100000000000001" customHeight="1">
      <c r="A32" s="87"/>
      <c r="C32" s="937"/>
      <c r="D32" s="1088" t="s">
        <v>65</v>
      </c>
      <c r="E32" s="1088"/>
      <c r="F32" s="1088"/>
      <c r="G32" s="123"/>
      <c r="H32" s="124">
        <v>14</v>
      </c>
      <c r="I32" s="573">
        <v>0</v>
      </c>
      <c r="J32" s="573">
        <v>0</v>
      </c>
      <c r="K32" s="573">
        <v>1</v>
      </c>
      <c r="L32" s="573">
        <v>0</v>
      </c>
      <c r="M32" s="124">
        <v>0</v>
      </c>
      <c r="N32" s="124">
        <v>0</v>
      </c>
      <c r="O32" s="124">
        <v>0</v>
      </c>
      <c r="P32" s="124">
        <v>0</v>
      </c>
      <c r="Q32" s="124">
        <v>0</v>
      </c>
      <c r="R32" s="124">
        <v>2</v>
      </c>
      <c r="S32" s="124">
        <v>0</v>
      </c>
      <c r="T32" s="124">
        <v>0</v>
      </c>
      <c r="U32" s="124">
        <v>0</v>
      </c>
      <c r="V32" s="124"/>
      <c r="W32" s="124"/>
      <c r="X32" s="124"/>
      <c r="Y32" s="124"/>
      <c r="Z32" s="124">
        <v>0</v>
      </c>
      <c r="AA32" s="124">
        <v>0</v>
      </c>
      <c r="AB32" s="124">
        <v>1</v>
      </c>
      <c r="AC32" s="124">
        <v>2</v>
      </c>
      <c r="AD32" s="124">
        <v>0</v>
      </c>
      <c r="AE32" s="124">
        <v>8</v>
      </c>
      <c r="AF32" s="124">
        <v>0</v>
      </c>
      <c r="AG32" s="124">
        <v>0</v>
      </c>
      <c r="AH32" s="124">
        <v>0</v>
      </c>
      <c r="AI32" s="124">
        <v>0</v>
      </c>
      <c r="AJ32" s="124" t="s">
        <v>686</v>
      </c>
      <c r="AK32" s="124" t="s">
        <v>686</v>
      </c>
      <c r="AL32" s="124">
        <v>0</v>
      </c>
      <c r="AM32" s="125"/>
      <c r="AN32" s="661"/>
      <c r="AO32" s="82"/>
      <c r="AP32" s="937"/>
      <c r="AQ32" s="1088" t="s">
        <v>628</v>
      </c>
      <c r="AR32" s="1088"/>
      <c r="AS32" s="1088"/>
      <c r="AT32" s="937"/>
      <c r="AV32" s="115">
        <f t="shared" si="19"/>
        <v>14</v>
      </c>
      <c r="AW32" s="115" t="str">
        <f t="shared" si="20"/>
        <v>OK</v>
      </c>
    </row>
    <row r="33" spans="1:49" ht="13.5" customHeight="1">
      <c r="A33" s="87"/>
      <c r="C33" s="969"/>
      <c r="D33" s="1088" t="s">
        <v>66</v>
      </c>
      <c r="E33" s="1088"/>
      <c r="F33" s="1088"/>
      <c r="G33" s="123"/>
      <c r="H33" s="124">
        <v>144</v>
      </c>
      <c r="I33" s="573">
        <v>0</v>
      </c>
      <c r="J33" s="573" t="s">
        <v>686</v>
      </c>
      <c r="K33" s="573">
        <v>0</v>
      </c>
      <c r="L33" s="124">
        <v>2</v>
      </c>
      <c r="M33" s="124">
        <v>1</v>
      </c>
      <c r="N33" s="124">
        <v>0</v>
      </c>
      <c r="O33" s="124">
        <v>0</v>
      </c>
      <c r="P33" s="124">
        <v>5</v>
      </c>
      <c r="Q33" s="124">
        <v>59</v>
      </c>
      <c r="R33" s="124">
        <v>6</v>
      </c>
      <c r="S33" s="124">
        <v>0</v>
      </c>
      <c r="T33" s="124">
        <v>0</v>
      </c>
      <c r="U33" s="124">
        <v>0</v>
      </c>
      <c r="V33" s="124"/>
      <c r="W33" s="124"/>
      <c r="X33" s="124"/>
      <c r="Y33" s="124"/>
      <c r="Z33" s="124">
        <v>0</v>
      </c>
      <c r="AA33" s="124">
        <v>0</v>
      </c>
      <c r="AB33" s="124">
        <v>4</v>
      </c>
      <c r="AC33" s="124">
        <v>11</v>
      </c>
      <c r="AD33" s="124">
        <v>3</v>
      </c>
      <c r="AE33" s="124">
        <v>19</v>
      </c>
      <c r="AF33" s="124">
        <v>0</v>
      </c>
      <c r="AG33" s="124">
        <v>10</v>
      </c>
      <c r="AH33" s="124">
        <v>13</v>
      </c>
      <c r="AI33" s="124">
        <v>9</v>
      </c>
      <c r="AJ33" s="124">
        <v>1</v>
      </c>
      <c r="AK33" s="124">
        <v>1</v>
      </c>
      <c r="AL33" s="124">
        <v>0</v>
      </c>
      <c r="AM33" s="125"/>
      <c r="AN33" s="661"/>
      <c r="AO33" s="82"/>
      <c r="AP33" s="969"/>
      <c r="AQ33" s="1088" t="s">
        <v>629</v>
      </c>
      <c r="AR33" s="1088"/>
      <c r="AS33" s="1088"/>
      <c r="AT33" s="969"/>
      <c r="AV33" s="115">
        <f t="shared" si="19"/>
        <v>144</v>
      </c>
      <c r="AW33" s="115" t="str">
        <f t="shared" si="20"/>
        <v>OK</v>
      </c>
    </row>
    <row r="34" spans="1:49" ht="20.100000000000001" customHeight="1">
      <c r="A34" s="87"/>
      <c r="C34" s="1089" t="s">
        <v>67</v>
      </c>
      <c r="D34" s="1089"/>
      <c r="E34" s="1089"/>
      <c r="F34" s="1089"/>
      <c r="G34" s="123"/>
      <c r="H34" s="124">
        <v>13</v>
      </c>
      <c r="I34" s="573">
        <v>0</v>
      </c>
      <c r="J34" s="573">
        <v>0</v>
      </c>
      <c r="K34" s="573">
        <v>0</v>
      </c>
      <c r="L34" s="124">
        <v>0</v>
      </c>
      <c r="M34" s="124">
        <v>0</v>
      </c>
      <c r="N34" s="124">
        <v>0</v>
      </c>
      <c r="O34" s="124">
        <v>0</v>
      </c>
      <c r="P34" s="124">
        <v>0</v>
      </c>
      <c r="Q34" s="124">
        <v>2</v>
      </c>
      <c r="R34" s="124">
        <v>1</v>
      </c>
      <c r="S34" s="124">
        <v>0</v>
      </c>
      <c r="T34" s="124">
        <v>0</v>
      </c>
      <c r="U34" s="124">
        <v>0</v>
      </c>
      <c r="V34" s="124"/>
      <c r="W34" s="124"/>
      <c r="X34" s="124"/>
      <c r="Y34" s="124"/>
      <c r="Z34" s="124">
        <v>0</v>
      </c>
      <c r="AA34" s="124">
        <v>0</v>
      </c>
      <c r="AB34" s="124">
        <v>0</v>
      </c>
      <c r="AC34" s="124">
        <v>1</v>
      </c>
      <c r="AD34" s="124">
        <v>0</v>
      </c>
      <c r="AE34" s="124">
        <v>4</v>
      </c>
      <c r="AF34" s="124">
        <v>0</v>
      </c>
      <c r="AG34" s="124" t="s">
        <v>686</v>
      </c>
      <c r="AH34" s="124">
        <v>2</v>
      </c>
      <c r="AI34" s="124">
        <v>3</v>
      </c>
      <c r="AJ34" s="124" t="s">
        <v>686</v>
      </c>
      <c r="AK34" s="124">
        <v>0</v>
      </c>
      <c r="AL34" s="124">
        <v>0</v>
      </c>
      <c r="AM34" s="125"/>
      <c r="AN34" s="661"/>
      <c r="AO34" s="82"/>
      <c r="AP34" s="1090" t="s">
        <v>630</v>
      </c>
      <c r="AQ34" s="1090"/>
      <c r="AR34" s="1090"/>
      <c r="AS34" s="1090"/>
      <c r="AT34" s="969"/>
      <c r="AV34" s="115">
        <f t="shared" si="19"/>
        <v>13</v>
      </c>
      <c r="AW34" s="115" t="str">
        <f t="shared" si="20"/>
        <v>OK</v>
      </c>
    </row>
    <row r="35" spans="1:49" ht="20.100000000000001" customHeight="1">
      <c r="A35" s="87"/>
      <c r="C35" s="1089" t="s">
        <v>68</v>
      </c>
      <c r="D35" s="1089"/>
      <c r="E35" s="1089"/>
      <c r="F35" s="1089"/>
      <c r="G35" s="123"/>
      <c r="H35" s="124">
        <v>9</v>
      </c>
      <c r="I35" s="573">
        <v>0</v>
      </c>
      <c r="J35" s="573">
        <v>0</v>
      </c>
      <c r="K35" s="573" t="s">
        <v>686</v>
      </c>
      <c r="L35" s="573" t="s">
        <v>686</v>
      </c>
      <c r="M35" s="124">
        <v>0</v>
      </c>
      <c r="N35" s="124">
        <v>1</v>
      </c>
      <c r="O35" s="124">
        <v>0</v>
      </c>
      <c r="P35" s="124">
        <v>0</v>
      </c>
      <c r="Q35" s="124">
        <v>0</v>
      </c>
      <c r="R35" s="124">
        <v>0</v>
      </c>
      <c r="S35" s="124">
        <v>0</v>
      </c>
      <c r="T35" s="124">
        <v>0</v>
      </c>
      <c r="U35" s="124">
        <v>0</v>
      </c>
      <c r="V35" s="124"/>
      <c r="W35" s="124"/>
      <c r="X35" s="124"/>
      <c r="Y35" s="124"/>
      <c r="Z35" s="124">
        <v>0</v>
      </c>
      <c r="AA35" s="124">
        <v>0</v>
      </c>
      <c r="AB35" s="124">
        <v>1</v>
      </c>
      <c r="AC35" s="124">
        <v>2</v>
      </c>
      <c r="AD35" s="124">
        <v>1</v>
      </c>
      <c r="AE35" s="124">
        <v>1</v>
      </c>
      <c r="AF35" s="124" t="s">
        <v>686</v>
      </c>
      <c r="AG35" s="124">
        <v>1</v>
      </c>
      <c r="AH35" s="124">
        <v>1</v>
      </c>
      <c r="AI35" s="124">
        <v>1</v>
      </c>
      <c r="AJ35" s="124" t="s">
        <v>686</v>
      </c>
      <c r="AK35" s="124" t="s">
        <v>746</v>
      </c>
      <c r="AL35" s="124">
        <v>0</v>
      </c>
      <c r="AM35" s="125"/>
      <c r="AN35" s="661"/>
      <c r="AO35" s="82"/>
      <c r="AP35" s="1090" t="s">
        <v>631</v>
      </c>
      <c r="AQ35" s="1090"/>
      <c r="AR35" s="1090"/>
      <c r="AS35" s="1090"/>
      <c r="AT35" s="937"/>
      <c r="AV35" s="115">
        <f t="shared" si="19"/>
        <v>9</v>
      </c>
      <c r="AW35" s="115" t="str">
        <f t="shared" si="20"/>
        <v>OK</v>
      </c>
    </row>
    <row r="36" spans="1:49" ht="20.100000000000001" customHeight="1">
      <c r="A36" s="87"/>
      <c r="C36" s="1089" t="s">
        <v>69</v>
      </c>
      <c r="D36" s="1089"/>
      <c r="E36" s="1089"/>
      <c r="F36" s="1089"/>
      <c r="G36" s="123"/>
      <c r="H36" s="124">
        <v>5</v>
      </c>
      <c r="I36" s="573">
        <v>0</v>
      </c>
      <c r="J36" s="573">
        <v>0</v>
      </c>
      <c r="K36" s="124">
        <v>1</v>
      </c>
      <c r="L36" s="573">
        <v>0</v>
      </c>
      <c r="M36" s="124">
        <v>0</v>
      </c>
      <c r="N36" s="124">
        <v>0</v>
      </c>
      <c r="O36" s="124">
        <v>0</v>
      </c>
      <c r="P36" s="124">
        <v>0</v>
      </c>
      <c r="Q36" s="124">
        <v>0</v>
      </c>
      <c r="R36" s="124">
        <v>0</v>
      </c>
      <c r="S36" s="124">
        <v>0</v>
      </c>
      <c r="T36" s="124">
        <v>0</v>
      </c>
      <c r="U36" s="124">
        <v>0</v>
      </c>
      <c r="V36" s="124"/>
      <c r="W36" s="124"/>
      <c r="X36" s="124"/>
      <c r="Y36" s="124"/>
      <c r="Z36" s="124">
        <v>0</v>
      </c>
      <c r="AA36" s="124">
        <v>0</v>
      </c>
      <c r="AB36" s="124">
        <v>0</v>
      </c>
      <c r="AC36" s="124">
        <v>0</v>
      </c>
      <c r="AD36" s="124">
        <v>0</v>
      </c>
      <c r="AE36" s="124">
        <v>1</v>
      </c>
      <c r="AF36" s="124">
        <v>0</v>
      </c>
      <c r="AG36" s="124">
        <v>1</v>
      </c>
      <c r="AH36" s="124">
        <v>0</v>
      </c>
      <c r="AI36" s="124">
        <v>2</v>
      </c>
      <c r="AJ36" s="124">
        <v>0</v>
      </c>
      <c r="AK36" s="124" t="s">
        <v>686</v>
      </c>
      <c r="AL36" s="124">
        <v>0</v>
      </c>
      <c r="AM36" s="125"/>
      <c r="AN36" s="661"/>
      <c r="AO36" s="82"/>
      <c r="AP36" s="1090" t="s">
        <v>632</v>
      </c>
      <c r="AQ36" s="1090"/>
      <c r="AR36" s="1090"/>
      <c r="AS36" s="1090"/>
      <c r="AT36" s="937"/>
      <c r="AV36" s="115">
        <f t="shared" si="19"/>
        <v>5</v>
      </c>
      <c r="AW36" s="115" t="str">
        <f t="shared" si="20"/>
        <v>OK</v>
      </c>
    </row>
    <row r="37" spans="1:49" ht="20.100000000000001" customHeight="1">
      <c r="A37" s="87"/>
      <c r="C37" s="1089" t="s">
        <v>70</v>
      </c>
      <c r="D37" s="1089"/>
      <c r="E37" s="1089"/>
      <c r="F37" s="1089"/>
      <c r="G37" s="123"/>
      <c r="H37" s="124">
        <v>122</v>
      </c>
      <c r="I37" s="573">
        <v>0</v>
      </c>
      <c r="J37" s="573">
        <v>0</v>
      </c>
      <c r="K37" s="573">
        <v>0</v>
      </c>
      <c r="L37" s="573">
        <v>0</v>
      </c>
      <c r="M37" s="124">
        <v>0</v>
      </c>
      <c r="N37" s="124">
        <v>0</v>
      </c>
      <c r="O37" s="124">
        <v>0</v>
      </c>
      <c r="P37" s="124">
        <v>0</v>
      </c>
      <c r="Q37" s="124">
        <v>1</v>
      </c>
      <c r="R37" s="124" t="s">
        <v>686</v>
      </c>
      <c r="S37" s="124">
        <v>0</v>
      </c>
      <c r="T37" s="124">
        <v>0</v>
      </c>
      <c r="U37" s="124">
        <v>0</v>
      </c>
      <c r="V37" s="124"/>
      <c r="W37" s="124"/>
      <c r="X37" s="124"/>
      <c r="Y37" s="124"/>
      <c r="Z37" s="124">
        <v>0</v>
      </c>
      <c r="AA37" s="124">
        <v>0</v>
      </c>
      <c r="AB37" s="124" t="s">
        <v>686</v>
      </c>
      <c r="AC37" s="124" t="s">
        <v>686</v>
      </c>
      <c r="AD37" s="124">
        <v>1</v>
      </c>
      <c r="AE37" s="124" t="s">
        <v>686</v>
      </c>
      <c r="AF37" s="124">
        <v>0</v>
      </c>
      <c r="AG37" s="124">
        <v>0</v>
      </c>
      <c r="AH37" s="124">
        <v>2</v>
      </c>
      <c r="AI37" s="124">
        <v>118</v>
      </c>
      <c r="AJ37" s="124">
        <v>0</v>
      </c>
      <c r="AK37" s="124" t="s">
        <v>686</v>
      </c>
      <c r="AL37" s="124">
        <v>0</v>
      </c>
      <c r="AM37" s="125"/>
      <c r="AN37" s="661"/>
      <c r="AO37" s="82"/>
      <c r="AP37" s="1090" t="s">
        <v>633</v>
      </c>
      <c r="AQ37" s="1090"/>
      <c r="AR37" s="1090"/>
      <c r="AS37" s="1090"/>
      <c r="AT37" s="937"/>
      <c r="AV37" s="115">
        <f t="shared" si="19"/>
        <v>122</v>
      </c>
      <c r="AW37" s="115" t="str">
        <f t="shared" si="20"/>
        <v>OK</v>
      </c>
    </row>
    <row r="38" spans="1:49" ht="20.100000000000001" customHeight="1">
      <c r="A38" s="87"/>
      <c r="C38" s="1089" t="s">
        <v>71</v>
      </c>
      <c r="D38" s="1089"/>
      <c r="E38" s="1089"/>
      <c r="F38" s="1089"/>
      <c r="G38" s="123"/>
      <c r="H38" s="124">
        <v>894</v>
      </c>
      <c r="I38" s="573">
        <v>0</v>
      </c>
      <c r="J38" s="124">
        <v>0</v>
      </c>
      <c r="K38" s="124">
        <v>3</v>
      </c>
      <c r="L38" s="124">
        <v>5</v>
      </c>
      <c r="M38" s="124">
        <v>2</v>
      </c>
      <c r="N38" s="124">
        <v>13</v>
      </c>
      <c r="O38" s="124">
        <v>1</v>
      </c>
      <c r="P38" s="124">
        <v>1</v>
      </c>
      <c r="Q38" s="124">
        <v>31</v>
      </c>
      <c r="R38" s="124">
        <v>55</v>
      </c>
      <c r="S38" s="124">
        <v>0</v>
      </c>
      <c r="T38" s="124">
        <v>0</v>
      </c>
      <c r="U38" s="124">
        <v>0</v>
      </c>
      <c r="V38" s="124"/>
      <c r="W38" s="124"/>
      <c r="X38" s="124"/>
      <c r="Y38" s="124"/>
      <c r="Z38" s="124">
        <v>0</v>
      </c>
      <c r="AA38" s="124">
        <v>3</v>
      </c>
      <c r="AB38" s="124">
        <v>47</v>
      </c>
      <c r="AC38" s="124">
        <v>79</v>
      </c>
      <c r="AD38" s="124">
        <v>33</v>
      </c>
      <c r="AE38" s="124">
        <v>205</v>
      </c>
      <c r="AF38" s="124">
        <v>4</v>
      </c>
      <c r="AG38" s="124">
        <v>18</v>
      </c>
      <c r="AH38" s="124">
        <v>39</v>
      </c>
      <c r="AI38" s="124">
        <v>82</v>
      </c>
      <c r="AJ38" s="124">
        <v>254</v>
      </c>
      <c r="AK38" s="124">
        <v>19</v>
      </c>
      <c r="AL38" s="124" t="s">
        <v>686</v>
      </c>
      <c r="AM38" s="125"/>
      <c r="AN38" s="661"/>
      <c r="AO38" s="82"/>
      <c r="AP38" s="1090" t="s">
        <v>634</v>
      </c>
      <c r="AQ38" s="1090"/>
      <c r="AR38" s="1090"/>
      <c r="AS38" s="1090"/>
      <c r="AT38" s="937"/>
      <c r="AV38" s="115">
        <f t="shared" si="19"/>
        <v>894</v>
      </c>
      <c r="AW38" s="115" t="str">
        <f t="shared" si="20"/>
        <v>OK</v>
      </c>
    </row>
    <row r="39" spans="1:49" ht="13.5" customHeight="1">
      <c r="A39" s="87"/>
      <c r="B39" s="938"/>
      <c r="C39" s="938"/>
      <c r="D39" s="938" t="s">
        <v>641</v>
      </c>
      <c r="E39" s="938"/>
      <c r="F39" s="940" t="s">
        <v>372</v>
      </c>
      <c r="G39" s="123"/>
      <c r="H39" s="124">
        <v>234</v>
      </c>
      <c r="I39" s="573">
        <v>0</v>
      </c>
      <c r="J39" s="124">
        <v>0</v>
      </c>
      <c r="K39" s="124">
        <v>0</v>
      </c>
      <c r="L39" s="124">
        <v>0</v>
      </c>
      <c r="M39" s="124">
        <v>0</v>
      </c>
      <c r="N39" s="124">
        <v>1</v>
      </c>
      <c r="O39" s="124">
        <v>0</v>
      </c>
      <c r="P39" s="124">
        <v>0</v>
      </c>
      <c r="Q39" s="124">
        <v>1</v>
      </c>
      <c r="R39" s="124">
        <v>10</v>
      </c>
      <c r="S39" s="124">
        <v>0</v>
      </c>
      <c r="T39" s="124">
        <v>0</v>
      </c>
      <c r="U39" s="124">
        <v>0</v>
      </c>
      <c r="V39" s="124"/>
      <c r="W39" s="124"/>
      <c r="X39" s="124"/>
      <c r="Y39" s="124"/>
      <c r="Z39" s="124">
        <v>0</v>
      </c>
      <c r="AA39" s="124">
        <v>1</v>
      </c>
      <c r="AB39" s="124">
        <v>9</v>
      </c>
      <c r="AC39" s="124">
        <v>11</v>
      </c>
      <c r="AD39" s="124">
        <v>2</v>
      </c>
      <c r="AE39" s="124">
        <v>41</v>
      </c>
      <c r="AF39" s="124">
        <v>0</v>
      </c>
      <c r="AG39" s="124">
        <v>1</v>
      </c>
      <c r="AH39" s="124">
        <v>2</v>
      </c>
      <c r="AI39" s="124">
        <v>23</v>
      </c>
      <c r="AJ39" s="124">
        <v>130</v>
      </c>
      <c r="AK39" s="124">
        <v>2</v>
      </c>
      <c r="AL39" s="124">
        <v>0</v>
      </c>
      <c r="AM39" s="125"/>
      <c r="AN39" s="661"/>
      <c r="AO39" s="938"/>
      <c r="AP39" s="938"/>
      <c r="AQ39" s="938" t="s">
        <v>635</v>
      </c>
      <c r="AR39" s="938"/>
      <c r="AS39" s="940" t="s">
        <v>636</v>
      </c>
      <c r="AT39" s="937"/>
      <c r="AV39" s="115">
        <f t="shared" si="19"/>
        <v>234</v>
      </c>
      <c r="AW39" s="115" t="str">
        <f t="shared" si="20"/>
        <v>OK</v>
      </c>
    </row>
    <row r="40" spans="1:49" ht="13.5" customHeight="1">
      <c r="A40" s="87"/>
      <c r="B40" s="938"/>
      <c r="C40" s="938"/>
      <c r="D40" s="938" t="s">
        <v>642</v>
      </c>
      <c r="E40" s="938"/>
      <c r="F40" s="940" t="s">
        <v>376</v>
      </c>
      <c r="G40" s="123"/>
      <c r="H40" s="124">
        <v>64</v>
      </c>
      <c r="I40" s="573">
        <v>0</v>
      </c>
      <c r="J40" s="573">
        <v>0</v>
      </c>
      <c r="K40" s="573">
        <v>0</v>
      </c>
      <c r="L40" s="124">
        <v>2</v>
      </c>
      <c r="M40" s="124" t="s">
        <v>686</v>
      </c>
      <c r="N40" s="124">
        <v>2</v>
      </c>
      <c r="O40" s="124">
        <v>0</v>
      </c>
      <c r="P40" s="124">
        <v>1</v>
      </c>
      <c r="Q40" s="124">
        <v>9</v>
      </c>
      <c r="R40" s="124">
        <v>2</v>
      </c>
      <c r="S40" s="124">
        <v>0</v>
      </c>
      <c r="T40" s="124">
        <v>0</v>
      </c>
      <c r="U40" s="124">
        <v>0</v>
      </c>
      <c r="V40" s="124"/>
      <c r="W40" s="124"/>
      <c r="X40" s="124"/>
      <c r="Y40" s="124"/>
      <c r="Z40" s="124">
        <v>0</v>
      </c>
      <c r="AA40" s="124">
        <v>0</v>
      </c>
      <c r="AB40" s="124">
        <v>1</v>
      </c>
      <c r="AC40" s="124">
        <v>9</v>
      </c>
      <c r="AD40" s="124">
        <v>5</v>
      </c>
      <c r="AE40" s="124">
        <v>19</v>
      </c>
      <c r="AF40" s="124" t="s">
        <v>686</v>
      </c>
      <c r="AG40" s="124">
        <v>1</v>
      </c>
      <c r="AH40" s="124">
        <v>1</v>
      </c>
      <c r="AI40" s="124">
        <v>8</v>
      </c>
      <c r="AJ40" s="124">
        <v>2</v>
      </c>
      <c r="AK40" s="124">
        <v>2</v>
      </c>
      <c r="AL40" s="124" t="s">
        <v>686</v>
      </c>
      <c r="AM40" s="125"/>
      <c r="AN40" s="661"/>
      <c r="AO40" s="938"/>
      <c r="AP40" s="938"/>
      <c r="AQ40" s="938" t="s">
        <v>635</v>
      </c>
      <c r="AR40" s="938"/>
      <c r="AS40" s="940" t="s">
        <v>637</v>
      </c>
      <c r="AT40" s="937"/>
      <c r="AV40" s="115">
        <f t="shared" si="19"/>
        <v>64</v>
      </c>
      <c r="AW40" s="115" t="str">
        <f t="shared" si="20"/>
        <v>OK</v>
      </c>
    </row>
    <row r="41" spans="1:49" ht="13.5" customHeight="1">
      <c r="A41" s="87"/>
      <c r="B41" s="938"/>
      <c r="C41" s="938"/>
      <c r="D41" s="938" t="s">
        <v>641</v>
      </c>
      <c r="E41" s="938"/>
      <c r="F41" s="940" t="s">
        <v>377</v>
      </c>
      <c r="G41" s="123"/>
      <c r="H41" s="124">
        <v>253</v>
      </c>
      <c r="I41" s="573">
        <v>0</v>
      </c>
      <c r="J41" s="573">
        <v>0</v>
      </c>
      <c r="K41" s="124" t="s">
        <v>686</v>
      </c>
      <c r="L41" s="124">
        <v>2</v>
      </c>
      <c r="M41" s="124">
        <v>2</v>
      </c>
      <c r="N41" s="124">
        <v>6</v>
      </c>
      <c r="O41" s="124">
        <v>0</v>
      </c>
      <c r="P41" s="124" t="s">
        <v>686</v>
      </c>
      <c r="Q41" s="124">
        <v>15</v>
      </c>
      <c r="R41" s="124">
        <v>16</v>
      </c>
      <c r="S41" s="124">
        <v>0</v>
      </c>
      <c r="T41" s="124">
        <v>0</v>
      </c>
      <c r="U41" s="124">
        <v>0</v>
      </c>
      <c r="V41" s="124"/>
      <c r="W41" s="124"/>
      <c r="X41" s="124"/>
      <c r="Y41" s="124"/>
      <c r="Z41" s="124">
        <v>0</v>
      </c>
      <c r="AA41" s="124">
        <v>0</v>
      </c>
      <c r="AB41" s="124">
        <v>29</v>
      </c>
      <c r="AC41" s="124">
        <v>27</v>
      </c>
      <c r="AD41" s="124">
        <v>16</v>
      </c>
      <c r="AE41" s="124">
        <v>71</v>
      </c>
      <c r="AF41" s="124">
        <v>3</v>
      </c>
      <c r="AG41" s="124">
        <v>8</v>
      </c>
      <c r="AH41" s="124">
        <v>23</v>
      </c>
      <c r="AI41" s="124">
        <v>27</v>
      </c>
      <c r="AJ41" s="124">
        <v>3</v>
      </c>
      <c r="AK41" s="124">
        <v>5</v>
      </c>
      <c r="AL41" s="124">
        <v>0</v>
      </c>
      <c r="AM41" s="125"/>
      <c r="AN41" s="661"/>
      <c r="AO41" s="938"/>
      <c r="AP41" s="938"/>
      <c r="AQ41" s="938" t="s">
        <v>635</v>
      </c>
      <c r="AR41" s="938"/>
      <c r="AS41" s="940" t="s">
        <v>638</v>
      </c>
      <c r="AT41" s="937"/>
      <c r="AV41" s="115">
        <f t="shared" si="19"/>
        <v>253</v>
      </c>
      <c r="AW41" s="115" t="str">
        <f t="shared" si="20"/>
        <v>OK</v>
      </c>
    </row>
    <row r="42" spans="1:49" ht="13.5" customHeight="1">
      <c r="A42" s="87"/>
      <c r="B42" s="938"/>
      <c r="C42" s="938"/>
      <c r="D42" s="938" t="s">
        <v>643</v>
      </c>
      <c r="E42" s="938"/>
      <c r="F42" s="940" t="s">
        <v>387</v>
      </c>
      <c r="G42" s="123"/>
      <c r="H42" s="124">
        <v>113</v>
      </c>
      <c r="I42" s="573">
        <v>0</v>
      </c>
      <c r="J42" s="573">
        <v>0</v>
      </c>
      <c r="K42" s="124">
        <v>1</v>
      </c>
      <c r="L42" s="124">
        <v>1</v>
      </c>
      <c r="M42" s="124" t="s">
        <v>686</v>
      </c>
      <c r="N42" s="124">
        <v>3</v>
      </c>
      <c r="O42" s="124">
        <v>0</v>
      </c>
      <c r="P42" s="124">
        <v>0</v>
      </c>
      <c r="Q42" s="124">
        <v>2</v>
      </c>
      <c r="R42" s="124">
        <v>3</v>
      </c>
      <c r="S42" s="124">
        <v>0</v>
      </c>
      <c r="T42" s="124">
        <v>0</v>
      </c>
      <c r="U42" s="124">
        <v>0</v>
      </c>
      <c r="V42" s="124"/>
      <c r="W42" s="124"/>
      <c r="X42" s="124"/>
      <c r="Y42" s="124"/>
      <c r="Z42" s="124">
        <v>0</v>
      </c>
      <c r="AA42" s="124">
        <v>0</v>
      </c>
      <c r="AB42" s="124">
        <v>7</v>
      </c>
      <c r="AC42" s="124">
        <v>17</v>
      </c>
      <c r="AD42" s="124">
        <v>6</v>
      </c>
      <c r="AE42" s="124">
        <v>38</v>
      </c>
      <c r="AF42" s="124">
        <v>1</v>
      </c>
      <c r="AG42" s="124">
        <v>8</v>
      </c>
      <c r="AH42" s="124">
        <v>7</v>
      </c>
      <c r="AI42" s="124">
        <v>10</v>
      </c>
      <c r="AJ42" s="124">
        <v>4</v>
      </c>
      <c r="AK42" s="124">
        <v>5</v>
      </c>
      <c r="AL42" s="124">
        <v>0</v>
      </c>
      <c r="AM42" s="125"/>
      <c r="AN42" s="661"/>
      <c r="AO42" s="938"/>
      <c r="AP42" s="938"/>
      <c r="AQ42" s="938" t="s">
        <v>635</v>
      </c>
      <c r="AR42" s="938"/>
      <c r="AS42" s="940" t="s">
        <v>639</v>
      </c>
      <c r="AT42" s="937"/>
      <c r="AV42" s="115">
        <f t="shared" si="19"/>
        <v>113</v>
      </c>
      <c r="AW42" s="115" t="str">
        <f t="shared" si="20"/>
        <v>OK</v>
      </c>
    </row>
    <row r="43" spans="1:49" ht="3.95" customHeight="1">
      <c r="A43" s="134"/>
      <c r="B43" s="134"/>
      <c r="C43" s="134"/>
      <c r="D43" s="134"/>
      <c r="E43" s="134"/>
      <c r="F43" s="135"/>
      <c r="G43" s="136"/>
      <c r="H43" s="157"/>
      <c r="I43" s="137"/>
      <c r="J43" s="137"/>
      <c r="K43" s="137"/>
      <c r="L43" s="137"/>
      <c r="M43" s="137"/>
      <c r="N43" s="137"/>
      <c r="O43" s="137"/>
      <c r="P43" s="137"/>
      <c r="Q43" s="137"/>
      <c r="R43" s="137"/>
      <c r="S43" s="137"/>
      <c r="T43" s="137"/>
      <c r="U43" s="137"/>
      <c r="V43" s="138"/>
      <c r="W43" s="158"/>
      <c r="X43" s="158"/>
      <c r="Y43" s="138"/>
      <c r="Z43" s="139"/>
      <c r="AA43" s="137"/>
      <c r="AB43" s="139"/>
      <c r="AC43" s="137"/>
      <c r="AD43" s="137"/>
      <c r="AE43" s="137"/>
      <c r="AF43" s="137"/>
      <c r="AG43" s="137"/>
      <c r="AH43" s="137"/>
      <c r="AI43" s="137"/>
      <c r="AJ43" s="137"/>
      <c r="AK43" s="137"/>
      <c r="AL43" s="137"/>
      <c r="AM43" s="138"/>
      <c r="AN43" s="662"/>
      <c r="AO43" s="134"/>
      <c r="AP43" s="134"/>
      <c r="AQ43" s="134"/>
      <c r="AR43" s="134"/>
      <c r="AS43" s="135"/>
      <c r="AT43" s="141"/>
      <c r="AV43" s="115">
        <f t="shared" si="19"/>
        <v>0</v>
      </c>
    </row>
    <row r="44" spans="1:49" ht="15.95" customHeight="1">
      <c r="B44" s="906" t="s">
        <v>378</v>
      </c>
      <c r="C44" s="905"/>
      <c r="D44" s="905"/>
      <c r="E44" s="905"/>
      <c r="F44" s="905"/>
      <c r="G44" s="905"/>
      <c r="H44" s="905"/>
      <c r="I44" s="905"/>
      <c r="J44" s="905"/>
      <c r="K44" s="905"/>
      <c r="L44" s="905"/>
      <c r="M44" s="905"/>
      <c r="N44" s="905"/>
      <c r="O44" s="905"/>
      <c r="P44" s="905"/>
      <c r="Q44" s="905"/>
      <c r="R44" s="905"/>
      <c r="S44" s="905"/>
      <c r="T44" s="905"/>
      <c r="U44" s="905"/>
      <c r="AQ44" s="81"/>
      <c r="AR44" s="81"/>
    </row>
    <row r="45" spans="1:49" ht="12" customHeight="1">
      <c r="B45" s="82" t="s">
        <v>762</v>
      </c>
      <c r="F45" s="81"/>
      <c r="G45" s="142"/>
      <c r="AS45" s="142"/>
      <c r="AT45" s="143"/>
    </row>
    <row r="46" spans="1:49" ht="12" customHeight="1">
      <c r="F46" s="142"/>
      <c r="G46" s="142"/>
      <c r="AS46" s="142"/>
      <c r="AT46" s="143"/>
    </row>
    <row r="47" spans="1:49" ht="12" customHeight="1">
      <c r="F47" s="142"/>
      <c r="G47" s="142"/>
      <c r="AS47" s="142"/>
      <c r="AT47" s="143"/>
    </row>
    <row r="48" spans="1:49" ht="12" customHeight="1">
      <c r="F48" s="142"/>
      <c r="G48" s="142"/>
      <c r="AS48" s="142"/>
      <c r="AT48" s="143"/>
    </row>
    <row r="49" spans="2:46" ht="12" customHeight="1">
      <c r="F49" s="142"/>
      <c r="G49" s="142"/>
      <c r="AS49" s="142"/>
      <c r="AT49" s="143"/>
    </row>
    <row r="50" spans="2:46" ht="12" customHeight="1">
      <c r="B50" s="81"/>
      <c r="C50" s="81"/>
      <c r="F50" s="142"/>
      <c r="G50" s="142"/>
      <c r="AS50" s="142"/>
      <c r="AT50" s="143"/>
    </row>
    <row r="51" spans="2:46" ht="12" customHeight="1">
      <c r="B51" s="81"/>
      <c r="C51" s="81"/>
      <c r="F51" s="142"/>
      <c r="G51" s="142"/>
      <c r="AS51" s="142"/>
      <c r="AT51" s="143"/>
    </row>
    <row r="52" spans="2:46" ht="12" customHeight="1">
      <c r="B52" s="81"/>
      <c r="C52" s="81"/>
      <c r="F52" s="142"/>
      <c r="G52" s="142"/>
      <c r="AS52" s="142"/>
      <c r="AT52" s="143"/>
    </row>
    <row r="53" spans="2:46" ht="12" customHeight="1">
      <c r="B53" s="81"/>
      <c r="C53" s="81"/>
      <c r="F53" s="142"/>
      <c r="G53" s="142"/>
      <c r="AS53" s="142"/>
      <c r="AT53" s="143"/>
    </row>
    <row r="54" spans="2:46" ht="12" customHeight="1">
      <c r="B54" s="81"/>
      <c r="C54" s="81"/>
      <c r="F54" s="142"/>
      <c r="G54" s="142"/>
      <c r="AS54" s="142"/>
      <c r="AT54" s="143"/>
    </row>
    <row r="55" spans="2:46" ht="12" customHeight="1">
      <c r="B55" s="81"/>
      <c r="C55" s="81"/>
      <c r="F55" s="142"/>
      <c r="G55" s="142"/>
      <c r="AS55" s="142"/>
      <c r="AT55" s="143"/>
    </row>
    <row r="56" spans="2:46" ht="12" customHeight="1">
      <c r="B56" s="81"/>
      <c r="C56" s="81"/>
      <c r="F56" s="142"/>
      <c r="G56" s="142"/>
      <c r="AS56" s="142"/>
      <c r="AT56" s="143"/>
    </row>
    <row r="57" spans="2:46" ht="12" customHeight="1">
      <c r="B57" s="81"/>
      <c r="C57" s="81"/>
      <c r="F57" s="142"/>
      <c r="G57" s="142"/>
      <c r="AS57" s="142"/>
      <c r="AT57" s="143"/>
    </row>
    <row r="58" spans="2:46" ht="12" customHeight="1">
      <c r="B58" s="81"/>
      <c r="C58" s="81"/>
      <c r="F58" s="142"/>
      <c r="G58" s="142"/>
      <c r="AS58" s="142"/>
      <c r="AT58" s="143"/>
    </row>
    <row r="59" spans="2:46" ht="12" customHeight="1">
      <c r="B59" s="81"/>
      <c r="C59" s="81"/>
      <c r="F59" s="142"/>
      <c r="G59" s="142"/>
      <c r="AS59" s="142"/>
      <c r="AT59" s="143"/>
    </row>
    <row r="60" spans="2:46" ht="12" customHeight="1">
      <c r="B60" s="81"/>
      <c r="C60" s="81"/>
      <c r="F60" s="142"/>
      <c r="G60" s="142"/>
      <c r="AS60" s="142"/>
      <c r="AT60" s="143"/>
    </row>
    <row r="61" spans="2:46" ht="12" customHeight="1">
      <c r="B61" s="81"/>
      <c r="C61" s="81"/>
      <c r="F61" s="142"/>
      <c r="G61" s="142"/>
      <c r="AS61" s="142"/>
      <c r="AT61" s="143"/>
    </row>
    <row r="62" spans="2:46" ht="12" customHeight="1">
      <c r="B62" s="81"/>
      <c r="C62" s="81"/>
      <c r="F62" s="142"/>
      <c r="G62" s="142"/>
      <c r="AS62" s="142"/>
      <c r="AT62" s="143"/>
    </row>
    <row r="63" spans="2:46" ht="12" customHeight="1">
      <c r="B63" s="81"/>
      <c r="C63" s="81"/>
      <c r="F63" s="142"/>
      <c r="G63" s="142"/>
      <c r="AS63" s="142"/>
      <c r="AT63" s="143"/>
    </row>
    <row r="64" spans="2:46" ht="12" customHeight="1">
      <c r="B64" s="81"/>
      <c r="C64" s="81"/>
      <c r="F64" s="142"/>
      <c r="G64" s="142"/>
      <c r="AS64" s="142"/>
      <c r="AT64" s="143"/>
    </row>
    <row r="65" spans="2:46" ht="12" customHeight="1">
      <c r="B65" s="81"/>
      <c r="C65" s="81"/>
      <c r="F65" s="142"/>
      <c r="G65" s="142"/>
      <c r="AS65" s="142"/>
      <c r="AT65" s="143"/>
    </row>
    <row r="66" spans="2:46" ht="12" customHeight="1">
      <c r="B66" s="81"/>
      <c r="C66" s="81"/>
      <c r="F66" s="142"/>
      <c r="G66" s="142"/>
      <c r="AS66" s="142"/>
      <c r="AT66" s="143"/>
    </row>
    <row r="67" spans="2:46" ht="12" customHeight="1">
      <c r="B67" s="81"/>
      <c r="C67" s="81"/>
      <c r="F67" s="142"/>
      <c r="G67" s="142"/>
      <c r="AS67" s="142"/>
      <c r="AT67" s="143"/>
    </row>
    <row r="68" spans="2:46" ht="12" customHeight="1">
      <c r="B68" s="81"/>
      <c r="C68" s="81"/>
      <c r="F68" s="142"/>
      <c r="G68" s="142"/>
      <c r="AS68" s="142"/>
      <c r="AT68" s="143"/>
    </row>
    <row r="69" spans="2:46" ht="12" customHeight="1">
      <c r="B69" s="81"/>
      <c r="C69" s="81"/>
      <c r="F69" s="142"/>
      <c r="G69" s="142"/>
      <c r="AS69" s="142"/>
      <c r="AT69" s="143"/>
    </row>
    <row r="70" spans="2:46" ht="12" customHeight="1">
      <c r="B70" s="81"/>
      <c r="C70" s="81"/>
      <c r="F70" s="142"/>
      <c r="G70" s="142"/>
      <c r="AS70" s="142"/>
      <c r="AT70" s="143"/>
    </row>
    <row r="71" spans="2:46" ht="12" customHeight="1">
      <c r="B71" s="81"/>
      <c r="C71" s="81"/>
      <c r="F71" s="142"/>
      <c r="G71" s="142"/>
      <c r="AS71" s="142"/>
      <c r="AT71" s="143"/>
    </row>
  </sheetData>
  <mergeCells count="66">
    <mergeCell ref="AO6:AS6"/>
    <mergeCell ref="AP7:AS7"/>
    <mergeCell ref="AQ8:AS8"/>
    <mergeCell ref="D11:F11"/>
    <mergeCell ref="D12:F12"/>
    <mergeCell ref="AQ9:AS9"/>
    <mergeCell ref="AQ10:AS10"/>
    <mergeCell ref="AQ11:AS11"/>
    <mergeCell ref="AQ12:AS12"/>
    <mergeCell ref="D13:F13"/>
    <mergeCell ref="D14:F14"/>
    <mergeCell ref="D15:F15"/>
    <mergeCell ref="B6:F6"/>
    <mergeCell ref="C7:F7"/>
    <mergeCell ref="D8:F8"/>
    <mergeCell ref="D9:F9"/>
    <mergeCell ref="D10:F10"/>
    <mergeCell ref="D29:F29"/>
    <mergeCell ref="D30:F30"/>
    <mergeCell ref="D32:F32"/>
    <mergeCell ref="D33:F33"/>
    <mergeCell ref="D16:F16"/>
    <mergeCell ref="D17:F17"/>
    <mergeCell ref="D18:F18"/>
    <mergeCell ref="D19:F19"/>
    <mergeCell ref="D20:F20"/>
    <mergeCell ref="D21:F21"/>
    <mergeCell ref="D22:F22"/>
    <mergeCell ref="D23:F23"/>
    <mergeCell ref="D24:F24"/>
    <mergeCell ref="D27:F27"/>
    <mergeCell ref="D28:F28"/>
    <mergeCell ref="AQ13:AS13"/>
    <mergeCell ref="AQ14:AS14"/>
    <mergeCell ref="AQ15:AS15"/>
    <mergeCell ref="AQ16:AS16"/>
    <mergeCell ref="AQ17:AS17"/>
    <mergeCell ref="AQ18:AS18"/>
    <mergeCell ref="AQ24:AS24"/>
    <mergeCell ref="AQ27:AS27"/>
    <mergeCell ref="AQ28:AS28"/>
    <mergeCell ref="AP36:AS36"/>
    <mergeCell ref="AQ19:AS19"/>
    <mergeCell ref="AQ20:AS20"/>
    <mergeCell ref="AQ29:AS29"/>
    <mergeCell ref="AQ30:AS30"/>
    <mergeCell ref="AQ32:AS32"/>
    <mergeCell ref="AQ21:AS21"/>
    <mergeCell ref="AQ22:AS22"/>
    <mergeCell ref="AQ23:AS23"/>
    <mergeCell ref="AP37:AS37"/>
    <mergeCell ref="AP38:AS38"/>
    <mergeCell ref="C25:F25"/>
    <mergeCell ref="C26:F26"/>
    <mergeCell ref="C31:F31"/>
    <mergeCell ref="C34:F34"/>
    <mergeCell ref="C35:F35"/>
    <mergeCell ref="C36:F36"/>
    <mergeCell ref="C37:F37"/>
    <mergeCell ref="C38:F38"/>
    <mergeCell ref="AP25:AS25"/>
    <mergeCell ref="AP26:AS26"/>
    <mergeCell ref="AP31:AS31"/>
    <mergeCell ref="AP34:AS34"/>
    <mergeCell ref="AP35:AS35"/>
    <mergeCell ref="AQ33:AS33"/>
  </mergeCells>
  <phoneticPr fontId="33"/>
  <pageMargins left="0.59055118110236227" right="0.59055118110236227" top="0.78740157480314965" bottom="0.78740157480314965" header="0.31496062992125984" footer="0.31496062992125984"/>
  <pageSetup paperSize="9" scale="86" orientation="portrait" r:id="rId1"/>
  <headerFooter alignWithMargins="0">
    <oddHeader>&amp;R&amp;"ＭＳ 明朝,標準"&amp;10&amp;A</oddHeader>
    <oddFooter xml:space="preserve">&amp;C&amp;"ＭＳ 明朝,標準"&amp;10&amp;P/&amp;N </oddFooter>
  </headerFooter>
  <colBreaks count="1" manualBreakCount="1">
    <brk id="23" max="4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6" transitionEvaluation="1">
    <tabColor rgb="FF92D050"/>
    <pageSetUpPr fitToPage="1"/>
  </sheetPr>
  <dimension ref="A1:X50"/>
  <sheetViews>
    <sheetView tabSelected="1" view="pageBreakPreview" topLeftCell="A16" zoomScale="115" zoomScaleNormal="100" zoomScaleSheetLayoutView="115" workbookViewId="0">
      <selection activeCell="B45" sqref="B45"/>
    </sheetView>
  </sheetViews>
  <sheetFormatPr defaultColWidth="23.375" defaultRowHeight="12" customHeight="1"/>
  <cols>
    <col min="1" max="1" width="0.375" style="206" customWidth="1"/>
    <col min="2" max="3" width="1.25" style="206" customWidth="1"/>
    <col min="4" max="4" width="4" style="206" customWidth="1"/>
    <col min="5" max="5" width="16.625" style="164" customWidth="1"/>
    <col min="6" max="6" width="0.375" style="206" customWidth="1"/>
    <col min="7" max="7" width="6" style="206" customWidth="1"/>
    <col min="8" max="8" width="3.875" style="207" customWidth="1"/>
    <col min="9" max="9" width="6.25" style="206" customWidth="1"/>
    <col min="10" max="10" width="3.875" style="207" customWidth="1"/>
    <col min="11" max="11" width="5.625" style="206" customWidth="1"/>
    <col min="12" max="12" width="3.875" style="207" customWidth="1"/>
    <col min="13" max="13" width="5.75" style="206" customWidth="1"/>
    <col min="14" max="14" width="3.875" style="207" customWidth="1"/>
    <col min="15" max="15" width="6" style="206" customWidth="1"/>
    <col min="16" max="16" width="3.875" style="207" customWidth="1"/>
    <col min="17" max="17" width="6.125" style="206" customWidth="1"/>
    <col min="18" max="18" width="3" style="207" customWidth="1"/>
    <col min="19" max="19" width="6.625" style="208" customWidth="1"/>
    <col min="20" max="20" width="4.5" style="207" customWidth="1"/>
    <col min="21" max="21" width="0.375" style="209" customWidth="1"/>
    <col min="22" max="16384" width="23.375" style="206"/>
  </cols>
  <sheetData>
    <row r="1" spans="1:24" s="159" customFormat="1" ht="24" customHeight="1">
      <c r="E1" s="586" t="s">
        <v>798</v>
      </c>
      <c r="F1" s="160"/>
      <c r="H1" s="161"/>
      <c r="J1" s="161"/>
      <c r="L1" s="161"/>
      <c r="N1" s="161"/>
      <c r="P1" s="161"/>
      <c r="R1" s="161"/>
      <c r="S1" s="162"/>
      <c r="T1" s="161"/>
      <c r="U1" s="163"/>
    </row>
    <row r="2" spans="1:24" s="164" customFormat="1" ht="8.1" customHeight="1">
      <c r="E2" s="165"/>
      <c r="F2" s="165"/>
      <c r="H2" s="166"/>
      <c r="J2" s="166"/>
      <c r="L2" s="166"/>
      <c r="N2" s="166"/>
      <c r="P2" s="166"/>
      <c r="R2" s="166"/>
      <c r="S2" s="167"/>
      <c r="T2" s="166"/>
      <c r="U2" s="168"/>
    </row>
    <row r="3" spans="1:24" s="169" customFormat="1" ht="12" customHeight="1" thickBot="1">
      <c r="B3" s="169" t="s">
        <v>807</v>
      </c>
      <c r="E3" s="170"/>
      <c r="G3" s="170"/>
      <c r="H3" s="171"/>
      <c r="I3" s="170"/>
      <c r="J3" s="171"/>
      <c r="K3" s="170"/>
      <c r="L3" s="171"/>
      <c r="M3" s="170"/>
      <c r="N3" s="171"/>
      <c r="O3" s="170"/>
      <c r="P3" s="171"/>
      <c r="Q3" s="170"/>
      <c r="R3" s="171"/>
      <c r="S3" s="172"/>
      <c r="T3" s="581" t="s">
        <v>761</v>
      </c>
      <c r="U3" s="173"/>
    </row>
    <row r="4" spans="1:24" s="181" customFormat="1" ht="36" customHeight="1">
      <c r="A4" s="174"/>
      <c r="B4" s="174"/>
      <c r="C4" s="174"/>
      <c r="D4" s="174"/>
      <c r="E4" s="175"/>
      <c r="F4" s="176"/>
      <c r="G4" s="177" t="s">
        <v>94</v>
      </c>
      <c r="H4" s="178"/>
      <c r="I4" s="179" t="s">
        <v>95</v>
      </c>
      <c r="J4" s="178"/>
      <c r="K4" s="179" t="s">
        <v>96</v>
      </c>
      <c r="L4" s="178"/>
      <c r="M4" s="179" t="s">
        <v>97</v>
      </c>
      <c r="N4" s="178"/>
      <c r="O4" s="179" t="s">
        <v>98</v>
      </c>
      <c r="P4" s="178"/>
      <c r="Q4" s="179" t="s">
        <v>99</v>
      </c>
      <c r="R4" s="178"/>
      <c r="S4" s="646" t="s">
        <v>100</v>
      </c>
      <c r="T4" s="178"/>
      <c r="U4" s="180"/>
    </row>
    <row r="5" spans="1:24" s="185" customFormat="1" ht="15.95" customHeight="1">
      <c r="A5" s="182"/>
      <c r="B5" s="1096" t="s">
        <v>36</v>
      </c>
      <c r="C5" s="1096"/>
      <c r="D5" s="1096"/>
      <c r="E5" s="1096"/>
      <c r="F5" s="183"/>
      <c r="G5" s="943">
        <f>SUM(G6,G24,G25,G30,G33,G34,G35,G36,G37)</f>
        <v>265</v>
      </c>
      <c r="H5" s="976">
        <f>SUM(H6,H24,H25,H30,H33,H34,H35,H36,H37)</f>
        <v>0</v>
      </c>
      <c r="I5" s="943">
        <f t="shared" ref="I5:R5" si="0">SUM(I6,I24,I25,I30,I33,I34,I35,I36,I37)</f>
        <v>449</v>
      </c>
      <c r="J5" s="975">
        <f t="shared" si="0"/>
        <v>5</v>
      </c>
      <c r="K5" s="943">
        <f t="shared" si="0"/>
        <v>272</v>
      </c>
      <c r="L5" s="976">
        <f t="shared" si="0"/>
        <v>2</v>
      </c>
      <c r="M5" s="943">
        <f t="shared" si="0"/>
        <v>255</v>
      </c>
      <c r="N5" s="976">
        <f t="shared" si="0"/>
        <v>1</v>
      </c>
      <c r="O5" s="943">
        <f t="shared" si="0"/>
        <v>319</v>
      </c>
      <c r="P5" s="975">
        <f t="shared" si="0"/>
        <v>2</v>
      </c>
      <c r="Q5" s="943">
        <f t="shared" si="0"/>
        <v>183</v>
      </c>
      <c r="R5" s="976">
        <f t="shared" si="0"/>
        <v>0</v>
      </c>
      <c r="S5" s="984">
        <f t="shared" ref="S5:S29" si="1">SUM(G5,I5,K5,M5,O5,Q5)</f>
        <v>1743</v>
      </c>
      <c r="T5" s="985">
        <f>SUM(H5,J5,L5,N5,P5,R5)</f>
        <v>10</v>
      </c>
      <c r="U5" s="184"/>
      <c r="W5" s="185">
        <f>SUM(G5,I5,K5,M5,O5,Q5)</f>
        <v>1743</v>
      </c>
      <c r="X5" s="185" t="str">
        <f>IF(W5=S5,"OK","NG")</f>
        <v>OK</v>
      </c>
    </row>
    <row r="6" spans="1:24" s="169" customFormat="1" ht="13.5" customHeight="1">
      <c r="A6" s="170"/>
      <c r="C6" s="1093" t="s">
        <v>41</v>
      </c>
      <c r="D6" s="1093"/>
      <c r="E6" s="1093"/>
      <c r="F6" s="186"/>
      <c r="G6" s="944">
        <v>27</v>
      </c>
      <c r="H6" s="981" t="str">
        <f>IF(SUM(H7:H23)="0","",SUM(H7:H23))</f>
        <v/>
      </c>
      <c r="I6" s="944">
        <f t="shared" ref="I6:Q6" si="2">SUM(I7:I23)</f>
        <v>75</v>
      </c>
      <c r="J6" s="981">
        <f>IF(SUM(J7:J23)="0","",SUM(J7:J23))</f>
        <v>2</v>
      </c>
      <c r="K6" s="944">
        <f t="shared" si="2"/>
        <v>82</v>
      </c>
      <c r="L6" s="981">
        <f>IF(SUM(L7:L23)="0","",SUM(L7:L23))</f>
        <v>1</v>
      </c>
      <c r="M6" s="944">
        <f t="shared" si="2"/>
        <v>68</v>
      </c>
      <c r="N6" s="981">
        <f>IF(SUM(N7:N23)="0","",SUM(N7:N23))</f>
        <v>1</v>
      </c>
      <c r="O6" s="944">
        <f t="shared" ref="O6" si="3">SUM(O7:O23)</f>
        <v>94</v>
      </c>
      <c r="P6" s="981" t="str">
        <f>IF(SUM(P7:P23)="0","",SUM(P7:P23))</f>
        <v/>
      </c>
      <c r="Q6" s="944">
        <f t="shared" si="2"/>
        <v>71</v>
      </c>
      <c r="R6" s="981" t="str">
        <f>IF(SUM(R7:R23)="0","",SUM(R7:R23))</f>
        <v/>
      </c>
      <c r="S6" s="984">
        <f t="shared" si="1"/>
        <v>417</v>
      </c>
      <c r="T6" s="985">
        <f>SUM(H6,J6,L6,N6,P6,R6)</f>
        <v>4</v>
      </c>
      <c r="U6" s="187"/>
      <c r="W6" s="185">
        <f t="shared" ref="W6:W41" si="4">SUM(G6,I6,K6,M6,O6,Q6)</f>
        <v>417</v>
      </c>
      <c r="X6" s="185" t="str">
        <f t="shared" ref="X6:X41" si="5">IF(W6=S6,"OK","NG")</f>
        <v>OK</v>
      </c>
    </row>
    <row r="7" spans="1:24" s="169" customFormat="1" ht="13.5" customHeight="1">
      <c r="A7" s="170"/>
      <c r="C7" s="164"/>
      <c r="D7" s="1094" t="s">
        <v>101</v>
      </c>
      <c r="E7" s="1094"/>
      <c r="F7" s="188"/>
      <c r="G7" s="944">
        <v>2</v>
      </c>
      <c r="H7" s="574"/>
      <c r="I7" s="944">
        <v>7</v>
      </c>
      <c r="J7" s="574"/>
      <c r="K7" s="944">
        <v>7</v>
      </c>
      <c r="L7" s="574"/>
      <c r="M7" s="944">
        <v>14</v>
      </c>
      <c r="N7" s="574"/>
      <c r="O7" s="944">
        <v>26</v>
      </c>
      <c r="P7" s="574"/>
      <c r="Q7" s="944">
        <v>12</v>
      </c>
      <c r="R7" s="574"/>
      <c r="S7" s="984">
        <f t="shared" si="1"/>
        <v>68</v>
      </c>
      <c r="T7" s="985" t="str">
        <f>IF(SUM(H7,J7,L7,N7,P7,R7)="0","",SUM(H7,J7,L7,N7,P7,R7))</f>
        <v/>
      </c>
      <c r="U7" s="187"/>
      <c r="W7" s="185">
        <f t="shared" si="4"/>
        <v>68</v>
      </c>
      <c r="X7" s="185" t="str">
        <f t="shared" si="5"/>
        <v>OK</v>
      </c>
    </row>
    <row r="8" spans="1:24" s="169" customFormat="1" ht="9.9499999999999993" customHeight="1">
      <c r="A8" s="170"/>
      <c r="C8" s="164"/>
      <c r="D8" s="1094" t="s">
        <v>43</v>
      </c>
      <c r="E8" s="1094"/>
      <c r="F8" s="188"/>
      <c r="G8" s="944">
        <v>2</v>
      </c>
      <c r="H8" s="574"/>
      <c r="I8" s="944">
        <v>6</v>
      </c>
      <c r="J8" s="574"/>
      <c r="K8" s="944">
        <v>3</v>
      </c>
      <c r="L8" s="574">
        <v>1</v>
      </c>
      <c r="M8" s="944">
        <v>3</v>
      </c>
      <c r="N8" s="574"/>
      <c r="O8" s="944">
        <v>5</v>
      </c>
      <c r="P8" s="574"/>
      <c r="Q8" s="944" t="s">
        <v>686</v>
      </c>
      <c r="R8" s="574"/>
      <c r="S8" s="984">
        <f t="shared" si="1"/>
        <v>19</v>
      </c>
      <c r="T8" s="985">
        <f t="shared" ref="T8:T41" si="6">IF(SUM(H8,J8,L8,N8,P8,R8)="0","",SUM(H8,J8,L8,N8,P8,R8))</f>
        <v>1</v>
      </c>
      <c r="U8" s="187"/>
      <c r="W8" s="185">
        <f t="shared" si="4"/>
        <v>19</v>
      </c>
      <c r="X8" s="185" t="str">
        <f t="shared" si="5"/>
        <v>OK</v>
      </c>
    </row>
    <row r="9" spans="1:24" s="169" customFormat="1" ht="9.9499999999999993" customHeight="1">
      <c r="A9" s="170"/>
      <c r="C9" s="164"/>
      <c r="D9" s="1094" t="s">
        <v>102</v>
      </c>
      <c r="E9" s="1094"/>
      <c r="F9" s="188"/>
      <c r="G9" s="944" t="s">
        <v>16</v>
      </c>
      <c r="H9" s="574"/>
      <c r="I9" s="944">
        <v>1</v>
      </c>
      <c r="J9" s="574"/>
      <c r="K9" s="944">
        <v>2</v>
      </c>
      <c r="L9" s="574"/>
      <c r="M9" s="944" t="s">
        <v>686</v>
      </c>
      <c r="N9" s="574"/>
      <c r="O9" s="944">
        <v>3</v>
      </c>
      <c r="P9" s="574"/>
      <c r="Q9" s="944" t="s">
        <v>686</v>
      </c>
      <c r="R9" s="574"/>
      <c r="S9" s="984">
        <f t="shared" si="1"/>
        <v>6</v>
      </c>
      <c r="T9" s="985" t="str">
        <f t="shared" si="6"/>
        <v/>
      </c>
      <c r="U9" s="187"/>
      <c r="W9" s="185">
        <f t="shared" si="4"/>
        <v>6</v>
      </c>
      <c r="X9" s="185" t="str">
        <f t="shared" si="5"/>
        <v>OK</v>
      </c>
    </row>
    <row r="10" spans="1:24" s="169" customFormat="1" ht="9.9499999999999993" customHeight="1">
      <c r="A10" s="170"/>
      <c r="C10" s="164"/>
      <c r="D10" s="1094" t="s">
        <v>45</v>
      </c>
      <c r="E10" s="1094"/>
      <c r="F10" s="188"/>
      <c r="G10" s="944">
        <v>2</v>
      </c>
      <c r="H10" s="574"/>
      <c r="I10" s="944">
        <v>6</v>
      </c>
      <c r="J10" s="574"/>
      <c r="K10" s="944">
        <v>1</v>
      </c>
      <c r="L10" s="574"/>
      <c r="M10" s="944" t="s">
        <v>686</v>
      </c>
      <c r="N10" s="574"/>
      <c r="O10" s="944" t="s">
        <v>686</v>
      </c>
      <c r="P10" s="574"/>
      <c r="Q10" s="944">
        <v>1</v>
      </c>
      <c r="R10" s="574"/>
      <c r="S10" s="984">
        <f t="shared" si="1"/>
        <v>10</v>
      </c>
      <c r="T10" s="985" t="str">
        <f t="shared" si="6"/>
        <v/>
      </c>
      <c r="U10" s="187"/>
      <c r="W10" s="185">
        <f t="shared" si="4"/>
        <v>10</v>
      </c>
      <c r="X10" s="185" t="str">
        <f t="shared" si="5"/>
        <v>OK</v>
      </c>
    </row>
    <row r="11" spans="1:24" s="169" customFormat="1" ht="9.9499999999999993" customHeight="1">
      <c r="A11" s="170"/>
      <c r="C11" s="164"/>
      <c r="D11" s="1094" t="s">
        <v>46</v>
      </c>
      <c r="E11" s="1094"/>
      <c r="F11" s="188"/>
      <c r="G11" s="944">
        <v>2</v>
      </c>
      <c r="H11" s="574"/>
      <c r="I11" s="944">
        <v>1</v>
      </c>
      <c r="J11" s="574"/>
      <c r="K11" s="944">
        <v>1</v>
      </c>
      <c r="L11" s="574"/>
      <c r="M11" s="944">
        <v>1</v>
      </c>
      <c r="N11" s="574"/>
      <c r="O11" s="944" t="s">
        <v>686</v>
      </c>
      <c r="P11" s="574"/>
      <c r="Q11" s="944" t="s">
        <v>686</v>
      </c>
      <c r="R11" s="574"/>
      <c r="S11" s="984">
        <f t="shared" si="1"/>
        <v>5</v>
      </c>
      <c r="T11" s="985" t="str">
        <f t="shared" si="6"/>
        <v/>
      </c>
      <c r="U11" s="187"/>
      <c r="W11" s="185">
        <f t="shared" si="4"/>
        <v>5</v>
      </c>
      <c r="X11" s="185" t="str">
        <f t="shared" si="5"/>
        <v>OK</v>
      </c>
    </row>
    <row r="12" spans="1:24" s="169" customFormat="1" ht="13.5" customHeight="1">
      <c r="A12" s="170"/>
      <c r="C12" s="164"/>
      <c r="D12" s="1095" t="s">
        <v>47</v>
      </c>
      <c r="E12" s="1095"/>
      <c r="F12" s="188"/>
      <c r="G12" s="944" t="s">
        <v>686</v>
      </c>
      <c r="H12" s="574"/>
      <c r="I12" s="944" t="s">
        <v>686</v>
      </c>
      <c r="J12" s="574"/>
      <c r="K12" s="944">
        <v>3</v>
      </c>
      <c r="L12" s="574"/>
      <c r="M12" s="944">
        <v>3</v>
      </c>
      <c r="N12" s="574"/>
      <c r="O12" s="944">
        <v>2</v>
      </c>
      <c r="P12" s="574"/>
      <c r="Q12" s="944" t="s">
        <v>686</v>
      </c>
      <c r="R12" s="574"/>
      <c r="S12" s="984">
        <f t="shared" si="1"/>
        <v>8</v>
      </c>
      <c r="T12" s="985" t="str">
        <f t="shared" si="6"/>
        <v/>
      </c>
      <c r="U12" s="187"/>
      <c r="W12" s="185">
        <f t="shared" si="4"/>
        <v>8</v>
      </c>
      <c r="X12" s="185" t="str">
        <f t="shared" si="5"/>
        <v>OK</v>
      </c>
    </row>
    <row r="13" spans="1:24" s="169" customFormat="1" ht="9.9499999999999993" customHeight="1">
      <c r="A13" s="170"/>
      <c r="C13" s="164"/>
      <c r="D13" s="1094" t="s">
        <v>103</v>
      </c>
      <c r="E13" s="1094"/>
      <c r="F13" s="188"/>
      <c r="G13" s="944">
        <v>1</v>
      </c>
      <c r="H13" s="574"/>
      <c r="I13" s="944" t="s">
        <v>686</v>
      </c>
      <c r="J13" s="574"/>
      <c r="K13" s="944">
        <v>11</v>
      </c>
      <c r="L13" s="574"/>
      <c r="M13" s="944">
        <v>1</v>
      </c>
      <c r="N13" s="574"/>
      <c r="O13" s="944">
        <v>3</v>
      </c>
      <c r="P13" s="574"/>
      <c r="Q13" s="944" t="s">
        <v>686</v>
      </c>
      <c r="R13" s="574"/>
      <c r="S13" s="984">
        <f t="shared" si="1"/>
        <v>16</v>
      </c>
      <c r="T13" s="985" t="str">
        <f t="shared" si="6"/>
        <v/>
      </c>
      <c r="U13" s="187"/>
      <c r="W13" s="185">
        <f t="shared" si="4"/>
        <v>16</v>
      </c>
      <c r="X13" s="185" t="str">
        <f t="shared" si="5"/>
        <v>OK</v>
      </c>
    </row>
    <row r="14" spans="1:24" s="169" customFormat="1" ht="9.9499999999999993" customHeight="1">
      <c r="A14" s="170"/>
      <c r="C14" s="164"/>
      <c r="D14" s="1094" t="s">
        <v>49</v>
      </c>
      <c r="E14" s="1094"/>
      <c r="F14" s="188"/>
      <c r="G14" s="944">
        <v>3</v>
      </c>
      <c r="H14" s="574"/>
      <c r="I14" s="944">
        <v>9</v>
      </c>
      <c r="J14" s="574">
        <v>1</v>
      </c>
      <c r="K14" s="944">
        <v>12</v>
      </c>
      <c r="L14" s="574"/>
      <c r="M14" s="944">
        <v>12</v>
      </c>
      <c r="N14" s="574"/>
      <c r="O14" s="944">
        <v>17</v>
      </c>
      <c r="P14" s="574"/>
      <c r="Q14" s="944">
        <v>10</v>
      </c>
      <c r="R14" s="574"/>
      <c r="S14" s="984">
        <f t="shared" si="1"/>
        <v>63</v>
      </c>
      <c r="T14" s="985">
        <f t="shared" si="6"/>
        <v>1</v>
      </c>
      <c r="U14" s="187"/>
      <c r="W14" s="185">
        <f t="shared" si="4"/>
        <v>63</v>
      </c>
      <c r="X14" s="185" t="str">
        <f t="shared" si="5"/>
        <v>OK</v>
      </c>
    </row>
    <row r="15" spans="1:24" s="169" customFormat="1" ht="9.9499999999999993" customHeight="1">
      <c r="A15" s="170"/>
      <c r="C15" s="164"/>
      <c r="D15" s="1094" t="s">
        <v>50</v>
      </c>
      <c r="E15" s="1094"/>
      <c r="F15" s="188"/>
      <c r="G15" s="944">
        <v>3</v>
      </c>
      <c r="H15" s="574"/>
      <c r="I15" s="944">
        <v>6</v>
      </c>
      <c r="J15" s="574"/>
      <c r="K15" s="944">
        <v>3</v>
      </c>
      <c r="L15" s="574"/>
      <c r="M15" s="944">
        <v>3</v>
      </c>
      <c r="N15" s="574"/>
      <c r="O15" s="944">
        <v>7</v>
      </c>
      <c r="P15" s="574"/>
      <c r="Q15" s="944">
        <v>3</v>
      </c>
      <c r="R15" s="574"/>
      <c r="S15" s="984">
        <f t="shared" si="1"/>
        <v>25</v>
      </c>
      <c r="T15" s="985" t="str">
        <f t="shared" si="6"/>
        <v/>
      </c>
      <c r="U15" s="187"/>
      <c r="W15" s="185">
        <f t="shared" si="4"/>
        <v>25</v>
      </c>
      <c r="X15" s="185" t="str">
        <f t="shared" si="5"/>
        <v>OK</v>
      </c>
    </row>
    <row r="16" spans="1:24" s="169" customFormat="1" ht="9.9499999999999993" customHeight="1">
      <c r="A16" s="170"/>
      <c r="C16" s="164"/>
      <c r="D16" s="1094" t="s">
        <v>51</v>
      </c>
      <c r="E16" s="1094"/>
      <c r="F16" s="188"/>
      <c r="G16" s="944" t="s">
        <v>686</v>
      </c>
      <c r="H16" s="574"/>
      <c r="I16" s="944">
        <v>2</v>
      </c>
      <c r="J16" s="574"/>
      <c r="K16" s="944" t="s">
        <v>686</v>
      </c>
      <c r="L16" s="574"/>
      <c r="M16" s="944">
        <v>1</v>
      </c>
      <c r="N16" s="574"/>
      <c r="O16" s="944">
        <v>3</v>
      </c>
      <c r="P16" s="574"/>
      <c r="Q16" s="944" t="s">
        <v>686</v>
      </c>
      <c r="R16" s="574"/>
      <c r="S16" s="984">
        <f t="shared" si="1"/>
        <v>6</v>
      </c>
      <c r="T16" s="985" t="str">
        <f t="shared" si="6"/>
        <v/>
      </c>
      <c r="U16" s="187"/>
      <c r="W16" s="185">
        <f t="shared" si="4"/>
        <v>6</v>
      </c>
      <c r="X16" s="185" t="str">
        <f t="shared" si="5"/>
        <v>OK</v>
      </c>
    </row>
    <row r="17" spans="1:24" s="169" customFormat="1" ht="13.5" customHeight="1">
      <c r="A17" s="170"/>
      <c r="C17" s="164"/>
      <c r="D17" s="1094" t="s">
        <v>52</v>
      </c>
      <c r="E17" s="1094"/>
      <c r="F17" s="188"/>
      <c r="G17" s="944" t="s">
        <v>686</v>
      </c>
      <c r="H17" s="574"/>
      <c r="I17" s="944">
        <v>2</v>
      </c>
      <c r="J17" s="574">
        <v>1</v>
      </c>
      <c r="K17" s="944" t="s">
        <v>686</v>
      </c>
      <c r="L17" s="574"/>
      <c r="M17" s="944">
        <v>2</v>
      </c>
      <c r="N17" s="574"/>
      <c r="O17" s="944" t="s">
        <v>686</v>
      </c>
      <c r="P17" s="574"/>
      <c r="Q17" s="944" t="s">
        <v>686</v>
      </c>
      <c r="R17" s="574"/>
      <c r="S17" s="984">
        <f t="shared" si="1"/>
        <v>4</v>
      </c>
      <c r="T17" s="985">
        <f t="shared" si="6"/>
        <v>1</v>
      </c>
      <c r="U17" s="187"/>
      <c r="W17" s="185">
        <f t="shared" si="4"/>
        <v>4</v>
      </c>
      <c r="X17" s="185" t="str">
        <f t="shared" si="5"/>
        <v>OK</v>
      </c>
    </row>
    <row r="18" spans="1:24" s="169" customFormat="1" ht="9.9499999999999993" customHeight="1">
      <c r="A18" s="170"/>
      <c r="C18" s="164"/>
      <c r="D18" s="1094" t="s">
        <v>53</v>
      </c>
      <c r="E18" s="1094"/>
      <c r="F18" s="188"/>
      <c r="G18" s="944">
        <v>7</v>
      </c>
      <c r="H18" s="574"/>
      <c r="I18" s="944">
        <v>17</v>
      </c>
      <c r="J18" s="574"/>
      <c r="K18" s="944">
        <v>22</v>
      </c>
      <c r="L18" s="574"/>
      <c r="M18" s="944">
        <v>8</v>
      </c>
      <c r="N18" s="574">
        <v>1</v>
      </c>
      <c r="O18" s="944">
        <v>5</v>
      </c>
      <c r="P18" s="574"/>
      <c r="Q18" s="944">
        <v>1</v>
      </c>
      <c r="R18" s="574"/>
      <c r="S18" s="984">
        <f t="shared" si="1"/>
        <v>60</v>
      </c>
      <c r="T18" s="985">
        <f t="shared" si="6"/>
        <v>1</v>
      </c>
      <c r="U18" s="187"/>
      <c r="W18" s="185">
        <f t="shared" si="4"/>
        <v>60</v>
      </c>
      <c r="X18" s="185" t="str">
        <f t="shared" si="5"/>
        <v>OK</v>
      </c>
    </row>
    <row r="19" spans="1:24" s="169" customFormat="1" ht="9.9499999999999993" customHeight="1">
      <c r="A19" s="170"/>
      <c r="C19" s="164"/>
      <c r="D19" s="1094" t="s">
        <v>54</v>
      </c>
      <c r="E19" s="1094"/>
      <c r="F19" s="188"/>
      <c r="G19" s="944">
        <v>1</v>
      </c>
      <c r="H19" s="574"/>
      <c r="I19" s="944">
        <v>6</v>
      </c>
      <c r="J19" s="574"/>
      <c r="K19" s="944">
        <v>4</v>
      </c>
      <c r="L19" s="574"/>
      <c r="M19" s="944">
        <v>3</v>
      </c>
      <c r="N19" s="574"/>
      <c r="O19" s="944">
        <v>7</v>
      </c>
      <c r="P19" s="574"/>
      <c r="Q19" s="944">
        <v>15</v>
      </c>
      <c r="R19" s="574"/>
      <c r="S19" s="984">
        <f t="shared" si="1"/>
        <v>36</v>
      </c>
      <c r="T19" s="985" t="str">
        <f t="shared" si="6"/>
        <v/>
      </c>
      <c r="U19" s="187"/>
      <c r="W19" s="185">
        <f t="shared" si="4"/>
        <v>36</v>
      </c>
      <c r="X19" s="185" t="str">
        <f t="shared" si="5"/>
        <v>OK</v>
      </c>
    </row>
    <row r="20" spans="1:24" s="169" customFormat="1" ht="9.9499999999999993" customHeight="1">
      <c r="A20" s="170"/>
      <c r="C20" s="164"/>
      <c r="D20" s="1094" t="s">
        <v>55</v>
      </c>
      <c r="E20" s="1094"/>
      <c r="F20" s="188"/>
      <c r="G20" s="944" t="s">
        <v>686</v>
      </c>
      <c r="H20" s="574"/>
      <c r="I20" s="944">
        <v>3</v>
      </c>
      <c r="J20" s="574"/>
      <c r="K20" s="944">
        <v>5</v>
      </c>
      <c r="L20" s="574"/>
      <c r="M20" s="944">
        <v>5</v>
      </c>
      <c r="N20" s="574"/>
      <c r="O20" s="944">
        <v>8</v>
      </c>
      <c r="P20" s="574"/>
      <c r="Q20" s="944">
        <v>15</v>
      </c>
      <c r="R20" s="574"/>
      <c r="S20" s="984">
        <f t="shared" si="1"/>
        <v>36</v>
      </c>
      <c r="T20" s="985" t="str">
        <f t="shared" si="6"/>
        <v/>
      </c>
      <c r="U20" s="187"/>
      <c r="W20" s="185">
        <f t="shared" si="4"/>
        <v>36</v>
      </c>
      <c r="X20" s="185" t="str">
        <f t="shared" si="5"/>
        <v>OK</v>
      </c>
    </row>
    <row r="21" spans="1:24" s="169" customFormat="1" ht="9.9499999999999993" customHeight="1">
      <c r="A21" s="170"/>
      <c r="C21" s="164"/>
      <c r="D21" s="1094" t="s">
        <v>104</v>
      </c>
      <c r="E21" s="1094"/>
      <c r="F21" s="188"/>
      <c r="G21" s="944">
        <v>1</v>
      </c>
      <c r="H21" s="574"/>
      <c r="I21" s="944">
        <v>2</v>
      </c>
      <c r="J21" s="574"/>
      <c r="K21" s="944">
        <v>3</v>
      </c>
      <c r="L21" s="574"/>
      <c r="M21" s="944">
        <v>3</v>
      </c>
      <c r="N21" s="574"/>
      <c r="O21" s="944">
        <v>8</v>
      </c>
      <c r="P21" s="574"/>
      <c r="Q21" s="944">
        <v>10</v>
      </c>
      <c r="R21" s="574"/>
      <c r="S21" s="984">
        <f t="shared" si="1"/>
        <v>27</v>
      </c>
      <c r="T21" s="985" t="str">
        <f t="shared" si="6"/>
        <v/>
      </c>
      <c r="U21" s="187"/>
      <c r="W21" s="185">
        <f t="shared" si="4"/>
        <v>27</v>
      </c>
      <c r="X21" s="185" t="str">
        <f t="shared" si="5"/>
        <v>OK</v>
      </c>
    </row>
    <row r="22" spans="1:24" s="169" customFormat="1" ht="13.5" customHeight="1">
      <c r="A22" s="170"/>
      <c r="C22" s="164"/>
      <c r="D22" s="1094" t="s">
        <v>105</v>
      </c>
      <c r="E22" s="1094"/>
      <c r="F22" s="188"/>
      <c r="G22" s="944" t="s">
        <v>686</v>
      </c>
      <c r="H22" s="574"/>
      <c r="I22" s="944" t="s">
        <v>686</v>
      </c>
      <c r="J22" s="574"/>
      <c r="K22" s="944" t="s">
        <v>686</v>
      </c>
      <c r="L22" s="574"/>
      <c r="M22" s="944" t="s">
        <v>686</v>
      </c>
      <c r="N22" s="574"/>
      <c r="O22" s="944" t="s">
        <v>686</v>
      </c>
      <c r="P22" s="574"/>
      <c r="Q22" s="944" t="s">
        <v>686</v>
      </c>
      <c r="R22" s="574"/>
      <c r="S22" s="984">
        <f t="shared" si="1"/>
        <v>0</v>
      </c>
      <c r="T22" s="985" t="str">
        <f t="shared" si="6"/>
        <v/>
      </c>
      <c r="U22" s="187"/>
      <c r="W22" s="185">
        <f t="shared" si="4"/>
        <v>0</v>
      </c>
      <c r="X22" s="185" t="str">
        <f t="shared" si="5"/>
        <v>OK</v>
      </c>
    </row>
    <row r="23" spans="1:24" s="169" customFormat="1" ht="9.9499999999999993" customHeight="1">
      <c r="A23" s="170"/>
      <c r="C23" s="164"/>
      <c r="D23" s="1094" t="s">
        <v>106</v>
      </c>
      <c r="E23" s="1094"/>
      <c r="F23" s="188"/>
      <c r="G23" s="944">
        <v>3</v>
      </c>
      <c r="H23" s="574"/>
      <c r="I23" s="944">
        <v>7</v>
      </c>
      <c r="J23" s="574"/>
      <c r="K23" s="944">
        <v>5</v>
      </c>
      <c r="L23" s="574"/>
      <c r="M23" s="944">
        <v>9</v>
      </c>
      <c r="N23" s="574"/>
      <c r="O23" s="944" t="s">
        <v>686</v>
      </c>
      <c r="P23" s="574"/>
      <c r="Q23" s="944">
        <v>4</v>
      </c>
      <c r="R23" s="574"/>
      <c r="S23" s="984">
        <f t="shared" si="1"/>
        <v>28</v>
      </c>
      <c r="T23" s="985" t="str">
        <f t="shared" si="6"/>
        <v/>
      </c>
      <c r="U23" s="187"/>
      <c r="W23" s="185">
        <f t="shared" si="4"/>
        <v>28</v>
      </c>
      <c r="X23" s="185" t="str">
        <f t="shared" si="5"/>
        <v>OK</v>
      </c>
    </row>
    <row r="24" spans="1:24" s="169" customFormat="1" ht="13.5" customHeight="1">
      <c r="A24" s="170"/>
      <c r="C24" s="1093" t="s">
        <v>59</v>
      </c>
      <c r="D24" s="1093"/>
      <c r="E24" s="1093"/>
      <c r="F24" s="186"/>
      <c r="G24" s="944">
        <v>3</v>
      </c>
      <c r="H24" s="574"/>
      <c r="I24" s="944" t="s">
        <v>686</v>
      </c>
      <c r="J24" s="574"/>
      <c r="K24" s="944" t="s">
        <v>16</v>
      </c>
      <c r="L24" s="574"/>
      <c r="M24" s="944" t="s">
        <v>16</v>
      </c>
      <c r="N24" s="574"/>
      <c r="O24" s="944" t="s">
        <v>16</v>
      </c>
      <c r="P24" s="574"/>
      <c r="Q24" s="944" t="s">
        <v>16</v>
      </c>
      <c r="R24" s="574"/>
      <c r="S24" s="984">
        <f t="shared" si="1"/>
        <v>3</v>
      </c>
      <c r="T24" s="985" t="str">
        <f t="shared" si="6"/>
        <v/>
      </c>
      <c r="U24" s="187"/>
      <c r="W24" s="185">
        <f t="shared" si="4"/>
        <v>3</v>
      </c>
      <c r="X24" s="185" t="str">
        <f t="shared" si="5"/>
        <v>OK</v>
      </c>
    </row>
    <row r="25" spans="1:24" s="169" customFormat="1" ht="13.5" customHeight="1">
      <c r="A25" s="170"/>
      <c r="C25" s="1093" t="s">
        <v>60</v>
      </c>
      <c r="D25" s="1093"/>
      <c r="E25" s="1093"/>
      <c r="F25" s="186"/>
      <c r="G25" s="944">
        <v>82</v>
      </c>
      <c r="H25" s="981" t="str">
        <f>IF(SUM(H26:H27,H29)="0","",SUM(H26:H27,H29))</f>
        <v/>
      </c>
      <c r="I25" s="944">
        <f t="shared" ref="I25:O25" si="7">SUM(I26:I27,I29)</f>
        <v>23</v>
      </c>
      <c r="J25" s="981">
        <f>IF(SUM(J26:J27,J29)="0","",SUM(J26:J27,J29))</f>
        <v>2</v>
      </c>
      <c r="K25" s="944">
        <f t="shared" si="7"/>
        <v>9</v>
      </c>
      <c r="L25" s="981" t="str">
        <f>IF(SUM(L26:L27,L29)="0","",SUM(L26:L27,L29))</f>
        <v/>
      </c>
      <c r="M25" s="944">
        <f t="shared" si="7"/>
        <v>5</v>
      </c>
      <c r="N25" s="981" t="str">
        <f>IF(SUM(N26:N27,N29)="0","",SUM(N26:N27,N29))</f>
        <v/>
      </c>
      <c r="O25" s="944">
        <f t="shared" si="7"/>
        <v>3</v>
      </c>
      <c r="P25" s="981">
        <f>IF(SUM(P26:P27,P29)="0","",SUM(P26:P27,P29))</f>
        <v>1</v>
      </c>
      <c r="Q25" s="944" t="s">
        <v>686</v>
      </c>
      <c r="R25" s="981" t="str">
        <f>IF(SUM(R26:R27,R29)="0","",SUM(R26:R27,R29))</f>
        <v/>
      </c>
      <c r="S25" s="984">
        <f t="shared" si="1"/>
        <v>122</v>
      </c>
      <c r="T25" s="985">
        <f t="shared" si="6"/>
        <v>3</v>
      </c>
      <c r="U25" s="187"/>
      <c r="W25" s="185">
        <f t="shared" si="4"/>
        <v>122</v>
      </c>
      <c r="X25" s="185" t="str">
        <f t="shared" si="5"/>
        <v>OK</v>
      </c>
    </row>
    <row r="26" spans="1:24" s="169" customFormat="1" ht="13.5" customHeight="1">
      <c r="A26" s="170"/>
      <c r="C26" s="164"/>
      <c r="D26" s="1094" t="s">
        <v>61</v>
      </c>
      <c r="E26" s="1094"/>
      <c r="F26" s="188"/>
      <c r="G26" s="944">
        <v>20</v>
      </c>
      <c r="H26" s="574"/>
      <c r="I26" s="944">
        <v>6</v>
      </c>
      <c r="J26" s="574"/>
      <c r="K26" s="944">
        <v>2</v>
      </c>
      <c r="L26" s="573"/>
      <c r="M26" s="944">
        <v>3</v>
      </c>
      <c r="N26" s="574"/>
      <c r="O26" s="944">
        <v>1</v>
      </c>
      <c r="P26" s="573"/>
      <c r="Q26" s="944" t="s">
        <v>686</v>
      </c>
      <c r="R26" s="573"/>
      <c r="S26" s="984">
        <f t="shared" si="1"/>
        <v>32</v>
      </c>
      <c r="T26" s="985" t="str">
        <f t="shared" si="6"/>
        <v/>
      </c>
      <c r="U26" s="187"/>
      <c r="W26" s="185">
        <f t="shared" si="4"/>
        <v>32</v>
      </c>
      <c r="X26" s="185" t="str">
        <f t="shared" si="5"/>
        <v>OK</v>
      </c>
    </row>
    <row r="27" spans="1:24" s="169" customFormat="1" ht="9.9499999999999993" customHeight="1">
      <c r="A27" s="170"/>
      <c r="C27" s="164"/>
      <c r="D27" s="1094" t="s">
        <v>62</v>
      </c>
      <c r="E27" s="1094"/>
      <c r="F27" s="188"/>
      <c r="G27" s="944">
        <v>43</v>
      </c>
      <c r="H27" s="574"/>
      <c r="I27" s="944">
        <v>7</v>
      </c>
      <c r="J27" s="574">
        <v>1</v>
      </c>
      <c r="K27" s="944">
        <v>4</v>
      </c>
      <c r="L27" s="573"/>
      <c r="M27" s="944">
        <v>2</v>
      </c>
      <c r="N27" s="574"/>
      <c r="O27" s="944">
        <v>1</v>
      </c>
      <c r="P27" s="573"/>
      <c r="Q27" s="944" t="s">
        <v>740</v>
      </c>
      <c r="R27" s="983"/>
      <c r="S27" s="984">
        <f t="shared" si="1"/>
        <v>57</v>
      </c>
      <c r="T27" s="985">
        <f t="shared" si="6"/>
        <v>1</v>
      </c>
      <c r="U27" s="187"/>
      <c r="W27" s="185">
        <f t="shared" si="4"/>
        <v>57</v>
      </c>
      <c r="X27" s="185" t="str">
        <f t="shared" si="5"/>
        <v>OK</v>
      </c>
    </row>
    <row r="28" spans="1:24" s="169" customFormat="1" ht="9.9499999999999993" customHeight="1">
      <c r="A28" s="170"/>
      <c r="C28" s="164"/>
      <c r="D28" s="1095" t="s">
        <v>558</v>
      </c>
      <c r="E28" s="1095"/>
      <c r="F28" s="188"/>
      <c r="G28" s="944">
        <v>14</v>
      </c>
      <c r="H28" s="574"/>
      <c r="I28" s="944" t="s">
        <v>686</v>
      </c>
      <c r="J28" s="574"/>
      <c r="K28" s="944" t="s">
        <v>686</v>
      </c>
      <c r="L28" s="573"/>
      <c r="M28" s="944">
        <v>1</v>
      </c>
      <c r="N28" s="574"/>
      <c r="O28" s="944" t="s">
        <v>686</v>
      </c>
      <c r="P28" s="574"/>
      <c r="Q28" s="944" t="s">
        <v>16</v>
      </c>
      <c r="R28" s="573"/>
      <c r="S28" s="984">
        <f t="shared" si="1"/>
        <v>15</v>
      </c>
      <c r="T28" s="985" t="str">
        <f t="shared" si="6"/>
        <v/>
      </c>
      <c r="U28" s="187"/>
      <c r="W28" s="185">
        <f t="shared" si="4"/>
        <v>15</v>
      </c>
      <c r="X28" s="185" t="str">
        <f t="shared" si="5"/>
        <v>OK</v>
      </c>
    </row>
    <row r="29" spans="1:24" s="169" customFormat="1" ht="9.9499999999999993" customHeight="1">
      <c r="A29" s="170"/>
      <c r="C29" s="164"/>
      <c r="D29" s="1094" t="s">
        <v>107</v>
      </c>
      <c r="E29" s="1094"/>
      <c r="F29" s="188"/>
      <c r="G29" s="944">
        <v>19</v>
      </c>
      <c r="H29" s="574"/>
      <c r="I29" s="944">
        <v>10</v>
      </c>
      <c r="J29" s="574">
        <v>1</v>
      </c>
      <c r="K29" s="944">
        <v>3</v>
      </c>
      <c r="L29" s="574"/>
      <c r="M29" s="944" t="s">
        <v>686</v>
      </c>
      <c r="N29" s="574"/>
      <c r="O29" s="944">
        <v>1</v>
      </c>
      <c r="P29" s="574">
        <v>1</v>
      </c>
      <c r="Q29" s="944" t="s">
        <v>686</v>
      </c>
      <c r="R29" s="573"/>
      <c r="S29" s="984">
        <f t="shared" si="1"/>
        <v>33</v>
      </c>
      <c r="T29" s="985">
        <f t="shared" si="6"/>
        <v>2</v>
      </c>
      <c r="U29" s="187"/>
      <c r="W29" s="185">
        <f t="shared" si="4"/>
        <v>33</v>
      </c>
      <c r="X29" s="185" t="str">
        <f t="shared" si="5"/>
        <v>OK</v>
      </c>
    </row>
    <row r="30" spans="1:24" s="169" customFormat="1" ht="13.5" customHeight="1">
      <c r="A30" s="170"/>
      <c r="C30" s="1093" t="s">
        <v>108</v>
      </c>
      <c r="D30" s="1093"/>
      <c r="E30" s="1093"/>
      <c r="F30" s="186"/>
      <c r="G30" s="944">
        <v>23</v>
      </c>
      <c r="H30" s="981" t="str">
        <f>IF(SUM(H31:H32)="0","",SUM(H31:H32))</f>
        <v/>
      </c>
      <c r="I30" s="944">
        <f t="shared" ref="I30:Q30" si="8">SUM(I31:I32)</f>
        <v>50</v>
      </c>
      <c r="J30" s="981" t="str">
        <f>IF(SUM(J31:J32)="0","",SUM(J31:J32))</f>
        <v/>
      </c>
      <c r="K30" s="944">
        <f t="shared" si="8"/>
        <v>29</v>
      </c>
      <c r="L30" s="981">
        <f>IF(SUM(L31:L32)="0","",SUM(L31:L32))</f>
        <v>1</v>
      </c>
      <c r="M30" s="944">
        <f t="shared" si="8"/>
        <v>30</v>
      </c>
      <c r="N30" s="981" t="str">
        <f>IF(SUM(N31:N32)="0","",SUM(N31:N32))</f>
        <v/>
      </c>
      <c r="O30" s="944">
        <f t="shared" si="8"/>
        <v>19</v>
      </c>
      <c r="P30" s="981" t="str">
        <f>IF(SUM(P31:P32)="0","",SUM(P31:P32))</f>
        <v/>
      </c>
      <c r="Q30" s="944">
        <f t="shared" si="8"/>
        <v>7</v>
      </c>
      <c r="R30" s="981" t="str">
        <f>IF(SUM(R31:R32)="0","",SUM(R31:R32))</f>
        <v/>
      </c>
      <c r="S30" s="984">
        <f t="shared" ref="S30:S41" si="9">SUM(G30,I30,K30,M30,O30,Q30)</f>
        <v>158</v>
      </c>
      <c r="T30" s="985">
        <f t="shared" si="6"/>
        <v>1</v>
      </c>
      <c r="U30" s="187"/>
      <c r="W30" s="185">
        <f t="shared" si="4"/>
        <v>158</v>
      </c>
      <c r="X30" s="185" t="str">
        <f t="shared" si="5"/>
        <v>OK</v>
      </c>
    </row>
    <row r="31" spans="1:24" s="169" customFormat="1" ht="13.5" customHeight="1">
      <c r="A31" s="170"/>
      <c r="C31" s="164"/>
      <c r="D31" s="1094" t="s">
        <v>65</v>
      </c>
      <c r="E31" s="1094"/>
      <c r="F31" s="188"/>
      <c r="G31" s="944" t="s">
        <v>686</v>
      </c>
      <c r="H31" s="573"/>
      <c r="I31" s="944">
        <v>1</v>
      </c>
      <c r="J31" s="573"/>
      <c r="K31" s="944" t="s">
        <v>686</v>
      </c>
      <c r="L31" s="573"/>
      <c r="M31" s="944">
        <v>4</v>
      </c>
      <c r="N31" s="574"/>
      <c r="O31" s="944">
        <v>9</v>
      </c>
      <c r="P31" s="574"/>
      <c r="Q31" s="944" t="s">
        <v>16</v>
      </c>
      <c r="R31" s="573"/>
      <c r="S31" s="984">
        <f t="shared" si="9"/>
        <v>14</v>
      </c>
      <c r="T31" s="985" t="str">
        <f t="shared" si="6"/>
        <v/>
      </c>
      <c r="U31" s="187"/>
      <c r="W31" s="185">
        <f t="shared" si="4"/>
        <v>14</v>
      </c>
      <c r="X31" s="185" t="str">
        <f t="shared" si="5"/>
        <v>OK</v>
      </c>
    </row>
    <row r="32" spans="1:24" s="169" customFormat="1" ht="9.9499999999999993" customHeight="1">
      <c r="A32" s="170"/>
      <c r="C32" s="164"/>
      <c r="D32" s="1094" t="s">
        <v>66</v>
      </c>
      <c r="E32" s="1094"/>
      <c r="F32" s="188"/>
      <c r="G32" s="944">
        <v>23</v>
      </c>
      <c r="H32" s="574"/>
      <c r="I32" s="944">
        <v>49</v>
      </c>
      <c r="J32" s="574"/>
      <c r="K32" s="944">
        <v>29</v>
      </c>
      <c r="L32" s="574">
        <v>1</v>
      </c>
      <c r="M32" s="944">
        <v>26</v>
      </c>
      <c r="N32" s="574"/>
      <c r="O32" s="944">
        <v>10</v>
      </c>
      <c r="P32" s="573"/>
      <c r="Q32" s="944">
        <v>7</v>
      </c>
      <c r="R32" s="573"/>
      <c r="S32" s="984">
        <f t="shared" si="9"/>
        <v>144</v>
      </c>
      <c r="T32" s="985">
        <f t="shared" si="6"/>
        <v>1</v>
      </c>
      <c r="U32" s="187"/>
      <c r="W32" s="185">
        <f t="shared" si="4"/>
        <v>144</v>
      </c>
      <c r="X32" s="185" t="str">
        <f t="shared" si="5"/>
        <v>OK</v>
      </c>
    </row>
    <row r="33" spans="1:24" s="169" customFormat="1" ht="13.5" customHeight="1">
      <c r="A33" s="170"/>
      <c r="C33" s="1093" t="s">
        <v>67</v>
      </c>
      <c r="D33" s="1093"/>
      <c r="E33" s="1093"/>
      <c r="F33" s="186"/>
      <c r="G33" s="944">
        <v>6</v>
      </c>
      <c r="H33" s="573"/>
      <c r="I33" s="944">
        <v>1</v>
      </c>
      <c r="J33" s="573"/>
      <c r="K33" s="944">
        <v>2</v>
      </c>
      <c r="L33" s="573"/>
      <c r="M33" s="944">
        <v>2</v>
      </c>
      <c r="N33" s="573"/>
      <c r="O33" s="944">
        <v>2</v>
      </c>
      <c r="P33" s="573"/>
      <c r="Q33" s="944" t="s">
        <v>686</v>
      </c>
      <c r="R33" s="573"/>
      <c r="S33" s="984">
        <f t="shared" si="9"/>
        <v>13</v>
      </c>
      <c r="T33" s="985" t="str">
        <f t="shared" si="6"/>
        <v/>
      </c>
      <c r="U33" s="187"/>
      <c r="W33" s="185">
        <f t="shared" si="4"/>
        <v>13</v>
      </c>
      <c r="X33" s="185" t="str">
        <f t="shared" si="5"/>
        <v>OK</v>
      </c>
    </row>
    <row r="34" spans="1:24" s="169" customFormat="1" ht="13.5" customHeight="1">
      <c r="A34" s="170"/>
      <c r="C34" s="1093" t="s">
        <v>68</v>
      </c>
      <c r="D34" s="1093"/>
      <c r="E34" s="1093"/>
      <c r="F34" s="186"/>
      <c r="G34" s="944">
        <v>3</v>
      </c>
      <c r="H34" s="573"/>
      <c r="I34" s="944">
        <v>3</v>
      </c>
      <c r="J34" s="574"/>
      <c r="K34" s="944">
        <v>2</v>
      </c>
      <c r="L34" s="573"/>
      <c r="M34" s="944">
        <v>1</v>
      </c>
      <c r="N34" s="573"/>
      <c r="O34" s="944" t="s">
        <v>686</v>
      </c>
      <c r="P34" s="573"/>
      <c r="Q34" s="944" t="s">
        <v>686</v>
      </c>
      <c r="R34" s="573"/>
      <c r="S34" s="984">
        <f t="shared" si="9"/>
        <v>9</v>
      </c>
      <c r="T34" s="985" t="str">
        <f t="shared" si="6"/>
        <v/>
      </c>
      <c r="U34" s="187"/>
      <c r="W34" s="185">
        <f t="shared" si="4"/>
        <v>9</v>
      </c>
      <c r="X34" s="185" t="str">
        <f t="shared" si="5"/>
        <v>OK</v>
      </c>
    </row>
    <row r="35" spans="1:24" s="169" customFormat="1" ht="13.5" customHeight="1">
      <c r="A35" s="170"/>
      <c r="C35" s="1093" t="s">
        <v>69</v>
      </c>
      <c r="D35" s="1093"/>
      <c r="E35" s="1093"/>
      <c r="F35" s="188"/>
      <c r="G35" s="944">
        <v>2</v>
      </c>
      <c r="H35" s="574"/>
      <c r="I35" s="944">
        <v>3</v>
      </c>
      <c r="J35" s="573"/>
      <c r="K35" s="944" t="s">
        <v>686</v>
      </c>
      <c r="L35" s="573"/>
      <c r="M35" s="944" t="s">
        <v>686</v>
      </c>
      <c r="N35" s="573"/>
      <c r="O35" s="944" t="s">
        <v>686</v>
      </c>
      <c r="P35" s="573"/>
      <c r="Q35" s="944" t="s">
        <v>686</v>
      </c>
      <c r="R35" s="573"/>
      <c r="S35" s="984">
        <f t="shared" si="9"/>
        <v>5</v>
      </c>
      <c r="T35" s="985" t="str">
        <f t="shared" si="6"/>
        <v/>
      </c>
      <c r="U35" s="187"/>
      <c r="W35" s="185">
        <f t="shared" si="4"/>
        <v>5</v>
      </c>
      <c r="X35" s="185" t="str">
        <f t="shared" si="5"/>
        <v>OK</v>
      </c>
    </row>
    <row r="36" spans="1:24" s="169" customFormat="1" ht="13.5" customHeight="1">
      <c r="A36" s="170"/>
      <c r="C36" s="1093" t="s">
        <v>70</v>
      </c>
      <c r="D36" s="1093"/>
      <c r="E36" s="1093"/>
      <c r="F36" s="186"/>
      <c r="G36" s="944">
        <v>5</v>
      </c>
      <c r="H36" s="573"/>
      <c r="I36" s="944">
        <v>83</v>
      </c>
      <c r="J36" s="574"/>
      <c r="K36" s="944">
        <v>4</v>
      </c>
      <c r="L36" s="573"/>
      <c r="M36" s="944">
        <v>17</v>
      </c>
      <c r="N36" s="573"/>
      <c r="O36" s="944">
        <v>13</v>
      </c>
      <c r="P36" s="573"/>
      <c r="Q36" s="944" t="s">
        <v>686</v>
      </c>
      <c r="R36" s="573"/>
      <c r="S36" s="984">
        <f t="shared" si="9"/>
        <v>122</v>
      </c>
      <c r="T36" s="985" t="str">
        <f t="shared" si="6"/>
        <v/>
      </c>
      <c r="U36" s="187"/>
      <c r="W36" s="185">
        <f t="shared" si="4"/>
        <v>122</v>
      </c>
      <c r="X36" s="185" t="str">
        <f t="shared" si="5"/>
        <v>OK</v>
      </c>
    </row>
    <row r="37" spans="1:24" s="169" customFormat="1" ht="13.5" customHeight="1">
      <c r="A37" s="170"/>
      <c r="C37" s="1093" t="s">
        <v>71</v>
      </c>
      <c r="D37" s="1093"/>
      <c r="E37" s="1093"/>
      <c r="F37" s="186"/>
      <c r="G37" s="944">
        <v>114</v>
      </c>
      <c r="H37" s="574"/>
      <c r="I37" s="944">
        <v>211</v>
      </c>
      <c r="J37" s="574">
        <v>1</v>
      </c>
      <c r="K37" s="944">
        <v>144</v>
      </c>
      <c r="L37" s="574"/>
      <c r="M37" s="944">
        <v>132</v>
      </c>
      <c r="N37" s="574"/>
      <c r="O37" s="944">
        <v>188</v>
      </c>
      <c r="P37" s="574">
        <v>1</v>
      </c>
      <c r="Q37" s="944">
        <v>105</v>
      </c>
      <c r="R37" s="574"/>
      <c r="S37" s="984">
        <f t="shared" si="9"/>
        <v>894</v>
      </c>
      <c r="T37" s="985">
        <f t="shared" si="6"/>
        <v>2</v>
      </c>
      <c r="U37" s="187"/>
      <c r="W37" s="185">
        <f t="shared" si="4"/>
        <v>894</v>
      </c>
      <c r="X37" s="185" t="str">
        <f t="shared" si="5"/>
        <v>OK</v>
      </c>
    </row>
    <row r="38" spans="1:24" s="169" customFormat="1" ht="13.5" customHeight="1">
      <c r="A38" s="170"/>
      <c r="B38" s="939"/>
      <c r="C38" s="939"/>
      <c r="D38" s="663" t="s">
        <v>644</v>
      </c>
      <c r="E38" s="940" t="s">
        <v>372</v>
      </c>
      <c r="F38" s="186"/>
      <c r="G38" s="944">
        <v>20</v>
      </c>
      <c r="H38" s="574"/>
      <c r="I38" s="944">
        <v>72</v>
      </c>
      <c r="J38" s="574"/>
      <c r="K38" s="944">
        <v>46</v>
      </c>
      <c r="L38" s="574"/>
      <c r="M38" s="944">
        <v>44</v>
      </c>
      <c r="N38" s="574"/>
      <c r="O38" s="944">
        <v>42</v>
      </c>
      <c r="P38" s="574"/>
      <c r="Q38" s="944">
        <v>10</v>
      </c>
      <c r="R38" s="574"/>
      <c r="S38" s="984">
        <f t="shared" si="9"/>
        <v>234</v>
      </c>
      <c r="T38" s="985" t="str">
        <f t="shared" si="6"/>
        <v/>
      </c>
      <c r="U38" s="187"/>
      <c r="W38" s="185">
        <f t="shared" si="4"/>
        <v>234</v>
      </c>
      <c r="X38" s="185" t="str">
        <f t="shared" si="5"/>
        <v>OK</v>
      </c>
    </row>
    <row r="39" spans="1:24" s="169" customFormat="1" ht="13.5" customHeight="1">
      <c r="A39" s="170"/>
      <c r="B39" s="164"/>
      <c r="C39" s="164"/>
      <c r="D39" s="663" t="s">
        <v>599</v>
      </c>
      <c r="E39" s="940" t="s">
        <v>741</v>
      </c>
      <c r="F39" s="188"/>
      <c r="G39" s="982">
        <v>15</v>
      </c>
      <c r="H39" s="574"/>
      <c r="I39" s="944">
        <v>22</v>
      </c>
      <c r="J39" s="574">
        <v>1</v>
      </c>
      <c r="K39" s="944">
        <v>7</v>
      </c>
      <c r="L39" s="574"/>
      <c r="M39" s="944">
        <v>8</v>
      </c>
      <c r="N39" s="574"/>
      <c r="O39" s="944">
        <v>12</v>
      </c>
      <c r="P39" s="574">
        <v>1</v>
      </c>
      <c r="Q39" s="944" t="s">
        <v>686</v>
      </c>
      <c r="R39" s="574"/>
      <c r="S39" s="984">
        <f t="shared" si="9"/>
        <v>64</v>
      </c>
      <c r="T39" s="985">
        <f t="shared" si="6"/>
        <v>2</v>
      </c>
      <c r="U39" s="187"/>
      <c r="W39" s="185">
        <f t="shared" si="4"/>
        <v>64</v>
      </c>
      <c r="X39" s="185" t="str">
        <f t="shared" si="5"/>
        <v>OK</v>
      </c>
    </row>
    <row r="40" spans="1:24" s="169" customFormat="1" ht="13.5" customHeight="1">
      <c r="A40" s="170"/>
      <c r="B40" s="164"/>
      <c r="C40" s="164"/>
      <c r="D40" s="663" t="s">
        <v>600</v>
      </c>
      <c r="E40" s="940" t="s">
        <v>397</v>
      </c>
      <c r="F40" s="188"/>
      <c r="G40" s="944">
        <v>41</v>
      </c>
      <c r="H40" s="574"/>
      <c r="I40" s="944">
        <v>66</v>
      </c>
      <c r="J40" s="574"/>
      <c r="K40" s="944">
        <v>38</v>
      </c>
      <c r="L40" s="574"/>
      <c r="M40" s="944">
        <v>37</v>
      </c>
      <c r="N40" s="574"/>
      <c r="O40" s="944">
        <v>58</v>
      </c>
      <c r="P40" s="574"/>
      <c r="Q40" s="944">
        <v>13</v>
      </c>
      <c r="R40" s="574"/>
      <c r="S40" s="984">
        <f t="shared" si="9"/>
        <v>253</v>
      </c>
      <c r="T40" s="985" t="str">
        <f t="shared" si="6"/>
        <v/>
      </c>
      <c r="U40" s="187"/>
      <c r="W40" s="185">
        <f t="shared" si="4"/>
        <v>253</v>
      </c>
      <c r="X40" s="185" t="str">
        <f t="shared" si="5"/>
        <v>OK</v>
      </c>
    </row>
    <row r="41" spans="1:24" s="169" customFormat="1" ht="13.5" customHeight="1">
      <c r="A41" s="170"/>
      <c r="B41" s="164"/>
      <c r="C41" s="164"/>
      <c r="D41" s="663" t="s">
        <v>599</v>
      </c>
      <c r="E41" s="940" t="s">
        <v>398</v>
      </c>
      <c r="F41" s="188"/>
      <c r="G41" s="944">
        <v>17</v>
      </c>
      <c r="H41" s="574"/>
      <c r="I41" s="944">
        <v>30</v>
      </c>
      <c r="J41" s="574"/>
      <c r="K41" s="944">
        <v>24</v>
      </c>
      <c r="L41" s="574"/>
      <c r="M41" s="944">
        <v>28</v>
      </c>
      <c r="N41" s="574"/>
      <c r="O41" s="944">
        <v>13</v>
      </c>
      <c r="P41" s="574"/>
      <c r="Q41" s="944">
        <v>1</v>
      </c>
      <c r="R41" s="574"/>
      <c r="S41" s="984">
        <f t="shared" si="9"/>
        <v>113</v>
      </c>
      <c r="T41" s="985" t="str">
        <f t="shared" si="6"/>
        <v/>
      </c>
      <c r="U41" s="187"/>
      <c r="W41" s="185">
        <f t="shared" si="4"/>
        <v>113</v>
      </c>
      <c r="X41" s="185" t="str">
        <f t="shared" si="5"/>
        <v>OK</v>
      </c>
    </row>
    <row r="42" spans="1:24" s="169" customFormat="1" ht="3.95" customHeight="1">
      <c r="A42" s="189"/>
      <c r="B42" s="189"/>
      <c r="C42" s="189"/>
      <c r="D42" s="189"/>
      <c r="E42" s="190"/>
      <c r="F42" s="191"/>
      <c r="G42" s="192"/>
      <c r="H42" s="193"/>
      <c r="I42" s="194"/>
      <c r="J42" s="193"/>
      <c r="K42" s="194"/>
      <c r="L42" s="193"/>
      <c r="M42" s="194" t="s">
        <v>16</v>
      </c>
      <c r="N42" s="193"/>
      <c r="O42" s="194"/>
      <c r="P42" s="193"/>
      <c r="Q42" s="194"/>
      <c r="R42" s="193"/>
      <c r="S42" s="195"/>
      <c r="T42" s="193"/>
      <c r="U42" s="196"/>
      <c r="X42" s="185"/>
    </row>
    <row r="43" spans="1:24" s="169" customFormat="1" ht="15.95" customHeight="1">
      <c r="A43" s="197"/>
      <c r="B43" s="571" t="s">
        <v>810</v>
      </c>
      <c r="C43" s="571"/>
      <c r="D43" s="571"/>
      <c r="E43" s="170"/>
      <c r="H43" s="198"/>
      <c r="I43" s="199"/>
      <c r="J43" s="198"/>
      <c r="L43" s="198"/>
      <c r="M43" s="199"/>
      <c r="N43" s="198"/>
      <c r="P43" s="198"/>
      <c r="R43" s="198"/>
      <c r="S43" s="200"/>
      <c r="T43" s="198"/>
      <c r="U43" s="181"/>
    </row>
    <row r="44" spans="1:24" s="169" customFormat="1" ht="12" customHeight="1">
      <c r="A44" s="197"/>
      <c r="B44" s="571" t="s">
        <v>811</v>
      </c>
      <c r="C44" s="571"/>
      <c r="D44" s="571"/>
      <c r="E44" s="170"/>
      <c r="H44" s="198"/>
      <c r="I44" s="199"/>
      <c r="J44" s="198"/>
      <c r="L44" s="198"/>
      <c r="M44" s="199"/>
      <c r="N44" s="198"/>
      <c r="P44" s="198"/>
      <c r="R44" s="198"/>
      <c r="S44" s="200"/>
      <c r="T44" s="198"/>
      <c r="U44" s="181"/>
    </row>
    <row r="45" spans="1:24" s="169" customFormat="1" ht="12" customHeight="1">
      <c r="A45" s="197"/>
      <c r="B45" s="572" t="s">
        <v>984</v>
      </c>
      <c r="C45" s="572"/>
      <c r="D45" s="572"/>
      <c r="E45" s="170"/>
      <c r="H45" s="198"/>
      <c r="J45" s="198"/>
      <c r="L45" s="198"/>
      <c r="M45" s="199"/>
      <c r="N45" s="198"/>
      <c r="P45" s="198"/>
      <c r="R45" s="198"/>
      <c r="S45" s="200"/>
      <c r="T45" s="198"/>
      <c r="U45" s="181"/>
    </row>
    <row r="46" spans="1:24" s="201" customFormat="1" ht="12" customHeight="1">
      <c r="B46" s="206" t="s">
        <v>762</v>
      </c>
      <c r="C46" s="206"/>
      <c r="D46" s="206"/>
      <c r="E46" s="202"/>
      <c r="H46" s="203"/>
      <c r="J46" s="203"/>
      <c r="L46" s="203"/>
      <c r="N46" s="203"/>
      <c r="P46" s="203"/>
      <c r="R46" s="203"/>
      <c r="S46" s="204"/>
      <c r="T46" s="203"/>
      <c r="U46" s="205"/>
    </row>
    <row r="47" spans="1:24" s="201" customFormat="1" ht="12" customHeight="1">
      <c r="E47" s="202"/>
      <c r="H47" s="203"/>
      <c r="J47" s="203"/>
      <c r="L47" s="203"/>
      <c r="N47" s="203"/>
      <c r="P47" s="203"/>
      <c r="R47" s="203"/>
      <c r="S47" s="204"/>
      <c r="T47" s="203"/>
      <c r="U47" s="205"/>
    </row>
    <row r="48" spans="1:24" s="201" customFormat="1" ht="12" customHeight="1">
      <c r="E48" s="202"/>
      <c r="H48" s="203"/>
      <c r="J48" s="203"/>
      <c r="L48" s="203"/>
      <c r="N48" s="203"/>
      <c r="P48" s="203"/>
      <c r="R48" s="203"/>
      <c r="S48" s="204"/>
      <c r="T48" s="203"/>
      <c r="U48" s="205"/>
    </row>
    <row r="49" spans="5:20" s="979" customFormat="1" ht="12" customHeight="1">
      <c r="E49" s="980" t="s">
        <v>760</v>
      </c>
      <c r="G49" s="979">
        <f>SUM(G7:G23,G24,G26:G27,G29,G31:G32,G33:G37)</f>
        <v>265</v>
      </c>
      <c r="H49" s="979">
        <f t="shared" ref="H49:T49" si="10">SUM(H7:H23,H24,H26:H27,H29,H31:H32,H33:H37)</f>
        <v>0</v>
      </c>
      <c r="I49" s="979">
        <f t="shared" si="10"/>
        <v>449</v>
      </c>
      <c r="J49" s="979">
        <f t="shared" si="10"/>
        <v>5</v>
      </c>
      <c r="K49" s="979">
        <f t="shared" si="10"/>
        <v>272</v>
      </c>
      <c r="L49" s="979">
        <f t="shared" si="10"/>
        <v>2</v>
      </c>
      <c r="M49" s="979">
        <f t="shared" si="10"/>
        <v>255</v>
      </c>
      <c r="N49" s="979">
        <f t="shared" si="10"/>
        <v>1</v>
      </c>
      <c r="O49" s="979">
        <f t="shared" si="10"/>
        <v>319</v>
      </c>
      <c r="P49" s="979">
        <f t="shared" si="10"/>
        <v>2</v>
      </c>
      <c r="Q49" s="979">
        <f t="shared" si="10"/>
        <v>183</v>
      </c>
      <c r="R49" s="979">
        <f t="shared" si="10"/>
        <v>0</v>
      </c>
      <c r="S49" s="979">
        <f t="shared" si="10"/>
        <v>1743</v>
      </c>
      <c r="T49" s="979">
        <f t="shared" si="10"/>
        <v>10</v>
      </c>
    </row>
    <row r="50" spans="5:20" s="978" customFormat="1" ht="12" customHeight="1">
      <c r="E50" s="977"/>
      <c r="G50" s="978" t="str">
        <f>IF(G49=G5,"OK","NG")</f>
        <v>OK</v>
      </c>
      <c r="H50" s="978" t="str">
        <f t="shared" ref="H50:T50" si="11">IF(H49=H5,"OK","NG")</f>
        <v>OK</v>
      </c>
      <c r="I50" s="978" t="str">
        <f t="shared" si="11"/>
        <v>OK</v>
      </c>
      <c r="J50" s="978" t="str">
        <f t="shared" si="11"/>
        <v>OK</v>
      </c>
      <c r="K50" s="978" t="str">
        <f t="shared" si="11"/>
        <v>OK</v>
      </c>
      <c r="L50" s="978" t="str">
        <f t="shared" si="11"/>
        <v>OK</v>
      </c>
      <c r="M50" s="978" t="str">
        <f t="shared" si="11"/>
        <v>OK</v>
      </c>
      <c r="N50" s="978" t="str">
        <f t="shared" si="11"/>
        <v>OK</v>
      </c>
      <c r="O50" s="978" t="str">
        <f t="shared" si="11"/>
        <v>OK</v>
      </c>
      <c r="P50" s="978" t="str">
        <f t="shared" si="11"/>
        <v>OK</v>
      </c>
      <c r="Q50" s="978" t="str">
        <f t="shared" si="11"/>
        <v>OK</v>
      </c>
      <c r="R50" s="978" t="str">
        <f t="shared" si="11"/>
        <v>OK</v>
      </c>
      <c r="S50" s="978" t="str">
        <f t="shared" si="11"/>
        <v>OK</v>
      </c>
      <c r="T50" s="978" t="str">
        <f t="shared" si="11"/>
        <v>OK</v>
      </c>
    </row>
  </sheetData>
  <mergeCells count="33">
    <mergeCell ref="D31:E31"/>
    <mergeCell ref="D32:E32"/>
    <mergeCell ref="C37:E37"/>
    <mergeCell ref="C36:E36"/>
    <mergeCell ref="C35:E35"/>
    <mergeCell ref="C34:E34"/>
    <mergeCell ref="C33:E33"/>
    <mergeCell ref="D23:E23"/>
    <mergeCell ref="D26:E26"/>
    <mergeCell ref="D27:E27"/>
    <mergeCell ref="D28:E28"/>
    <mergeCell ref="D29:E29"/>
    <mergeCell ref="B5:E5"/>
    <mergeCell ref="D7:E7"/>
    <mergeCell ref="D8:E8"/>
    <mergeCell ref="D9:E9"/>
    <mergeCell ref="D11:E11"/>
    <mergeCell ref="C30:E30"/>
    <mergeCell ref="C25:E25"/>
    <mergeCell ref="C24:E24"/>
    <mergeCell ref="C6:E6"/>
    <mergeCell ref="D10:E10"/>
    <mergeCell ref="D12:E12"/>
    <mergeCell ref="D13:E13"/>
    <mergeCell ref="D14:E14"/>
    <mergeCell ref="D15:E15"/>
    <mergeCell ref="D16:E16"/>
    <mergeCell ref="D17:E17"/>
    <mergeCell ref="D18:E18"/>
    <mergeCell ref="D19:E19"/>
    <mergeCell ref="D20:E20"/>
    <mergeCell ref="D21:E21"/>
    <mergeCell ref="D22:E22"/>
  </mergeCells>
  <phoneticPr fontId="33"/>
  <printOptions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j X W + V h S M I m i l A A A A 9 Q A A A B I A H A B D b 2 5 m a W c v U G F j a 2 F n Z S 5 4 b W w g o h g A K K A U A A A A A A A A A A A A A A A A A A A A A A A A A A A A h Y 8 x D o I w G I W v Q r r T Q j U G y U 8 Z 3 I w k J C b G t S k V q l A M L Z a 7 O X g k r y B G U T f H 9 7 1 v e O 9 + v U E 6 N L V 3 k Z 1 R r U 5 Q i A P k S S 3 a Q u k y Q b 0 9 + B F K G e R c n H g p v V H W J h 5 M k a D K 2 n N M i H M O u x l u u 5 L Q I A j J P t t s R S U b j j 6 y + i / 7 S h v L t Z C I w e 4 1 h l G 8 X O B o T n E A Z G K Q K f 3 t 6 T j 3 2 f 5 A W P W 1 7 T v J j t x f 5 0 C m C O R 9 g T 0 A U E s D B B Q A A g A I A I 1 1 v 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N d b 5 W K I p H u A 4 A A A A R A A A A E w A c A E Z v c m 1 1 b G F z L 1 N l Y 3 R p b 2 4 x L m 0 g o h g A K K A U A A A A A A A A A A A A A A A A A A A A A A A A A A A A K 0 5 N L s n M z 1 M I h t C G 1 g B Q S w E C L Q A U A A I A C A C N d b 5 W F I w i a K U A A A D 1 A A A A E g A A A A A A A A A A A A A A A A A A A A A A Q 2 9 u Z m l n L 1 B h Y 2 t h Z 2 U u e G 1 s U E s B A i 0 A F A A C A A g A j X W + V g / K 6 a u k A A A A 6 Q A A A B M A A A A A A A A A A A A A A A A A 8 Q A A A F t D b 2 5 0 Z W 5 0 X 1 R 5 c G V z X S 5 4 b W x Q S w E C L Q A U A A I A C A C N d b 5 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U D B f w 2 X m E y 0 5 v Y R 6 9 k X I A A A A A A C A A A A A A A D Z g A A w A A A A B A A A A C n 8 D n o q 1 C Q L 0 2 8 / r C A 8 D H d A A A A A A S A A A C g A A A A E A A A A G N R + N d 7 L A J f Y X A i D s l S T g R Q A A A A z w r H H 2 s W q p b D 1 3 n y f O m q d K B c 2 b l d m T B K w 7 T Z h O b K s l 5 y N K + n D Q N j S S W J u E U n q M H z w M B r S u r h B t C z f m M 6 u / N y l C g / A C 8 X g + H i W 0 6 x 8 m p + n c g U A A A A 6 h m N d y s R y F 0 v x s 7 T l C O E j x t I Q I s = < / D a t a M a s h u p > 
</file>

<file path=customXml/itemProps1.xml><?xml version="1.0" encoding="utf-8"?>
<ds:datastoreItem xmlns:ds="http://schemas.openxmlformats.org/officeDocument/2006/customXml" ds:itemID="{951C9826-9F68-446B-87C4-A1AB2D8B864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304</vt:lpstr>
      <vt:lpstr>305</vt:lpstr>
      <vt:lpstr>306</vt:lpstr>
      <vt:lpstr>307-308</vt:lpstr>
      <vt:lpstr>309</vt:lpstr>
      <vt:lpstr>310</vt:lpstr>
      <vt:lpstr>311</vt:lpstr>
      <vt:lpstr>312</vt:lpstr>
      <vt:lpstr>313</vt:lpstr>
      <vt:lpstr>314</vt:lpstr>
      <vt:lpstr>315</vt:lpstr>
      <vt:lpstr>316</vt:lpstr>
      <vt:lpstr>317</vt:lpstr>
      <vt:lpstr>318</vt:lpstr>
      <vt:lpstr>319</vt:lpstr>
      <vt:lpstr>320</vt:lpstr>
      <vt:lpstr>321</vt:lpstr>
      <vt:lpstr>322</vt:lpstr>
      <vt:lpstr>'304'!Print_Area</vt:lpstr>
      <vt:lpstr>'305'!Print_Area</vt:lpstr>
      <vt:lpstr>'311'!Print_Area</vt:lpstr>
      <vt:lpstr>'312'!Print_Area</vt:lpstr>
      <vt:lpstr>'313'!Print_Area</vt:lpstr>
      <vt:lpstr>'316'!Print_Area</vt:lpstr>
      <vt:lpstr>'317'!Print_Area</vt:lpstr>
      <vt:lpstr>'318'!Print_Area</vt:lpstr>
      <vt:lpstr>'319'!Print_Area</vt:lpstr>
      <vt:lpstr>'321'!Print_Area</vt:lpstr>
      <vt:lpstr>'322'!Print_Area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間所　智幸</cp:lastModifiedBy>
  <cp:lastPrinted>2024-12-11T07:03:06Z</cp:lastPrinted>
  <dcterms:created xsi:type="dcterms:W3CDTF">2000-01-14T23:26:02Z</dcterms:created>
  <dcterms:modified xsi:type="dcterms:W3CDTF">2025-01-28T05:33:05Z</dcterms:modified>
</cp:coreProperties>
</file>