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受信メール\19_多賀町△\01_水道\"/>
    </mc:Choice>
  </mc:AlternateContent>
  <xr:revisionPtr revIDLastSave="0" documentId="13_ncr:1_{50645C64-5FA6-490A-ADA2-0661929D4E31}" xr6:coauthVersionLast="47" xr6:coauthVersionMax="47" xr10:uidLastSave="{00000000-0000-0000-0000-000000000000}"/>
  <workbookProtection workbookAlgorithmName="SHA-512" workbookHashValue="1NLVXTFhfYh65odYarjiLRJ3w+ZMi5fral7yS4Exx8SUHaH4TJXRRe+C1EnedmUoWBuosMOVRaSQczX097hu4w==" workbookSaltValue="nq/U7ovzUv3rldBJCJLeqg==" workbookSpinCount="100000" lockStructure="1"/>
  <bookViews>
    <workbookView xWindow="-13740"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P10" i="4"/>
  <c r="BB8" i="4"/>
  <c r="AT8" i="4"/>
  <c r="AL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<sst xmlns="http://schemas.openxmlformats.org/spreadsheetml/2006/main" count="228" uniqueCount="112">
  <si>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</si>
  <si>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</si>
  <si>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</si>
  <si>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</si>
  <si>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</si>
  <si>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</si>
  <si>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</si>
  <si>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</si>
  <si>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</si>
  <si>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</si>
  <si>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</si>
  <si>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</si>
  <si>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</si>
  <si>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</si>
  <si>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</si>
  <si>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</si>
  <si>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</si>
  <si>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</si>
  <si>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</si>
  <si>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</si>
  <si>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</si>
  <si>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</si>
  <si>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</si>
  <si>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</si>
  <si>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</si>
  <si>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</si>
  <si>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</si>
  <si>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</si>
  <si>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</si>
  <si>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</si>
  <si>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</si>
  <si>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</si>
  <si>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</si>
  <si>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</si>
  <si>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</si>
  <si>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</si>
  <si>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</si>
  <si>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</si>
  <si>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</si>
  <si>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</si>
  <si>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</si>
  <si>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</si>
  <si>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</si>
  <si>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</si>
  <si>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</si>
  <si>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</si>
  <si>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</si>
  <si>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</si>
  <si>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</si>
  <si>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</si>
  <si>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</si>
  <si>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</si>
  <si>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</si>
  <si>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</si>
  <si>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</si>
  <si>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</si>
  <si>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</si>
  <si>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</si>
  <si>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</si>
  <si>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</si>
  <si>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</si>
  <si>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</si>
  <si>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</si>
  <si>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</si>
  <si>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</si>
  <si>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</si>
  <si>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</si>
  <si>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</si>
  <si>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</si>
  <si>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</si>
  <si>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</si>
  <si>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</si>
  <si>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</si>
  <si>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</si>
  <si>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</si>
  <si>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</si>
  <si>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</si>
  <si>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</si>
  <si>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</si>
  <si>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</si>
  <si>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</si>
  <si>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</si>
  <si>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</si>
  <si>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</si>
  <si>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</si>
  <si>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</si>
  <si>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</si>
  <si>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</si>
  <si>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</si>
  <si>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</si>
  <si>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</si>
  <si>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</si>
  <si>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</si>
  <si>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</si>
  <si>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</si>
  <si>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</si>
  <si>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</si>
  <si>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</si>
  <si>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</si>
  <si>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</si>
  <si>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</si>
  <si>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</si>
  <si>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</si>
  <si>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</si>
  <si>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</si>
  <si>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</si>
  <si>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</si>
  <si>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</si>
  <si>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</si>
  <si>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料金改定や経費削減を行ったことで近年は黒字を維持することができている。今後は、施設更新に多額の費用を予定しているため、さらなる経費削減に努める必要がある。
②累積欠損金比率
　欠損金は生じていないことから健全な経営状況である。
③流動比率
 経費が抑制されたことで流動資産が増加したため、大幅な増加となった。現金の流動資産も増加してきており問題はない。
④企業債残高対給水収益比率
　近年の施設の大規模改修等で企業債の借入が増大したことで平均値を上回っている状況である。今後は、企業債残高を減少させるためも工事規模と借入のバランスについて検討していく必要がある。
⑤料金回収率
　料金改定により料金回収率は改善されてきたが依然として収益が低いため、経費削減や料金の見直し等を検討していく必要がある。
⑥給水原価
　平均値よりは下回っているものの、維持管理費の削減などが必要である。
⑦施設利用率
　平野部と山間部で二極化が進んでおり、現状を踏まえた施設改修を考える必要がある。
⑧有収率
　有収率が減少傾向であったが、老朽管更新を進めてきたことで横ばいで推移している。</t>
    <phoneticPr fontId="4"/>
  </si>
  <si>
    <t>①有形固定資産減価償却率
 順次管路の布設替えを行っているため類似団体平均、全国平均と比較して低いが、法定耐用年数を迎える資産もあるため計画的に更新をしていく必要がある。
②管路経年化率
 順次管路の布設替えを行っているため直近４年はほぼ横ばいとなっている。施設や管路の老朽化について増加していくことが予想されるため、施設や管路を計画的に更新していく必要がある。
③管路更新率
 財政状況等を踏まえると当年度に更新できる距離にも限界があるため、今後も計画的な更新に努めて進めていく必要がある。</t>
    <phoneticPr fontId="4"/>
  </si>
  <si>
    <t xml:space="preserve"> 本町の水道事業においては、料金改定や一般会計からの繰入等により黒字会計を維持することが出来ている。しかし、平均値に比べ有形固定資産減価償却率は低いが、老朽化している浄水場や配水池を多く抱えているのが現状である。今後施設の改修を行う際には多額の費用を要するため企業債で賄う必要があるが本町は類似団体に比べて企業債残高対給水収益比率が高いためこれ以上大幅な借入を行うと今後の事業経営が圧迫される可能性がある。
　現在は、平野部にある施設の再整備計画を進めており、その中で今後の人口減少等を見据えた施設の統廃合やダウンサイジングの検討を含めて少ない投資で施設の再整備が出来るような計画を行っている。それでも多額の資金が必要となることから今後も維持管理費用の削減といった経営改善や経営戦略等を用いた計画的な設備投資を進めていくことで資金の確保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</si>
</sst>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0.96</c:v>
                </c:pt>
                <c:pt idx="1">
                  <c:v>0</c:v>
                </c:pt>
                <c:pt idx="2">
                  <c:v>0</c:v>
                </c:pt>
                <c:pt idx="3" formatCode="#,##0.00;&quot;△&quot;#,##0.00;&quot;-&quot;">
                  <c:v>1.26</c:v>
                </c:pt>
                <c:pt idx="4" formatCode="#,##0.00;&quot;△&quot;#,##0.00;&quot;-&quot;">
                  <c:v>0.48</c:v>
                </c:pt>
              </c:numCache>
            </c:numRef>
          </c:val>
          <c:extLst>
            <c:ext xmlns:c16="http://schemas.microsoft.com/office/drawing/2014/chart" uri="{C3380CC4-5D6E-409C-BE32-E72D297353CC}">
              <c16:uniqueId val="{00000000-B384-44CE-B8A3-FA7D876C66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B384-44CE-B8A3-FA7D876C66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115.42</c:v>
                </c:pt>
                <c:pt idx="1">
                  <c:v>121.03</c:v>
                </c:pt>
                <c:pt idx="2">
                  <c:v>124.98</c:v>
                </c:pt>
                <c:pt idx="3">
                  <c:v>122.53</c:v>
                </c:pt>
                <c:pt idx="4">
                  <c:v>131.05000000000001</c:v>
                </c:pt>
              </c:numCache>
            </c:numRef>
          </c:val>
          <c:extLst>
            <c:ext xmlns:c16="http://schemas.microsoft.com/office/drawing/2014/chart" uri="{C3380CC4-5D6E-409C-BE32-E72D297353CC}">
              <c16:uniqueId val="{00000000-D5F7-4F36-A3FD-AB94174B3B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D5F7-4F36-A3FD-AB94174B3B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31.28</c:v>
                </c:pt>
                <c:pt idx="1">
                  <c:v>32.96</c:v>
                </c:pt>
                <c:pt idx="2">
                  <c:v>34.72</c:v>
                </c:pt>
                <c:pt idx="3">
                  <c:v>36.46</c:v>
                </c:pt>
                <c:pt idx="4">
                  <c:v>38.090000000000003</c:v>
                </c:pt>
              </c:numCache>
            </c:numRef>
          </c:val>
          <c:extLst>
            <c:ext xmlns:c16="http://schemas.microsoft.com/office/drawing/2014/chart" uri="{C3380CC4-5D6E-409C-BE32-E72D297353CC}">
              <c16:uniqueId val="{00000000-6FEB-4FE8-AF96-81337CA403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6FEB-4FE8-AF96-81337CA403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10.36</c:v>
                </c:pt>
                <c:pt idx="1">
                  <c:v>10.3</c:v>
                </c:pt>
                <c:pt idx="2">
                  <c:v>11.33</c:v>
                </c:pt>
                <c:pt idx="3">
                  <c:v>11.3</c:v>
                </c:pt>
                <c:pt idx="4">
                  <c:v>10.93</c:v>
                </c:pt>
              </c:numCache>
            </c:numRef>
          </c:val>
          <c:extLst>
            <c:ext xmlns:c16="http://schemas.microsoft.com/office/drawing/2014/chart" uri="{C3380CC4-5D6E-409C-BE32-E72D297353CC}">
              <c16:uniqueId val="{00000000-ED55-46CA-A736-15E0CD4977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ED55-46CA-A736-15E0CD4977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0-4AB9-B88A-58D4381B0C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EE70-4AB9-B88A-58D4381B0C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419.13</c:v>
                </c:pt>
                <c:pt idx="1">
                  <c:v>445.15</c:v>
                </c:pt>
                <c:pt idx="2">
                  <c:v>457.27</c:v>
                </c:pt>
                <c:pt idx="3">
                  <c:v>468.93</c:v>
                </c:pt>
                <c:pt idx="4">
                  <c:v>527.98</c:v>
                </c:pt>
              </c:numCache>
            </c:numRef>
          </c:val>
          <c:extLst>
            <c:ext xmlns:c16="http://schemas.microsoft.com/office/drawing/2014/chart" uri="{C3380CC4-5D6E-409C-BE32-E72D297353CC}">
              <c16:uniqueId val="{00000000-EEC5-446E-A1DD-9EF6DA6EAB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EC5-446E-A1DD-9EF6DA6EAB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1152.1099999999999</c:v>
                </c:pt>
                <c:pt idx="1">
                  <c:v>1188.19</c:v>
                </c:pt>
                <c:pt idx="2">
                  <c:v>1124.6300000000001</c:v>
                </c:pt>
                <c:pt idx="3">
                  <c:v>1060.6300000000001</c:v>
                </c:pt>
                <c:pt idx="4">
                  <c:v>1031.77</c:v>
                </c:pt>
              </c:numCache>
            </c:numRef>
          </c:val>
          <c:extLst>
            <c:ext xmlns:c16="http://schemas.microsoft.com/office/drawing/2014/chart" uri="{C3380CC4-5D6E-409C-BE32-E72D297353CC}">
              <c16:uniqueId val="{00000000-5F09-47FD-B75A-2CD3CF1FCD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5F09-47FD-B75A-2CD3CF1FCD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89.47</c:v>
                </c:pt>
                <c:pt idx="1">
                  <c:v>91.84</c:v>
                </c:pt>
                <c:pt idx="2">
                  <c:v>94.68</c:v>
                </c:pt>
                <c:pt idx="3">
                  <c:v>90.96</c:v>
                </c:pt>
                <c:pt idx="4">
                  <c:v>99.49</c:v>
                </c:pt>
              </c:numCache>
            </c:numRef>
          </c:val>
          <c:extLst>
            <c:ext xmlns:c16="http://schemas.microsoft.com/office/drawing/2014/chart" uri="{C3380CC4-5D6E-409C-BE32-E72D297353CC}">
              <c16:uniqueId val="{00000000-5FB6-4B00-96E0-6B94232D33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5FB6-4B00-96E0-6B94232D33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197.03</c:v>
                </c:pt>
                <c:pt idx="1">
                  <c:v>191.95</c:v>
                </c:pt>
                <c:pt idx="2">
                  <c:v>186.39</c:v>
                </c:pt>
                <c:pt idx="3">
                  <c:v>194.03</c:v>
                </c:pt>
                <c:pt idx="4">
                  <c:v>177.69</c:v>
                </c:pt>
              </c:numCache>
            </c:numRef>
          </c:val>
          <c:extLst>
            <c:ext xmlns:c16="http://schemas.microsoft.com/office/drawing/2014/chart" uri="{C3380CC4-5D6E-409C-BE32-E72D297353CC}">
              <c16:uniqueId val="{00000000-1E43-4885-9ACE-0632C90B2E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1E43-4885-9ACE-0632C90B2E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57.8</c:v>
                </c:pt>
                <c:pt idx="1">
                  <c:v>57.59</c:v>
                </c:pt>
                <c:pt idx="2">
                  <c:v>58.2</c:v>
                </c:pt>
                <c:pt idx="3">
                  <c:v>59.03</c:v>
                </c:pt>
                <c:pt idx="4">
                  <c:v>57.76</c:v>
                </c:pt>
              </c:numCache>
            </c:numRef>
          </c:val>
          <c:extLst>
            <c:ext xmlns:c16="http://schemas.microsoft.com/office/drawing/2014/chart" uri="{C3380CC4-5D6E-409C-BE32-E72D297353CC}">
              <c16:uniqueId val="{00000000-7D2B-414C-BC8C-3B049B9613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7D2B-414C-BC8C-3B049B9613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c:v>
                </c:pt>
                <c:pt idx="1">
                  <c:v>81.94</c:v>
                </c:pt>
                <c:pt idx="2">
                  <c:v>83.18</c:v>
                </c:pt>
                <c:pt idx="3">
                  <c:v>84.24</c:v>
                </c:pt>
                <c:pt idx="4">
                  <c:v>85.53</c:v>
                </c:pt>
              </c:numCache>
            </c:numRef>
          </c:val>
          <c:extLst>
            <c:ext xmlns:c16="http://schemas.microsoft.com/office/drawing/2014/chart" uri="{C3380CC4-5D6E-409C-BE32-E72D297353CC}">
              <c16:uniqueId val="{00000000-B861-423D-85E9-3C9FAAC39A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861-423D-85E9-3C9FAAC39A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28" zoomScaleNormal="10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滋賀県　多賀町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A8</v>
      </c>
      <c r="X8" s="69"/>
      <c r="Y8" s="69"/>
      <c r="Z8" s="69"/>
      <c r="AA8" s="69"/>
      <c r="AB8" s="69"/>
      <c r="AC8" s="69"/>
      <c r="AD8" s="69" t="str">
        <f>データ!$M$6</f>
        <v>非設置</v>
      </c>
      <c r="AE8" s="69"/>
      <c r="AF8" s="69"/>
      <c r="AG8" s="69"/>
      <c r="AH8" s="69"/>
      <c r="AI8" s="69"/>
      <c r="AJ8" s="69"/>
      <c r="AK8" s="2"/>
      <c r="AL8" s="52">
        <f>データ!$R$6</f>
        <v>7418</v>
      </c>
      <c r="AM8" s="52"/>
      <c r="AN8" s="52"/>
      <c r="AO8" s="52"/>
      <c r="AP8" s="52"/>
      <c r="AQ8" s="52"/>
      <c r="AR8" s="52"/>
      <c r="AS8" s="52"/>
      <c r="AT8" s="49">
        <f>データ!$S$6</f>
        <v>135.77000000000001</v>
      </c>
      <c r="AU8" s="50"/>
      <c r="AV8" s="50"/>
      <c r="AW8" s="50"/>
      <c r="AX8" s="50"/>
      <c r="AY8" s="50"/>
      <c r="AZ8" s="50"/>
      <c r="BA8" s="50"/>
      <c r="BB8" s="39">
        <f>データ!$T$6</f>
        <v>54.64</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2">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9" t="str">
        <f>データ!$N$6</f>
        <v>-</v>
      </c>
      <c r="C10" s="50"/>
      <c r="D10" s="50"/>
      <c r="E10" s="50"/>
      <c r="F10" s="50"/>
      <c r="G10" s="50"/>
      <c r="H10" s="50"/>
      <c r="I10" s="49">
        <f>データ!$O$6</f>
        <v>53.77</v>
      </c>
      <c r="J10" s="50"/>
      <c r="K10" s="50"/>
      <c r="L10" s="50"/>
      <c r="M10" s="50"/>
      <c r="N10" s="50"/>
      <c r="O10" s="51"/>
      <c r="P10" s="39">
        <f>データ!$P$6</f>
        <v>99.05</v>
      </c>
      <c r="Q10" s="39"/>
      <c r="R10" s="39"/>
      <c r="S10" s="39"/>
      <c r="T10" s="39"/>
      <c r="U10" s="39"/>
      <c r="V10" s="39"/>
      <c r="W10" s="52">
        <f>データ!$Q$6</f>
        <v>3410</v>
      </c>
      <c r="X10" s="52"/>
      <c r="Y10" s="52"/>
      <c r="Z10" s="52"/>
      <c r="AA10" s="52"/>
      <c r="AB10" s="52"/>
      <c r="AC10" s="52"/>
      <c r="AD10" s="2"/>
      <c r="AE10" s="2"/>
      <c r="AF10" s="2"/>
      <c r="AG10" s="2"/>
      <c r="AH10" s="2"/>
      <c r="AI10" s="2"/>
      <c r="AJ10" s="2"/>
      <c r="AK10" s="2"/>
      <c r="AL10" s="52">
        <f>データ!$U$6</f>
        <v>7369</v>
      </c>
      <c r="AM10" s="52"/>
      <c r="AN10" s="52"/>
      <c r="AO10" s="52"/>
      <c r="AP10" s="52"/>
      <c r="AQ10" s="52"/>
      <c r="AR10" s="52"/>
      <c r="AS10" s="52"/>
      <c r="AT10" s="49">
        <f>データ!$V$6</f>
        <v>62.3</v>
      </c>
      <c r="AU10" s="50"/>
      <c r="AV10" s="50"/>
      <c r="AW10" s="50"/>
      <c r="AX10" s="50"/>
      <c r="AY10" s="50"/>
      <c r="AZ10" s="50"/>
      <c r="BA10" s="50"/>
      <c r="BB10" s="39">
        <f>データ!$W$6</f>
        <v>118.28</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2">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111</v>
      </c>
      <c r="BM66" s="84"/>
      <c r="BN66" s="84"/>
      <c r="BO66" s="84"/>
      <c r="BP66" s="84"/>
      <c r="BQ66" s="84"/>
      <c r="BR66" s="84"/>
      <c r="BS66" s="84"/>
      <c r="BT66" s="84"/>
      <c r="BU66" s="84"/>
      <c r="BV66" s="84"/>
      <c r="BW66" s="84"/>
      <c r="BX66" s="84"/>
      <c r="BY66" s="84"/>
      <c r="BZ66" s="8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Pf+aUMxYpnuO6FPykKxUCvPXm8uJNNkIbZlBZzNXCymBYWPN4uSb3nIZNc3B2M/lzTRVvvkptZ2tazhjby6tg==" saltValue="M/CVDL2aSyKsh2mZyarJ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254436</v>
      </c>
      <c r="D6" s="20">
        <f t="shared" si="3"/>
        <v>46</v>
      </c>
      <c r="E6" s="20">
        <f t="shared" si="3"/>
        <v>1</v>
      </c>
      <c r="F6" s="20">
        <f t="shared" si="3"/>
        <v>0</v>
      </c>
      <c r="G6" s="20">
        <f t="shared" si="3"/>
        <v>1</v>
      </c>
      <c r="H6" s="20" t="str">
        <f t="shared" si="3"/>
        <v>滋賀県　多賀町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53.77</v>
      </c>
      <c r="P6" s="21">
        <f t="shared" si="3"/>
        <v>99.05</v>
      </c>
      <c r="Q6" s="21">
        <f t="shared" si="3"/>
        <v>3410</v>
      </c>
      <c r="R6" s="21">
        <f t="shared" si="3"/>
        <v>7418</v>
      </c>
      <c r="S6" s="21">
        <f t="shared" si="3"/>
        <v>135.77000000000001</v>
      </c>
      <c r="T6" s="21">
        <f t="shared" si="3"/>
        <v>54.64</v>
      </c>
      <c r="U6" s="21">
        <f t="shared" si="3"/>
        <v>7369</v>
      </c>
      <c r="V6" s="21">
        <f t="shared" si="3"/>
        <v>62.3</v>
      </c>
      <c r="W6" s="21">
        <f t="shared" si="3"/>
        <v>118.28</v>
      </c>
      <c r="X6" s="22">
        <f>IF(X7="",NA(),X7)</f>
        <v>115.42</v>
      </c>
      <c r="Y6" s="22">
        <f t="shared" ref="Y6:AG6" si="4">IF(Y7="",NA(),Y7)</f>
        <v>121.03</v>
      </c>
      <c r="Z6" s="22">
        <f t="shared" si="4"/>
        <v>124.98</v>
      </c>
      <c r="AA6" s="22">
        <f t="shared" si="4"/>
        <v>122.53</v>
      </c>
      <c r="AB6" s="22">
        <f t="shared" si="4"/>
        <v>131.05000000000001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419.13</v>
      </c>
      <c r="AU6" s="22">
        <f t="shared" ref="AU6:BC6" si="6">IF(AU7="",NA(),AU7)</f>
        <v>445.15</v>
      </c>
      <c r="AV6" s="22">
        <f t="shared" si="6"/>
        <v>457.27</v>
      </c>
      <c r="AW6" s="22">
        <f t="shared" si="6"/>
        <v>468.93</v>
      </c>
      <c r="AX6" s="22">
        <f t="shared" si="6"/>
        <v>527.98</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1152.1099999999999</v>
      </c>
      <c r="BF6" s="22">
        <f t="shared" ref="BF6:BN6" si="7">IF(BF7="",NA(),BF7)</f>
        <v>1188.19</v>
      </c>
      <c r="BG6" s="22">
        <f t="shared" si="7"/>
        <v>1124.6300000000001</v>
      </c>
      <c r="BH6" s="22">
        <f t="shared" si="7"/>
        <v>1060.6300000000001</v>
      </c>
      <c r="BI6" s="22">
        <f t="shared" si="7"/>
        <v>1031.77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89.47</v>
      </c>
      <c r="BQ6" s="22">
        <f t="shared" ref="BQ6:BY6" si="8">IF(BQ7="",NA(),BQ7)</f>
        <v>91.84</v>
      </c>
      <c r="BR6" s="22">
        <f t="shared" si="8"/>
        <v>94.68</v>
      </c>
      <c r="BS6" s="22">
        <f t="shared" si="8"/>
        <v>90.96</v>
      </c>
      <c r="BT6" s="22">
        <f t="shared" si="8"/>
        <v>99.49</v>
      </c>
      <c r="BU6" s="22">
        <f t="shared" si="8"/>
        <v>87.11</v>
      </c>
      <c r="BV6" s="22">
        <f t="shared" si="8"/>
        <v>82.78</v>
      </c>
      <c r="BW6" s="22">
        <f t="shared" si="8"/>
        <v>84.82</v>
      </c>
      <c r="BX6" s="22">
        <f t="shared" si="8"/>
        <v>82.29</v>
      </c>
      <c r="BY6" s="22">
        <f t="shared" si="8"/>
        <v>84.16</v>
      </c>
      <c r="BZ6" s="21" t="str">
        <f>IF(BZ7="","",IF(BZ7="-","【-】","【"&amp;SUBSTITUTE(TEXT(BZ7,"#,##0.00"),"-","△")&amp;"】"))</f>
        <v>【97.82】</v>
      </c>
      <c r="CA6" s="22">
        <f>IF(CA7="",NA(),CA7)</f>
        <v>197.03</v>
      </c>
      <c r="CB6" s="22">
        <f t="shared" ref="CB6:CJ6" si="9">IF(CB7="",NA(),CB7)</f>
        <v>191.95</v>
      </c>
      <c r="CC6" s="22">
        <f t="shared" si="9"/>
        <v>186.39</v>
      </c>
      <c r="CD6" s="22">
        <f t="shared" si="9"/>
        <v>194.03</v>
      </c>
      <c r="CE6" s="22">
        <f t="shared" si="9"/>
        <v>177.69</v>
      </c>
      <c r="CF6" s="22">
        <f t="shared" si="9"/>
        <v>223.98</v>
      </c>
      <c r="CG6" s="22">
        <f t="shared" si="9"/>
        <v>225.09</v>
      </c>
      <c r="CH6" s="22">
        <f t="shared" si="9"/>
        <v>224.82</v>
      </c>
      <c r="CI6" s="22">
        <f t="shared" si="9"/>
        <v>230.85</v>
      </c>
      <c r="CJ6" s="22">
        <f t="shared" si="9"/>
        <v>230.21</v>
      </c>
      <c r="CK6" s="21" t="str">
        <f>IF(CK7="","",IF(CK7="-","【-】","【"&amp;SUBSTITUTE(TEXT(CK7,"#,##0.00"),"-","△")&amp;"】"))</f>
        <v>【177.56】</v>
      </c>
      <c r="CL6" s="22">
        <f>IF(CL7="",NA(),CL7)</f>
        <v>57.8</v>
      </c>
      <c r="CM6" s="22">
        <f t="shared" ref="CM6:CU6" si="10">IF(CM7="",NA(),CM7)</f>
        <v>57.59</v>
      </c>
      <c r="CN6" s="22">
        <f t="shared" si="10"/>
        <v>58.2</v>
      </c>
      <c r="CO6" s="22">
        <f t="shared" si="10"/>
        <v>59.03</v>
      </c>
      <c r="CP6" s="22">
        <f t="shared" si="10"/>
        <v>57.76</v>
      </c>
      <c r="CQ6" s="22">
        <f t="shared" si="10"/>
        <v>49.64</v>
      </c>
      <c r="CR6" s="22">
        <f t="shared" si="10"/>
        <v>49.38</v>
      </c>
      <c r="CS6" s="22">
        <f t="shared" si="10"/>
        <v>50.09</v>
      </c>
      <c r="CT6" s="22">
        <f t="shared" si="10"/>
        <v>50.1</v>
      </c>
      <c r="CU6" s="22">
        <f t="shared" si="10"/>
        <v>49.76</v>
      </c>
      <c r="CV6" s="21" t="str">
        <f>IF(CV7="","",IF(CV7="-","【-】","【"&amp;SUBSTITUTE(TEXT(CV7,"#,##0.00"),"-","△")&amp;"】"))</f>
        <v>【59.81】</v>
      </c>
      <c r="CW6" s="22">
        <f>IF(CW7="",NA(),CW7)</f>
        <v>85.4</v>
      </c>
      <c r="CX6" s="22">
        <f t="shared" ref="CX6:DF6" si="11">IF(CX7="",NA(),CX7)</f>
        <v>81.94</v>
      </c>
      <c r="CY6" s="22">
        <f t="shared" si="11"/>
        <v>83.18</v>
      </c>
      <c r="CZ6" s="22">
        <f t="shared" si="11"/>
        <v>84.24</v>
      </c>
      <c r="DA6" s="22">
        <f t="shared" si="11"/>
        <v>85.53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31.28</v>
      </c>
      <c r="DI6" s="22">
        <f t="shared" ref="DI6:DQ6" si="12">IF(DI7="",NA(),DI7)</f>
        <v>32.96</v>
      </c>
      <c r="DJ6" s="22">
        <f t="shared" si="12"/>
        <v>34.72</v>
      </c>
      <c r="DK6" s="22">
        <f t="shared" si="12"/>
        <v>36.46</v>
      </c>
      <c r="DL6" s="22">
        <f t="shared" si="12"/>
        <v>38.090000000000003</v>
      </c>
      <c r="DM6" s="22">
        <f t="shared" si="12"/>
        <v>47.31</v>
      </c>
      <c r="DN6" s="22">
        <f t="shared" si="12"/>
        <v>47.5</v>
      </c>
      <c r="DO6" s="22">
        <f t="shared" si="12"/>
        <v>48.41</v>
      </c>
      <c r="DP6" s="22">
        <f t="shared" si="12"/>
        <v>50.02</v>
      </c>
      <c r="DQ6" s="22">
        <f t="shared" si="12"/>
        <v>51.38</v>
      </c>
      <c r="DR6" s="21" t="str">
        <f>IF(DR7="","",IF(DR7="-","【-】","【"&amp;SUBSTITUTE(TEXT(DR7,"#,##0.00"),"-","△")&amp;"】"))</f>
        <v>【52.02】</v>
      </c>
      <c r="DS6" s="22">
        <f>IF(DS7="",NA(),DS7)</f>
        <v>10.36</v>
      </c>
      <c r="DT6" s="22">
        <f t="shared" ref="DT6:EB6" si="13">IF(DT7="",NA(),DT7)</f>
        <v>10.3</v>
      </c>
      <c r="DU6" s="22">
        <f t="shared" si="13"/>
        <v>11.33</v>
      </c>
      <c r="DV6" s="22">
        <f t="shared" si="13"/>
        <v>11.3</v>
      </c>
      <c r="DW6" s="22">
        <f t="shared" si="13"/>
        <v>10.93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0.96</v>
      </c>
      <c r="EE6" s="21">
        <f t="shared" ref="EE6:EM6" si="14">IF(EE7="",NA(),EE7)</f>
        <v>0</v>
      </c>
      <c r="EF6" s="21">
        <f t="shared" si="14"/>
        <v>0</v>
      </c>
      <c r="EG6" s="22">
        <f t="shared" si="14"/>
        <v>1.26</v>
      </c>
      <c r="EH6" s="22">
        <f t="shared" si="14"/>
        <v>0.48</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254436</v>
      </c>
      <c r="D7" s="24">
        <v>46</v>
      </c>
      <c r="E7" s="24">
        <v>1</v>
      </c>
      <c r="F7" s="24">
        <v>0</v>
      </c>
      <c r="G7" s="24">
        <v>1</v>
      </c>
      <c r="H7" s="24" t="s">
        <v>93</v>
      </c>
      <c r="I7" s="24" t="s">
        <v>94</v>
      </c>
      <c r="J7" s="24" t="s">
        <v>95</v>
      </c>
      <c r="K7" s="24" t="s">
        <v>96</v>
      </c>
      <c r="L7" s="24" t="s">
        <v>97</v>
      </c>
      <c r="M7" s="24" t="s">
        <v>98</v>
      </c>
      <c r="N7" s="25" t="s">
        <v>99</v>
      </c>
      <c r="O7" s="25">
        <v>53.77</v>
      </c>
      <c r="P7" s="25">
        <v>99.05</v>
      </c>
      <c r="Q7" s="25">
        <v>3410</v>
      </c>
      <c r="R7" s="25">
        <v>7418</v>
      </c>
      <c r="S7" s="25">
        <v>135.77000000000001</v>
      </c>
      <c r="T7" s="25">
        <v>54.64</v>
      </c>
      <c r="U7" s="25">
        <v>7369</v>
      </c>
      <c r="V7" s="25">
        <v>62.3</v>
      </c>
      <c r="W7" s="25">
        <v>118.28</v>
      </c>
      <c r="X7" s="25">
        <v>115.42</v>
      </c>
      <c r="Y7" s="25">
        <v>121.03</v>
      </c>
      <c r="Z7" s="25">
        <v>124.98</v>
      </c>
      <c r="AA7" s="25">
        <v>122.53</v>
      </c>
      <c r="AB7" s="25">
        <v>131.05000000000001</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419.13</v>
      </c>
      <c r="AU7" s="25">
        <v>445.15</v>
      </c>
      <c r="AV7" s="25">
        <v>457.27</v>
      </c>
      <c r="AW7" s="25">
        <v>468.93</v>
      </c>
      <c r="AX7" s="25">
        <v>527.98</v>
      </c>
      <c r="AY7" s="25">
        <v>301.04000000000002</v>
      </c>
      <c r="AZ7" s="25">
        <v>305.08</v>
      </c>
      <c r="BA7" s="25">
        <v>305.33999999999997</v>
      </c>
      <c r="BB7" s="25">
        <v>310.01</v>
      </c>
      <c r="BC7" s="25">
        <v>311.12</v>
      </c>
      <c r="BD7" s="25">
        <v>243.36</v>
      </c>
      <c r="BE7" s="25">
        <v>1152.1099999999999</v>
      </c>
      <c r="BF7" s="25">
        <v>1188.19</v>
      </c>
      <c r="BG7" s="25">
        <v>1124.6300000000001</v>
      </c>
      <c r="BH7" s="25">
        <v>1060.6300000000001</v>
      </c>
      <c r="BI7" s="25">
        <v>1031.77</v>
      </c>
      <c r="BJ7" s="25">
        <v>551.62</v>
      </c>
      <c r="BK7" s="25">
        <v>585.59</v>
      </c>
      <c r="BL7" s="25">
        <v>561.34</v>
      </c>
      <c r="BM7" s="25">
        <v>538.33000000000004</v>
      </c>
      <c r="BN7" s="25">
        <v>515.14</v>
      </c>
      <c r="BO7" s="25">
        <v>265.93</v>
      </c>
      <c r="BP7" s="25">
        <v>89.47</v>
      </c>
      <c r="BQ7" s="25">
        <v>91.84</v>
      </c>
      <c r="BR7" s="25">
        <v>94.68</v>
      </c>
      <c r="BS7" s="25">
        <v>90.96</v>
      </c>
      <c r="BT7" s="25">
        <v>99.49</v>
      </c>
      <c r="BU7" s="25">
        <v>87.11</v>
      </c>
      <c r="BV7" s="25">
        <v>82.78</v>
      </c>
      <c r="BW7" s="25">
        <v>84.82</v>
      </c>
      <c r="BX7" s="25">
        <v>82.29</v>
      </c>
      <c r="BY7" s="25">
        <v>84.16</v>
      </c>
      <c r="BZ7" s="25">
        <v>97.82</v>
      </c>
      <c r="CA7" s="25">
        <v>197.03</v>
      </c>
      <c r="CB7" s="25">
        <v>191.95</v>
      </c>
      <c r="CC7" s="25">
        <v>186.39</v>
      </c>
      <c r="CD7" s="25">
        <v>194.03</v>
      </c>
      <c r="CE7" s="25">
        <v>177.69</v>
      </c>
      <c r="CF7" s="25">
        <v>223.98</v>
      </c>
      <c r="CG7" s="25">
        <v>225.09</v>
      </c>
      <c r="CH7" s="25">
        <v>224.82</v>
      </c>
      <c r="CI7" s="25">
        <v>230.85</v>
      </c>
      <c r="CJ7" s="25">
        <v>230.21</v>
      </c>
      <c r="CK7" s="25">
        <v>177.56</v>
      </c>
      <c r="CL7" s="25">
        <v>57.8</v>
      </c>
      <c r="CM7" s="25">
        <v>57.59</v>
      </c>
      <c r="CN7" s="25">
        <v>58.2</v>
      </c>
      <c r="CO7" s="25">
        <v>59.03</v>
      </c>
      <c r="CP7" s="25">
        <v>57.76</v>
      </c>
      <c r="CQ7" s="25">
        <v>49.64</v>
      </c>
      <c r="CR7" s="25">
        <v>49.38</v>
      </c>
      <c r="CS7" s="25">
        <v>50.09</v>
      </c>
      <c r="CT7" s="25">
        <v>50.1</v>
      </c>
      <c r="CU7" s="25">
        <v>49.76</v>
      </c>
      <c r="CV7" s="25">
        <v>59.81</v>
      </c>
      <c r="CW7" s="25">
        <v>85.4</v>
      </c>
      <c r="CX7" s="25">
        <v>81.94</v>
      </c>
      <c r="CY7" s="25">
        <v>83.18</v>
      </c>
      <c r="CZ7" s="25">
        <v>84.24</v>
      </c>
      <c r="DA7" s="25">
        <v>85.53</v>
      </c>
      <c r="DB7" s="25">
        <v>78.09</v>
      </c>
      <c r="DC7" s="25">
        <v>78.010000000000005</v>
      </c>
      <c r="DD7" s="25">
        <v>77.599999999999994</v>
      </c>
      <c r="DE7" s="25">
        <v>77.3</v>
      </c>
      <c r="DF7" s="25">
        <v>76.64</v>
      </c>
      <c r="DG7" s="25">
        <v>89.42</v>
      </c>
      <c r="DH7" s="25">
        <v>31.28</v>
      </c>
      <c r="DI7" s="25">
        <v>32.96</v>
      </c>
      <c r="DJ7" s="25">
        <v>34.72</v>
      </c>
      <c r="DK7" s="25">
        <v>36.46</v>
      </c>
      <c r="DL7" s="25">
        <v>38.090000000000003</v>
      </c>
      <c r="DM7" s="25">
        <v>47.31</v>
      </c>
      <c r="DN7" s="25">
        <v>47.5</v>
      </c>
      <c r="DO7" s="25">
        <v>48.41</v>
      </c>
      <c r="DP7" s="25">
        <v>50.02</v>
      </c>
      <c r="DQ7" s="25">
        <v>51.38</v>
      </c>
      <c r="DR7" s="25">
        <v>52.02</v>
      </c>
      <c r="DS7" s="25">
        <v>10.36</v>
      </c>
      <c r="DT7" s="25">
        <v>10.3</v>
      </c>
      <c r="DU7" s="25">
        <v>11.33</v>
      </c>
      <c r="DV7" s="25">
        <v>11.3</v>
      </c>
      <c r="DW7" s="25">
        <v>10.93</v>
      </c>
      <c r="DX7" s="25">
        <v>16.77</v>
      </c>
      <c r="DY7" s="25">
        <v>17.399999999999999</v>
      </c>
      <c r="DZ7" s="25">
        <v>18.64</v>
      </c>
      <c r="EA7" s="25">
        <v>19.510000000000002</v>
      </c>
      <c r="EB7" s="25">
        <v>21.6</v>
      </c>
      <c r="EC7" s="25">
        <v>25.37</v>
      </c>
      <c r="ED7" s="25">
        <v>0.96</v>
      </c>
      <c r="EE7" s="25">
        <v>0</v>
      </c>
      <c r="EF7" s="25">
        <v>0</v>
      </c>
      <c r="EG7" s="25">
        <v>1.26</v>
      </c>
      <c r="EH7" s="25">
        <v>0.48</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2025-02-17T06:46:23Z</cp:lastPrinted>
  <dcterms:created xsi:type="dcterms:W3CDTF">2025-01-24T06:51:20Z</dcterms:created>
  <dcterms:modified xsi:type="dcterms:W3CDTF">2025-02-17T06:47:38Z</dcterms:modified>
  <cp:category/>
</cp:coreProperties>
</file>