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307145\Desktop\"/>
    </mc:Choice>
  </mc:AlternateContent>
  <xr:revisionPtr revIDLastSave="0" documentId="8_{F0150DB0-8464-4EE2-AFF9-49B9D2FDA047}" xr6:coauthVersionLast="47" xr6:coauthVersionMax="47" xr10:uidLastSave="{00000000-0000-0000-0000-000000000000}"/>
  <workbookProtection workbookAlgorithmName="SHA-512" workbookHashValue="i1HIWtYOOJTvjgZHF7IReOTOSv+m2fJuS+/InP7bhywwGEFKHaYVLmREZY6YXFHT+u3wv1ZbrqkqtX96A7CAGA==" workbookSaltValue="8E97r+7homp0okS3E3n+Fg==" workbookSpinCount="100000" lockStructure="1"/>
  <bookViews>
    <workbookView xWindow="1170" yWindow="1170" windowWidth="22785" windowHeight="144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I10" i="4" s="1"/>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F85" i="4"/>
  <c r="E85" i="4"/>
  <c r="BB10" i="4"/>
  <c r="AT10" i="4"/>
  <c r="AL10" i="4"/>
  <c r="W10" i="4"/>
  <c r="B10" i="4"/>
  <c r="BB8" i="4"/>
  <c r="AL8" i="4"/>
  <c r="W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<sst xmlns="http://schemas.openxmlformats.org/spreadsheetml/2006/main" count="228" uniqueCount="112">
  <si>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</si>
  <si>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</si>
  <si>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</si>
  <si>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</si>
  <si>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</si>
  <si>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</si>
  <si>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</si>
  <si>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</si>
  <si>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</si>
  <si>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</si>
  <si>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</si>
  <si>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</si>
  <si>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</si>
  <si>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</si>
  <si>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</si>
  <si>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</si>
  <si>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</si>
  <si>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</si>
  <si>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</si>
  <si>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</si>
  <si>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</si>
  <si>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</si>
  <si>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</si>
  <si>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</si>
  <si>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</si>
  <si>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</si>
  <si>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</si>
  <si>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</si>
  <si>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</si>
  <si>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</si>
  <si>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</si>
  <si>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</si>
  <si>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</si>
  <si>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</si>
  <si>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</si>
  <si>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</si>
  <si>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</si>
  <si>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</si>
  <si>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</si>
  <si>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</si>
  <si>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</si>
  <si>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</si>
  <si>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</si>
  <si>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</si>
  <si>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</si>
  <si>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</si>
  <si>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</si>
  <si>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</si>
  <si>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</si>
  <si>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</si>
  <si>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</si>
  <si>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</si>
  <si>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</si>
  <si>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</si>
  <si>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</si>
  <si>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</si>
  <si>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</si>
  <si>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</si>
  <si>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</si>
  <si>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</si>
  <si>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</si>
  <si>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</si>
  <si>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</si>
  <si>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</si>
  <si>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</si>
  <si>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</si>
  <si>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</si>
  <si>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</si>
  <si>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</si>
  <si>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</si>
  <si>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</si>
  <si>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</si>
  <si>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</si>
  <si>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</si>
  <si>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</si>
  <si>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</si>
  <si>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</si>
  <si>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</si>
  <si>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</si>
  <si>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</si>
  <si>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</si>
  <si>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</si>
  <si>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</si>
  <si>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</si>
  <si>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</si>
  <si>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</si>
  <si>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</si>
  <si>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</si>
  <si>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</si>
  <si>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</si>
  <si>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</si>
  <si>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</si>
  <si>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</si>
  <si>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豊郷町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</si>
  <si>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</si>
  <si>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</si>
  <si>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</si>
  <si>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</si>
  <si>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</si>
  <si>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</si>
  <si>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</si>
  <si>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</si>
  <si>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</si>
  <si>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</si>
  <si>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</si>
  <si>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</si>
  <si>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</si>
  <si>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</si>
  <si>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</si>
  <si>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有形固定資産減価償却率は1.69ポイント増加しているが、管路経年劣化率は新たに耐用年数を経過した管路がなかったため増減していない。
管路更新率は布設替えと併せ耐震化を行った管路延長が419.3ｍのため、0.00%となっている。</t>
    <rPh sb="0" eb="2">
      <t>ユウケイ</t>
    </rPh>
    <rPh sb="2" eb="4">
      <t>コテイ</t>
    </rPh>
    <rPh sb="4" eb="6">
      <t>シサン</t>
    </rPh>
    <rPh sb="6" eb="8">
      <t>ゲンカ</t>
    </rPh>
    <rPh sb="8" eb="10">
      <t>ショウキャク</t>
    </rPh>
    <rPh sb="10" eb="11">
      <t>リツ</t>
    </rPh>
    <rPh sb="20" eb="22">
      <t>ゾウカ</t>
    </rPh>
    <rPh sb="28" eb="30">
      <t>カンロ</t>
    </rPh>
    <rPh sb="30" eb="32">
      <t>ケイネン</t>
    </rPh>
    <rPh sb="32" eb="34">
      <t>レッカ</t>
    </rPh>
    <rPh sb="34" eb="35">
      <t>リツ</t>
    </rPh>
    <rPh sb="36" eb="37">
      <t>アラ</t>
    </rPh>
    <rPh sb="39" eb="41">
      <t>タイヨウ</t>
    </rPh>
    <rPh sb="41" eb="43">
      <t>ネンスウ</t>
    </rPh>
    <rPh sb="44" eb="46">
      <t>ケイカ</t>
    </rPh>
    <rPh sb="48" eb="50">
      <t>カンロ</t>
    </rPh>
    <rPh sb="57" eb="59">
      <t>ゾウゲン</t>
    </rPh>
    <rPh sb="66" eb="68">
      <t>カンロ</t>
    </rPh>
    <rPh sb="68" eb="70">
      <t>コウシン</t>
    </rPh>
    <rPh sb="70" eb="71">
      <t>リツ</t>
    </rPh>
    <rPh sb="72" eb="75">
      <t>フセツガ</t>
    </rPh>
    <rPh sb="77" eb="78">
      <t>アワ</t>
    </rPh>
    <rPh sb="79" eb="82">
      <t>タイシンカ</t>
    </rPh>
    <rPh sb="83" eb="84">
      <t>オコナ</t>
    </rPh>
    <rPh sb="86" eb="90">
      <t>カンロエンチョウ</t>
    </rPh>
    <phoneticPr fontId="4"/>
  </si>
  <si>
    <t>経営面においては、昨年度に引き続き、経常収支比率が100％を超え黒字化した。ただ、依然として累積欠損金比率が高いため、今後もコスト削減や料金回収率、有収率の向上に努める必要がある。
更新投資においては、耐用年数を経過している管路は少ないが、今後管路経年劣化率の増加が見込まれることから事業費の平準化を図り中長期的な計画により更新を行う必要がある。</t>
    <rPh sb="0" eb="2">
      <t>ケイエイ</t>
    </rPh>
    <rPh sb="2" eb="3">
      <t>メン</t>
    </rPh>
    <rPh sb="9" eb="12">
      <t>サクネンド</t>
    </rPh>
    <rPh sb="13" eb="14">
      <t>ヒ</t>
    </rPh>
    <rPh sb="15" eb="16">
      <t>ツヅ</t>
    </rPh>
    <rPh sb="18" eb="20">
      <t>ケイジョウ</t>
    </rPh>
    <rPh sb="20" eb="22">
      <t>シュウシ</t>
    </rPh>
    <rPh sb="22" eb="24">
      <t>ヒリツ</t>
    </rPh>
    <rPh sb="30" eb="31">
      <t>コ</t>
    </rPh>
    <rPh sb="32" eb="34">
      <t>クロジ</t>
    </rPh>
    <rPh sb="34" eb="35">
      <t>カ</t>
    </rPh>
    <rPh sb="46" eb="48">
      <t>ルイセキ</t>
    </rPh>
    <rPh sb="48" eb="50">
      <t>ケッソン</t>
    </rPh>
    <rPh sb="50" eb="51">
      <t>キン</t>
    </rPh>
    <rPh sb="51" eb="53">
      <t>ヒリツ</t>
    </rPh>
    <rPh sb="54" eb="55">
      <t>タカ</t>
    </rPh>
    <rPh sb="59" eb="61">
      <t>コンゴ</t>
    </rPh>
    <rPh sb="65" eb="67">
      <t>サクゲン</t>
    </rPh>
    <rPh sb="68" eb="73">
      <t>リョウキンカイシュウリツ</t>
    </rPh>
    <rPh sb="74" eb="77">
      <t>ユウシュウリツ</t>
    </rPh>
    <rPh sb="78" eb="80">
      <t>コウジョウ</t>
    </rPh>
    <rPh sb="81" eb="82">
      <t>ツト</t>
    </rPh>
    <rPh sb="84" eb="86">
      <t>ヒツヨウ</t>
    </rPh>
    <rPh sb="91" eb="93">
      <t>コウシン</t>
    </rPh>
    <rPh sb="93" eb="95">
      <t>トウシ</t>
    </rPh>
    <rPh sb="120" eb="122">
      <t>コンゴ</t>
    </rPh>
    <rPh sb="122" eb="124">
      <t>カンロ</t>
    </rPh>
    <rPh sb="124" eb="126">
      <t>ケイネン</t>
    </rPh>
    <rPh sb="126" eb="128">
      <t>レッカ</t>
    </rPh>
    <rPh sb="128" eb="129">
      <t>リツ</t>
    </rPh>
    <rPh sb="130" eb="132">
      <t>ゾウカ</t>
    </rPh>
    <rPh sb="133" eb="135">
      <t>ミコ</t>
    </rPh>
    <rPh sb="142" eb="145">
      <t>ジギョウヒ</t>
    </rPh>
    <rPh sb="146" eb="149">
      <t>ヘイジュンカ</t>
    </rPh>
    <rPh sb="150" eb="151">
      <t>ハカ</t>
    </rPh>
    <rPh sb="152" eb="156">
      <t>チュウチョウキテキ</t>
    </rPh>
    <rPh sb="157" eb="159">
      <t>ケイカク</t>
    </rPh>
    <rPh sb="162" eb="164">
      <t>コウシン</t>
    </rPh>
    <rPh sb="165" eb="166">
      <t>オコナ</t>
    </rPh>
    <rPh sb="167" eb="169">
      <t>ヒツヨウ</t>
    </rPh>
    <phoneticPr fontId="4"/>
  </si>
  <si>
    <t>経常収支比率は、減価償却費と営業費用が減少したため、給水収益が漸減しているものの、2.64ポイント増加した。　　　　　　　　　　　　　　　　　　累積欠損金比率は、全国平均や類似団体平均値から大きく離れており、11.17ポイント増加した。　　　　　　　　　　　　　　　　　　　　　　　　　流動比率は、年度末に完了した業務についての未払金が増加し、78.38ポイント減少した。100％以上は維持しているものの全国ならびに類似団体平均値から大きく離れているため、今後は注意する必要がある。　　　　　　　　　　　　　　　　　　企業債残高対給水収益比率は、償還が進んだものの給水収益が減少したことから5.29ポイントの減少に留まった。　　　　　　　　　　　　　　　　　　　　　　　料金回収率は、給水原価がほぼ横ばいだったものの、供給単価が7.08円上昇したことにより、3.56ポイント増加した。　　　　　　　　　　　　　　　　　　　施設利用率は、1.69ポイント減少したが、全国平均値とほぼ同数値となっている。　　　　　　　　　　　　　有収率は、5.04ポイント減少したが、全国平均値を上回っている。</t>
    <rPh sb="0" eb="6">
      <t>ケイジョウシュウシヒリツ</t>
    </rPh>
    <rPh sb="8" eb="13">
      <t>ゲンカショウキャクヒ</t>
    </rPh>
    <rPh sb="14" eb="18">
      <t>エイギョウヒヨウ</t>
    </rPh>
    <rPh sb="26" eb="30">
      <t>キュウスイシュウエキ</t>
    </rPh>
    <rPh sb="31" eb="33">
      <t>ゼンゲン</t>
    </rPh>
    <rPh sb="47" eb="49">
      <t>ゾウカ</t>
    </rPh>
    <rPh sb="70" eb="77">
      <t>ルイセキケッソンキンヒリツ</t>
    </rPh>
    <rPh sb="79" eb="83">
      <t>ゼンコクヘイキン</t>
    </rPh>
    <rPh sb="84" eb="88">
      <t>ルイジダンタイ</t>
    </rPh>
    <rPh sb="88" eb="91">
      <t>ヘイキンチ</t>
    </rPh>
    <rPh sb="93" eb="94">
      <t>オオ</t>
    </rPh>
    <rPh sb="96" eb="97">
      <t>ハナ</t>
    </rPh>
    <rPh sb="111" eb="113">
      <t>ゾウカ</t>
    </rPh>
    <rPh sb="141" eb="145">
      <t>リュウドウヒリツ</t>
    </rPh>
    <rPh sb="147" eb="150">
      <t>ネンドマツ</t>
    </rPh>
    <rPh sb="151" eb="153">
      <t>カンリョウ</t>
    </rPh>
    <rPh sb="155" eb="157">
      <t>ギョウム</t>
    </rPh>
    <rPh sb="162" eb="165">
      <t>ミバライキン</t>
    </rPh>
    <rPh sb="166" eb="168">
      <t>ゾウカ</t>
    </rPh>
    <rPh sb="179" eb="181">
      <t>ゲンショウ</t>
    </rPh>
    <rPh sb="188" eb="190">
      <t>イジョウ</t>
    </rPh>
    <rPh sb="191" eb="193">
      <t>イジ</t>
    </rPh>
    <rPh sb="200" eb="202">
      <t>ゼンコク</t>
    </rPh>
    <rPh sb="206" eb="213">
      <t>ルイジダンタイヘイキンチ</t>
    </rPh>
    <rPh sb="215" eb="216">
      <t>オオ</t>
    </rPh>
    <rPh sb="218" eb="219">
      <t>ハナ</t>
    </rPh>
    <rPh sb="226" eb="228">
      <t>コンゴ</t>
    </rPh>
    <rPh sb="229" eb="231">
      <t>チュウイ</t>
    </rPh>
    <rPh sb="233" eb="235">
      <t>ヒツヨウ</t>
    </rPh>
    <rPh sb="257" eb="262">
      <t>キギョウサイザンダカ</t>
    </rPh>
    <rPh sb="262" eb="263">
      <t>タイ</t>
    </rPh>
    <rPh sb="263" eb="267">
      <t>キュウスイシュウエキ</t>
    </rPh>
    <rPh sb="267" eb="269">
      <t>ヒリツ</t>
    </rPh>
    <rPh sb="271" eb="273">
      <t>ショウカン</t>
    </rPh>
    <rPh sb="274" eb="275">
      <t>スス</t>
    </rPh>
    <rPh sb="280" eb="284">
      <t>キュウスイシュウエキ</t>
    </rPh>
    <rPh sb="285" eb="287">
      <t>ゲンショウ</t>
    </rPh>
    <rPh sb="302" eb="304">
      <t>ゲンショウ</t>
    </rPh>
    <rPh sb="305" eb="306">
      <t>トド</t>
    </rPh>
    <rPh sb="333" eb="338">
      <t>リョウキンカイシュウリツ</t>
    </rPh>
    <rPh sb="340" eb="344">
      <t>キュウスイゲンカ</t>
    </rPh>
    <rPh sb="347" eb="348">
      <t>ヨコ</t>
    </rPh>
    <rPh sb="357" eb="361">
      <t>キョウキュウタンカ</t>
    </rPh>
    <rPh sb="366" eb="367">
      <t>エン</t>
    </rPh>
    <rPh sb="367" eb="369">
      <t>ジョウショウ</t>
    </rPh>
    <rPh sb="385" eb="387">
      <t>ゾウカ</t>
    </rPh>
    <rPh sb="409" eb="414">
      <t>シセツリヨウリツ</t>
    </rPh>
    <rPh sb="424" eb="426">
      <t>ゲンショウ</t>
    </rPh>
    <rPh sb="430" eb="435">
      <t>ゼンコクヘイキンチ</t>
    </rPh>
    <rPh sb="438" eb="441">
      <t>ドウスウチ</t>
    </rPh>
    <rPh sb="461" eb="464">
      <t>ユウシュウリツ</t>
    </rPh>
    <rPh sb="474" eb="476">
      <t>ゲンショウ</t>
    </rPh>
    <rPh sb="480" eb="485">
      <t>ゼンコクヘイキンチ</t>
    </rPh>
    <rPh sb="486" eb="48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</si>
</sst>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D8-452C-90D3-A2350DDAA5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43D8-452C-90D3-A2350DDAA5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59.9</c:v>
                </c:pt>
                <c:pt idx="1">
                  <c:v>59.42</c:v>
                </c:pt>
                <c:pt idx="2">
                  <c:v>61.1</c:v>
                </c:pt>
                <c:pt idx="3">
                  <c:v>61.49</c:v>
                </c:pt>
                <c:pt idx="4">
                  <c:v>59.8</c:v>
                </c:pt>
              </c:numCache>
            </c:numRef>
          </c:val>
          <c:extLst>
            <c:ext xmlns:c16="http://schemas.microsoft.com/office/drawing/2014/chart" uri="{C3380CC4-5D6E-409C-BE32-E72D297353CC}">
              <c16:uniqueId val="{00000000-9D7C-4105-B02C-7B798EDAB7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9D7C-4105-B02C-7B798EDAB7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90.84</c:v>
                </c:pt>
                <c:pt idx="1">
                  <c:v>95.36</c:v>
                </c:pt>
                <c:pt idx="2">
                  <c:v>93.01</c:v>
                </c:pt>
                <c:pt idx="3">
                  <c:v>95.65</c:v>
                </c:pt>
                <c:pt idx="4">
                  <c:v>90.61</c:v>
                </c:pt>
              </c:numCache>
            </c:numRef>
          </c:val>
          <c:extLst>
            <c:ext xmlns:c16="http://schemas.microsoft.com/office/drawing/2014/chart" uri="{C3380CC4-5D6E-409C-BE32-E72D297353CC}">
              <c16:uniqueId val="{00000000-E3E8-499E-B990-A4B5F5F98B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E3E8-499E-B990-A4B5F5F98B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83.75</c:v>
                </c:pt>
                <c:pt idx="1">
                  <c:v>87.32</c:v>
                </c:pt>
                <c:pt idx="2">
                  <c:v>90.22</c:v>
                </c:pt>
                <c:pt idx="3">
                  <c:v>107.93</c:v>
                </c:pt>
                <c:pt idx="4">
                  <c:v>110.57</c:v>
                </c:pt>
              </c:numCache>
            </c:numRef>
          </c:val>
          <c:extLst>
            <c:ext xmlns:c16="http://schemas.microsoft.com/office/drawing/2014/chart" uri="{C3380CC4-5D6E-409C-BE32-E72D297353CC}">
              <c16:uniqueId val="{00000000-E09E-4156-9844-1C638595FE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E09E-4156-9844-1C638595FE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formatCode="#,##0.00;&quot;△&quot;#,##0.00">
                  <c:v>0</c:v>
                </c:pt>
                <c:pt idx="1">
                  <c:v>27.64</c:v>
                </c:pt>
                <c:pt idx="2">
                  <c:v>32.08</c:v>
                </c:pt>
                <c:pt idx="3">
                  <c:v>36.799999999999997</c:v>
                </c:pt>
                <c:pt idx="4">
                  <c:v>38.49</c:v>
                </c:pt>
              </c:numCache>
            </c:numRef>
          </c:val>
          <c:extLst>
            <c:ext xmlns:c16="http://schemas.microsoft.com/office/drawing/2014/chart" uri="{C3380CC4-5D6E-409C-BE32-E72D297353CC}">
              <c16:uniqueId val="{00000000-D172-4C62-8879-059BF0029F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D172-4C62-8879-059BF0029F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9.9</c:v>
                </c:pt>
                <c:pt idx="1">
                  <c:v>9.9</c:v>
                </c:pt>
                <c:pt idx="2">
                  <c:v>9.9</c:v>
                </c:pt>
                <c:pt idx="3">
                  <c:v>9.9</c:v>
                </c:pt>
                <c:pt idx="4">
                  <c:v>9.9</c:v>
                </c:pt>
              </c:numCache>
            </c:numRef>
          </c:val>
          <c:extLst>
            <c:ext xmlns:c16="http://schemas.microsoft.com/office/drawing/2014/chart" uri="{C3380CC4-5D6E-409C-BE32-E72D297353CC}">
              <c16:uniqueId val="{00000000-42B7-4737-9344-B7A74308B9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42B7-4737-9344-B7A74308B9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118.49</c:v>
                </c:pt>
                <c:pt idx="1">
                  <c:v>158.93</c:v>
                </c:pt>
                <c:pt idx="2">
                  <c:v>152.68</c:v>
                </c:pt>
                <c:pt idx="3">
                  <c:v>149.72</c:v>
                </c:pt>
                <c:pt idx="4">
                  <c:v>160.88999999999999</c:v>
                </c:pt>
              </c:numCache>
            </c:numRef>
          </c:val>
          <c:extLst>
            <c:ext xmlns:c16="http://schemas.microsoft.com/office/drawing/2014/chart" uri="{C3380CC4-5D6E-409C-BE32-E72D297353CC}">
              <c16:uniqueId val="{00000000-9681-437A-AD58-61441D532E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9681-437A-AD58-61441D532E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283.79000000000002</c:v>
                </c:pt>
                <c:pt idx="1">
                  <c:v>282.89999999999998</c:v>
                </c:pt>
                <c:pt idx="2">
                  <c:v>281.44</c:v>
                </c:pt>
                <c:pt idx="3">
                  <c:v>269.08</c:v>
                </c:pt>
                <c:pt idx="4">
                  <c:v>190.7</c:v>
                </c:pt>
              </c:numCache>
            </c:numRef>
          </c:val>
          <c:extLst>
            <c:ext xmlns:c16="http://schemas.microsoft.com/office/drawing/2014/chart" uri="{C3380CC4-5D6E-409C-BE32-E72D297353CC}">
              <c16:uniqueId val="{00000000-BBBF-4A07-87BE-711C7441800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BBBF-4A07-87BE-711C7441800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932.59</c:v>
                </c:pt>
                <c:pt idx="1">
                  <c:v>980.88</c:v>
                </c:pt>
                <c:pt idx="2">
                  <c:v>862.16</c:v>
                </c:pt>
                <c:pt idx="3">
                  <c:v>804.27</c:v>
                </c:pt>
                <c:pt idx="4">
                  <c:v>798.98</c:v>
                </c:pt>
              </c:numCache>
            </c:numRef>
          </c:val>
          <c:extLst>
            <c:ext xmlns:c16="http://schemas.microsoft.com/office/drawing/2014/chart" uri="{C3380CC4-5D6E-409C-BE32-E72D297353CC}">
              <c16:uniqueId val="{00000000-1E24-451A-B3BD-F84F65FABE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1E24-451A-B3BD-F84F65FABE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61.78</c:v>
                </c:pt>
                <c:pt idx="1">
                  <c:v>59.29</c:v>
                </c:pt>
                <c:pt idx="2">
                  <c:v>70.06</c:v>
                </c:pt>
                <c:pt idx="3">
                  <c:v>89.32</c:v>
                </c:pt>
                <c:pt idx="4">
                  <c:v>92.88</c:v>
                </c:pt>
              </c:numCache>
            </c:numRef>
          </c:val>
          <c:extLst>
            <c:ext xmlns:c16="http://schemas.microsoft.com/office/drawing/2014/chart" uri="{C3380CC4-5D6E-409C-BE32-E72D297353CC}">
              <c16:uniqueId val="{00000000-11D3-47FC-8C07-192B363B03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11D3-47FC-8C07-192B363B03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258.02999999999997</c:v>
                </c:pt>
                <c:pt idx="1">
                  <c:v>233.84</c:v>
                </c:pt>
                <c:pt idx="2">
                  <c:v>226.79</c:v>
                </c:pt>
                <c:pt idx="3">
                  <c:v>169.93</c:v>
                </c:pt>
                <c:pt idx="4">
                  <c:v>171.03</c:v>
                </c:pt>
              </c:numCache>
            </c:numRef>
          </c:val>
          <c:extLst>
            <c:ext xmlns:c16="http://schemas.microsoft.com/office/drawing/2014/chart" uri="{C3380CC4-5D6E-409C-BE32-E72D297353CC}">
              <c16:uniqueId val="{00000000-AECF-4383-88BD-3809178EF3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AECF-4383-88BD-3809178EF3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V4" zoomScaleNormal="100" zoomScaleSheetLayoutView="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滋賀県　豊郷町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7196</v>
      </c>
      <c r="AM8" s="65"/>
      <c r="AN8" s="65"/>
      <c r="AO8" s="65"/>
      <c r="AP8" s="65"/>
      <c r="AQ8" s="65"/>
      <c r="AR8" s="65"/>
      <c r="AS8" s="65"/>
      <c r="AT8" s="36">
        <f>データ!$S$6</f>
        <v>7.8</v>
      </c>
      <c r="AU8" s="37"/>
      <c r="AV8" s="37"/>
      <c r="AW8" s="37"/>
      <c r="AX8" s="37"/>
      <c r="AY8" s="37"/>
      <c r="AZ8" s="37"/>
      <c r="BA8" s="37"/>
      <c r="BB8" s="54">
        <f>データ!$T$6</f>
        <v>922.56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44.59</v>
      </c>
      <c r="J10" s="37"/>
      <c r="K10" s="37"/>
      <c r="L10" s="37"/>
      <c r="M10" s="37"/>
      <c r="N10" s="37"/>
      <c r="O10" s="64"/>
      <c r="P10" s="54">
        <f>データ!$P$6</f>
        <v>92.53</v>
      </c>
      <c r="Q10" s="54"/>
      <c r="R10" s="54"/>
      <c r="S10" s="54"/>
      <c r="T10" s="54"/>
      <c r="U10" s="54"/>
      <c r="V10" s="54"/>
      <c r="W10" s="65">
        <f>データ!$Q$6</f>
        <v>2970</v>
      </c>
      <c r="X10" s="65"/>
      <c r="Y10" s="65"/>
      <c r="Z10" s="65"/>
      <c r="AA10" s="65"/>
      <c r="AB10" s="65"/>
      <c r="AC10" s="65"/>
      <c r="AD10" s="2"/>
      <c r="AE10" s="2"/>
      <c r="AF10" s="2"/>
      <c r="AG10" s="2"/>
      <c r="AH10" s="2"/>
      <c r="AI10" s="2"/>
      <c r="AJ10" s="2"/>
      <c r="AK10" s="2"/>
      <c r="AL10" s="65">
        <f>データ!$U$6</f>
        <v>6606</v>
      </c>
      <c r="AM10" s="65"/>
      <c r="AN10" s="65"/>
      <c r="AO10" s="65"/>
      <c r="AP10" s="65"/>
      <c r="AQ10" s="65"/>
      <c r="AR10" s="65"/>
      <c r="AS10" s="65"/>
      <c r="AT10" s="36">
        <f>データ!$V$6</f>
        <v>7.8</v>
      </c>
      <c r="AU10" s="37"/>
      <c r="AV10" s="37"/>
      <c r="AW10" s="37"/>
      <c r="AX10" s="37"/>
      <c r="AY10" s="37"/>
      <c r="AZ10" s="37"/>
      <c r="BA10" s="37"/>
      <c r="BB10" s="54">
        <f>データ!$W$6</f>
        <v>846.92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iSv1VcV5QKlUnf0d9qA7rMtvAghsr876uzn6XbblY5O84h82ictHjfq6yfYP8GT9XKjxTJJwpPCDEFfPNZ0Xg==" saltValue="ZFdmhmO+TYkd2860N2oi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254410</v>
      </c>
      <c r="D6" s="20">
        <f t="shared" si="3"/>
        <v>46</v>
      </c>
      <c r="E6" s="20">
        <f t="shared" si="3"/>
        <v>1</v>
      </c>
      <c r="F6" s="20">
        <f t="shared" si="3"/>
        <v>0</v>
      </c>
      <c r="G6" s="20">
        <f t="shared" si="3"/>
        <v>1</v>
      </c>
      <c r="H6" s="20" t="str">
        <f t="shared" si="3"/>
        <v>滋賀県　豊郷町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44.59</v>
      </c>
      <c r="P6" s="21">
        <f t="shared" si="3"/>
        <v>92.53</v>
      </c>
      <c r="Q6" s="21">
        <f t="shared" si="3"/>
        <v>2970</v>
      </c>
      <c r="R6" s="21">
        <f t="shared" si="3"/>
        <v>7196</v>
      </c>
      <c r="S6" s="21">
        <f t="shared" si="3"/>
        <v>7.8</v>
      </c>
      <c r="T6" s="21">
        <f t="shared" si="3"/>
        <v>922.56</v>
      </c>
      <c r="U6" s="21">
        <f t="shared" si="3"/>
        <v>6606</v>
      </c>
      <c r="V6" s="21">
        <f t="shared" si="3"/>
        <v>7.8</v>
      </c>
      <c r="W6" s="21">
        <f t="shared" si="3"/>
        <v>846.92</v>
      </c>
      <c r="X6" s="22">
        <f>IF(X7="",NA(),X7)</f>
        <v>83.75</v>
      </c>
      <c r="Y6" s="22">
        <f t="shared" ref="Y6:AG6" si="4">IF(Y7="",NA(),Y7)</f>
        <v>87.32</v>
      </c>
      <c r="Z6" s="22">
        <f t="shared" si="4"/>
        <v>90.22</v>
      </c>
      <c r="AA6" s="22">
        <f t="shared" si="4"/>
        <v>107.93</v>
      </c>
      <c r="AB6" s="22">
        <f t="shared" si="4"/>
        <v>110.57</v>
      </c>
      <c r="AC6" s="22">
        <f t="shared" si="4"/>
        <v>104.35</v>
      </c>
      <c r="AD6" s="22">
        <f t="shared" si="4"/>
        <v>105.34</v>
      </c>
      <c r="AE6" s="22">
        <f t="shared" si="4"/>
        <v>105.77</v>
      </c>
      <c r="AF6" s="22">
        <f t="shared" si="4"/>
        <v>104.82</v>
      </c>
      <c r="AG6" s="22">
        <f t="shared" si="4"/>
        <v>106.46</v>
      </c>
      <c r="AH6" s="21" t="str">
        <f>IF(AH7="","",IF(AH7="-","【-】","【"&amp;SUBSTITUTE(TEXT(AH7,"#,##0.00"),"-","△")&amp;"】"))</f>
        <v>【108.24】</v>
      </c>
      <c r="AI6" s="22">
        <f>IF(AI7="",NA(),AI7)</f>
        <v>118.49</v>
      </c>
      <c r="AJ6" s="22">
        <f t="shared" ref="AJ6:AR6" si="5">IF(AJ7="",NA(),AJ7)</f>
        <v>158.93</v>
      </c>
      <c r="AK6" s="22">
        <f t="shared" si="5"/>
        <v>152.68</v>
      </c>
      <c r="AL6" s="22">
        <f t="shared" si="5"/>
        <v>149.72</v>
      </c>
      <c r="AM6" s="22">
        <f t="shared" si="5"/>
        <v>160.88999999999999</v>
      </c>
      <c r="AN6" s="22">
        <f t="shared" si="5"/>
        <v>21.69</v>
      </c>
      <c r="AO6" s="22">
        <f t="shared" si="5"/>
        <v>24.04</v>
      </c>
      <c r="AP6" s="22">
        <f t="shared" si="5"/>
        <v>28.03</v>
      </c>
      <c r="AQ6" s="22">
        <f t="shared" si="5"/>
        <v>26.73</v>
      </c>
      <c r="AR6" s="22">
        <f t="shared" si="5"/>
        <v>27.85</v>
      </c>
      <c r="AS6" s="21" t="str">
        <f>IF(AS7="","",IF(AS7="-","【-】","【"&amp;SUBSTITUTE(TEXT(AS7,"#,##0.00"),"-","△")&amp;"】"))</f>
        <v>【1.50】</v>
      </c>
      <c r="AT6" s="22">
        <f>IF(AT7="",NA(),AT7)</f>
        <v>283.79000000000002</v>
      </c>
      <c r="AU6" s="22">
        <f t="shared" ref="AU6:BC6" si="6">IF(AU7="",NA(),AU7)</f>
        <v>282.89999999999998</v>
      </c>
      <c r="AV6" s="22">
        <f t="shared" si="6"/>
        <v>281.44</v>
      </c>
      <c r="AW6" s="22">
        <f t="shared" si="6"/>
        <v>269.08</v>
      </c>
      <c r="AX6" s="22">
        <f t="shared" si="6"/>
        <v>190.7</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932.59</v>
      </c>
      <c r="BF6" s="22">
        <f t="shared" ref="BF6:BN6" si="7">IF(BF7="",NA(),BF7)</f>
        <v>980.88</v>
      </c>
      <c r="BG6" s="22">
        <f t="shared" si="7"/>
        <v>862.16</v>
      </c>
      <c r="BH6" s="22">
        <f t="shared" si="7"/>
        <v>804.27</v>
      </c>
      <c r="BI6" s="22">
        <f t="shared" si="7"/>
        <v>798.98</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61.78</v>
      </c>
      <c r="BQ6" s="22">
        <f t="shared" ref="BQ6:BY6" si="8">IF(BQ7="",NA(),BQ7)</f>
        <v>59.29</v>
      </c>
      <c r="BR6" s="22">
        <f t="shared" si="8"/>
        <v>70.06</v>
      </c>
      <c r="BS6" s="22">
        <f t="shared" si="8"/>
        <v>89.32</v>
      </c>
      <c r="BT6" s="22">
        <f t="shared" si="8"/>
        <v>92.88</v>
      </c>
      <c r="BU6" s="22">
        <f t="shared" si="8"/>
        <v>87.11</v>
      </c>
      <c r="BV6" s="22">
        <f t="shared" si="8"/>
        <v>82.78</v>
      </c>
      <c r="BW6" s="22">
        <f t="shared" si="8"/>
        <v>84.82</v>
      </c>
      <c r="BX6" s="22">
        <f t="shared" si="8"/>
        <v>82.29</v>
      </c>
      <c r="BY6" s="22">
        <f t="shared" si="8"/>
        <v>84.16</v>
      </c>
      <c r="BZ6" s="21" t="str">
        <f>IF(BZ7="","",IF(BZ7="-","【-】","【"&amp;SUBSTITUTE(TEXT(BZ7,"#,##0.00"),"-","△")&amp;"】"))</f>
        <v>【97.82】</v>
      </c>
      <c r="CA6" s="22">
        <f>IF(CA7="",NA(),CA7)</f>
        <v>258.02999999999997</v>
      </c>
      <c r="CB6" s="22">
        <f t="shared" ref="CB6:CJ6" si="9">IF(CB7="",NA(),CB7)</f>
        <v>233.84</v>
      </c>
      <c r="CC6" s="22">
        <f t="shared" si="9"/>
        <v>226.79</v>
      </c>
      <c r="CD6" s="22">
        <f t="shared" si="9"/>
        <v>169.93</v>
      </c>
      <c r="CE6" s="22">
        <f t="shared" si="9"/>
        <v>171.03</v>
      </c>
      <c r="CF6" s="22">
        <f t="shared" si="9"/>
        <v>223.98</v>
      </c>
      <c r="CG6" s="22">
        <f t="shared" si="9"/>
        <v>225.09</v>
      </c>
      <c r="CH6" s="22">
        <f t="shared" si="9"/>
        <v>224.82</v>
      </c>
      <c r="CI6" s="22">
        <f t="shared" si="9"/>
        <v>230.85</v>
      </c>
      <c r="CJ6" s="22">
        <f t="shared" si="9"/>
        <v>230.21</v>
      </c>
      <c r="CK6" s="21" t="str">
        <f>IF(CK7="","",IF(CK7="-","【-】","【"&amp;SUBSTITUTE(TEXT(CK7,"#,##0.00"),"-","△")&amp;"】"))</f>
        <v>【177.56】</v>
      </c>
      <c r="CL6" s="22">
        <f>IF(CL7="",NA(),CL7)</f>
        <v>59.9</v>
      </c>
      <c r="CM6" s="22">
        <f t="shared" ref="CM6:CU6" si="10">IF(CM7="",NA(),CM7)</f>
        <v>59.42</v>
      </c>
      <c r="CN6" s="22">
        <f t="shared" si="10"/>
        <v>61.1</v>
      </c>
      <c r="CO6" s="22">
        <f t="shared" si="10"/>
        <v>61.49</v>
      </c>
      <c r="CP6" s="22">
        <f t="shared" si="10"/>
        <v>59.8</v>
      </c>
      <c r="CQ6" s="22">
        <f t="shared" si="10"/>
        <v>49.64</v>
      </c>
      <c r="CR6" s="22">
        <f t="shared" si="10"/>
        <v>49.38</v>
      </c>
      <c r="CS6" s="22">
        <f t="shared" si="10"/>
        <v>50.09</v>
      </c>
      <c r="CT6" s="22">
        <f t="shared" si="10"/>
        <v>50.1</v>
      </c>
      <c r="CU6" s="22">
        <f t="shared" si="10"/>
        <v>49.76</v>
      </c>
      <c r="CV6" s="21" t="str">
        <f>IF(CV7="","",IF(CV7="-","【-】","【"&amp;SUBSTITUTE(TEXT(CV7,"#,##0.00"),"-","△")&amp;"】"))</f>
        <v>【59.81】</v>
      </c>
      <c r="CW6" s="22">
        <f>IF(CW7="",NA(),CW7)</f>
        <v>90.84</v>
      </c>
      <c r="CX6" s="22">
        <f t="shared" ref="CX6:DF6" si="11">IF(CX7="",NA(),CX7)</f>
        <v>95.36</v>
      </c>
      <c r="CY6" s="22">
        <f t="shared" si="11"/>
        <v>93.01</v>
      </c>
      <c r="CZ6" s="22">
        <f t="shared" si="11"/>
        <v>95.65</v>
      </c>
      <c r="DA6" s="22">
        <f t="shared" si="11"/>
        <v>90.61</v>
      </c>
      <c r="DB6" s="22">
        <f t="shared" si="11"/>
        <v>78.09</v>
      </c>
      <c r="DC6" s="22">
        <f t="shared" si="11"/>
        <v>78.010000000000005</v>
      </c>
      <c r="DD6" s="22">
        <f t="shared" si="11"/>
        <v>77.599999999999994</v>
      </c>
      <c r="DE6" s="22">
        <f t="shared" si="11"/>
        <v>77.3</v>
      </c>
      <c r="DF6" s="22">
        <f t="shared" si="11"/>
        <v>76.64</v>
      </c>
      <c r="DG6" s="21" t="str">
        <f>IF(DG7="","",IF(DG7="-","【-】","【"&amp;SUBSTITUTE(TEXT(DG7,"#,##0.00"),"-","△")&amp;"】"))</f>
        <v>【89.42】</v>
      </c>
      <c r="DH6" s="21">
        <f>IF(DH7="",NA(),DH7)</f>
        <v>0</v>
      </c>
      <c r="DI6" s="22">
        <f t="shared" ref="DI6:DQ6" si="12">IF(DI7="",NA(),DI7)</f>
        <v>27.64</v>
      </c>
      <c r="DJ6" s="22">
        <f t="shared" si="12"/>
        <v>32.08</v>
      </c>
      <c r="DK6" s="22">
        <f t="shared" si="12"/>
        <v>36.799999999999997</v>
      </c>
      <c r="DL6" s="22">
        <f t="shared" si="12"/>
        <v>38.49</v>
      </c>
      <c r="DM6" s="22">
        <f t="shared" si="12"/>
        <v>47.31</v>
      </c>
      <c r="DN6" s="22">
        <f t="shared" si="12"/>
        <v>47.5</v>
      </c>
      <c r="DO6" s="22">
        <f t="shared" si="12"/>
        <v>48.41</v>
      </c>
      <c r="DP6" s="22">
        <f t="shared" si="12"/>
        <v>50.02</v>
      </c>
      <c r="DQ6" s="22">
        <f t="shared" si="12"/>
        <v>51.38</v>
      </c>
      <c r="DR6" s="21" t="str">
        <f>IF(DR7="","",IF(DR7="-","【-】","【"&amp;SUBSTITUTE(TEXT(DR7,"#,##0.00"),"-","△")&amp;"】"))</f>
        <v>【52.02】</v>
      </c>
      <c r="DS6" s="22">
        <f>IF(DS7="",NA(),DS7)</f>
        <v>9.9</v>
      </c>
      <c r="DT6" s="22">
        <f t="shared" ref="DT6:EB6" si="13">IF(DT7="",NA(),DT7)</f>
        <v>9.9</v>
      </c>
      <c r="DU6" s="22">
        <f t="shared" si="13"/>
        <v>9.9</v>
      </c>
      <c r="DV6" s="22">
        <f t="shared" si="13"/>
        <v>9.9</v>
      </c>
      <c r="DW6" s="22">
        <f t="shared" si="13"/>
        <v>9.9</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254410</v>
      </c>
      <c r="D7" s="24">
        <v>46</v>
      </c>
      <c r="E7" s="24">
        <v>1</v>
      </c>
      <c r="F7" s="24">
        <v>0</v>
      </c>
      <c r="G7" s="24">
        <v>1</v>
      </c>
      <c r="H7" s="24" t="s">
        <v>93</v>
      </c>
      <c r="I7" s="24" t="s">
        <v>94</v>
      </c>
      <c r="J7" s="24" t="s">
        <v>95</v>
      </c>
      <c r="K7" s="24" t="s">
        <v>96</v>
      </c>
      <c r="L7" s="24" t="s">
        <v>97</v>
      </c>
      <c r="M7" s="24" t="s">
        <v>98</v>
      </c>
      <c r="N7" s="25" t="s">
        <v>99</v>
      </c>
      <c r="O7" s="25">
        <v>44.59</v>
      </c>
      <c r="P7" s="25">
        <v>92.53</v>
      </c>
      <c r="Q7" s="25">
        <v>2970</v>
      </c>
      <c r="R7" s="25">
        <v>7196</v>
      </c>
      <c r="S7" s="25">
        <v>7.8</v>
      </c>
      <c r="T7" s="25">
        <v>922.56</v>
      </c>
      <c r="U7" s="25">
        <v>6606</v>
      </c>
      <c r="V7" s="25">
        <v>7.8</v>
      </c>
      <c r="W7" s="25">
        <v>846.92</v>
      </c>
      <c r="X7" s="25">
        <v>83.75</v>
      </c>
      <c r="Y7" s="25">
        <v>87.32</v>
      </c>
      <c r="Z7" s="25">
        <v>90.22</v>
      </c>
      <c r="AA7" s="25">
        <v>107.93</v>
      </c>
      <c r="AB7" s="25">
        <v>110.57</v>
      </c>
      <c r="AC7" s="25">
        <v>104.35</v>
      </c>
      <c r="AD7" s="25">
        <v>105.34</v>
      </c>
      <c r="AE7" s="25">
        <v>105.77</v>
      </c>
      <c r="AF7" s="25">
        <v>104.82</v>
      </c>
      <c r="AG7" s="25">
        <v>106.46</v>
      </c>
      <c r="AH7" s="25">
        <v>108.24</v>
      </c>
      <c r="AI7" s="25">
        <v>118.49</v>
      </c>
      <c r="AJ7" s="25">
        <v>158.93</v>
      </c>
      <c r="AK7" s="25">
        <v>152.68</v>
      </c>
      <c r="AL7" s="25">
        <v>149.72</v>
      </c>
      <c r="AM7" s="25">
        <v>160.88999999999999</v>
      </c>
      <c r="AN7" s="25">
        <v>21.69</v>
      </c>
      <c r="AO7" s="25">
        <v>24.04</v>
      </c>
      <c r="AP7" s="25">
        <v>28.03</v>
      </c>
      <c r="AQ7" s="25">
        <v>26.73</v>
      </c>
      <c r="AR7" s="25">
        <v>27.85</v>
      </c>
      <c r="AS7" s="25">
        <v>1.5</v>
      </c>
      <c r="AT7" s="25">
        <v>283.79000000000002</v>
      </c>
      <c r="AU7" s="25">
        <v>282.89999999999998</v>
      </c>
      <c r="AV7" s="25">
        <v>281.44</v>
      </c>
      <c r="AW7" s="25">
        <v>269.08</v>
      </c>
      <c r="AX7" s="25">
        <v>190.7</v>
      </c>
      <c r="AY7" s="25">
        <v>301.04000000000002</v>
      </c>
      <c r="AZ7" s="25">
        <v>305.08</v>
      </c>
      <c r="BA7" s="25">
        <v>305.33999999999997</v>
      </c>
      <c r="BB7" s="25">
        <v>310.01</v>
      </c>
      <c r="BC7" s="25">
        <v>311.12</v>
      </c>
      <c r="BD7" s="25">
        <v>243.36</v>
      </c>
      <c r="BE7" s="25">
        <v>932.59</v>
      </c>
      <c r="BF7" s="25">
        <v>980.88</v>
      </c>
      <c r="BG7" s="25">
        <v>862.16</v>
      </c>
      <c r="BH7" s="25">
        <v>804.27</v>
      </c>
      <c r="BI7" s="25">
        <v>798.98</v>
      </c>
      <c r="BJ7" s="25">
        <v>551.62</v>
      </c>
      <c r="BK7" s="25">
        <v>585.59</v>
      </c>
      <c r="BL7" s="25">
        <v>561.34</v>
      </c>
      <c r="BM7" s="25">
        <v>538.33000000000004</v>
      </c>
      <c r="BN7" s="25">
        <v>515.14</v>
      </c>
      <c r="BO7" s="25">
        <v>265.93</v>
      </c>
      <c r="BP7" s="25">
        <v>61.78</v>
      </c>
      <c r="BQ7" s="25">
        <v>59.29</v>
      </c>
      <c r="BR7" s="25">
        <v>70.06</v>
      </c>
      <c r="BS7" s="25">
        <v>89.32</v>
      </c>
      <c r="BT7" s="25">
        <v>92.88</v>
      </c>
      <c r="BU7" s="25">
        <v>87.11</v>
      </c>
      <c r="BV7" s="25">
        <v>82.78</v>
      </c>
      <c r="BW7" s="25">
        <v>84.82</v>
      </c>
      <c r="BX7" s="25">
        <v>82.29</v>
      </c>
      <c r="BY7" s="25">
        <v>84.16</v>
      </c>
      <c r="BZ7" s="25">
        <v>97.82</v>
      </c>
      <c r="CA7" s="25">
        <v>258.02999999999997</v>
      </c>
      <c r="CB7" s="25">
        <v>233.84</v>
      </c>
      <c r="CC7" s="25">
        <v>226.79</v>
      </c>
      <c r="CD7" s="25">
        <v>169.93</v>
      </c>
      <c r="CE7" s="25">
        <v>171.03</v>
      </c>
      <c r="CF7" s="25">
        <v>223.98</v>
      </c>
      <c r="CG7" s="25">
        <v>225.09</v>
      </c>
      <c r="CH7" s="25">
        <v>224.82</v>
      </c>
      <c r="CI7" s="25">
        <v>230.85</v>
      </c>
      <c r="CJ7" s="25">
        <v>230.21</v>
      </c>
      <c r="CK7" s="25">
        <v>177.56</v>
      </c>
      <c r="CL7" s="25">
        <v>59.9</v>
      </c>
      <c r="CM7" s="25">
        <v>59.42</v>
      </c>
      <c r="CN7" s="25">
        <v>61.1</v>
      </c>
      <c r="CO7" s="25">
        <v>61.49</v>
      </c>
      <c r="CP7" s="25">
        <v>59.8</v>
      </c>
      <c r="CQ7" s="25">
        <v>49.64</v>
      </c>
      <c r="CR7" s="25">
        <v>49.38</v>
      </c>
      <c r="CS7" s="25">
        <v>50.09</v>
      </c>
      <c r="CT7" s="25">
        <v>50.1</v>
      </c>
      <c r="CU7" s="25">
        <v>49.76</v>
      </c>
      <c r="CV7" s="25">
        <v>59.81</v>
      </c>
      <c r="CW7" s="25">
        <v>90.84</v>
      </c>
      <c r="CX7" s="25">
        <v>95.36</v>
      </c>
      <c r="CY7" s="25">
        <v>93.01</v>
      </c>
      <c r="CZ7" s="25">
        <v>95.65</v>
      </c>
      <c r="DA7" s="25">
        <v>90.61</v>
      </c>
      <c r="DB7" s="25">
        <v>78.09</v>
      </c>
      <c r="DC7" s="25">
        <v>78.010000000000005</v>
      </c>
      <c r="DD7" s="25">
        <v>77.599999999999994</v>
      </c>
      <c r="DE7" s="25">
        <v>77.3</v>
      </c>
      <c r="DF7" s="25">
        <v>76.64</v>
      </c>
      <c r="DG7" s="25">
        <v>89.42</v>
      </c>
      <c r="DH7" s="25">
        <v>0</v>
      </c>
      <c r="DI7" s="25">
        <v>27.64</v>
      </c>
      <c r="DJ7" s="25">
        <v>32.08</v>
      </c>
      <c r="DK7" s="25">
        <v>36.799999999999997</v>
      </c>
      <c r="DL7" s="25">
        <v>38.49</v>
      </c>
      <c r="DM7" s="25">
        <v>47.31</v>
      </c>
      <c r="DN7" s="25">
        <v>47.5</v>
      </c>
      <c r="DO7" s="25">
        <v>48.41</v>
      </c>
      <c r="DP7" s="25">
        <v>50.02</v>
      </c>
      <c r="DQ7" s="25">
        <v>51.38</v>
      </c>
      <c r="DR7" s="25">
        <v>52.02</v>
      </c>
      <c r="DS7" s="25">
        <v>9.9</v>
      </c>
      <c r="DT7" s="25">
        <v>9.9</v>
      </c>
      <c r="DU7" s="25">
        <v>9.9</v>
      </c>
      <c r="DV7" s="25">
        <v>9.9</v>
      </c>
      <c r="DW7" s="25">
        <v>9.9</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2025-02-21T04:41:55Z</cp:lastPrinted>
  <dcterms:created xsi:type="dcterms:W3CDTF">2025-01-24T06:51:19Z</dcterms:created>
  <dcterms:modified xsi:type="dcterms:W3CDTF">2025-02-25T02:36:22Z</dcterms:modified>
  <cp:category/>
</cp:coreProperties>
</file>