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水道事業\"/>
    </mc:Choice>
  </mc:AlternateContent>
  <xr:revisionPtr revIDLastSave="0" documentId="8_{74FBEC19-CCCA-483B-94AB-A83D421D28E9}" xr6:coauthVersionLast="47" xr6:coauthVersionMax="47" xr10:uidLastSave="{00000000-0000-0000-0000-000000000000}"/>
  <workbookProtection workbookAlgorithmName="SHA-512" workbookHashValue="cqgOR0mFxcBevih/rHr++lR0gfWHRmYQII1frieEwFmY+DRnXPcaTcZnerO1ANaQNVhzN0VuMqTpBJqn7UUPIw==" workbookSaltValue="OSJZJ/MyyOlVgCS9OccOD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<sst xmlns="http://schemas.openxmlformats.org/spreadsheetml/2006/main" count="228" uniqueCount="113">
  <si>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</si>
  <si>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</si>
  <si>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</si>
  <si>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</si>
  <si>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</si>
  <si>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</si>
  <si>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</si>
  <si>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</si>
  <si>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</si>
  <si>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</si>
  <si>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</si>
  <si>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</si>
  <si>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</si>
  <si>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</si>
  <si>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</si>
  <si>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</si>
  <si>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</si>
  <si>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</si>
  <si>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</si>
  <si>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</si>
  <si>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</si>
  <si>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</si>
  <si>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</si>
  <si>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</si>
  <si>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</si>
  <si>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</si>
  <si>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</si>
  <si>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</si>
  <si>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</si>
  <si>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</si>
  <si>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</si>
  <si>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</si>
  <si>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</si>
  <si>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</si>
  <si>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</si>
  <si>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</si>
  <si>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</si>
  <si>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</si>
  <si>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</si>
  <si>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</si>
  <si>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</si>
  <si>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</si>
  <si>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</si>
  <si>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</si>
  <si>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</si>
  <si>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</si>
  <si>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</si>
  <si>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</si>
  <si>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</si>
  <si>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</si>
  <si>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</si>
  <si>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</si>
  <si>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</si>
  <si>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</si>
  <si>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</si>
  <si>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</si>
  <si>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</si>
  <si>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</si>
  <si>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</si>
  <si>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</si>
  <si>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</si>
  <si>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</si>
  <si>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</si>
  <si>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</si>
  <si>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</si>
  <si>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</si>
  <si>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</si>
  <si>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</si>
  <si>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</si>
  <si>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</si>
  <si>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</si>
  <si>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</si>
  <si>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</si>
  <si>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</si>
  <si>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</si>
  <si>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</si>
  <si>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</si>
  <si>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</si>
  <si>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</si>
  <si>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</si>
  <si>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</si>
  <si>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</si>
  <si>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</si>
  <si>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</si>
  <si>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</si>
  <si>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</si>
  <si>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</si>
  <si>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</si>
  <si>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</si>
  <si>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</si>
  <si>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</si>
  <si>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</si>
  <si>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</si>
  <si>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</si>
  <si>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</si>
  <si>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</si>
  <si>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</si>
  <si>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</si>
  <si>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</si>
  <si>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</si>
  <si>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</si>
  <si>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</si>
  <si>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</si>
  <si>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</si>
  <si>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</si>
  <si>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</si>
  <si>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</si>
  <si>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</si>
  <si>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</si>
  <si>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</si>
  <si>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
　これを踏まえ、水道事業ビジョンおよび管路更新計画等により、最適な更新が図れるよう努めるとともに、より具体的に重要度・優先度による老朽管の更新計画を立てるため、これらの更新を予定している。
　また、料金設定についても施設維持および健全経営に見合うものとなるよう、R6～7年度に掛けて水道事業ビジョンと共に経営戦略を更新し、最適な経営方針の策定、進捗管理を行うこととしている。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滋賀県水道ビジョン」および「滋賀県水道広域化推進プラン」などを通じて本町の課題解決に向けた取組を進めることで経営改善に努めていく。</t>
    <rPh sb="119" eb="121">
      <t>カンロ</t>
    </rPh>
    <rPh sb="121" eb="125">
      <t>コウシンケイカク</t>
    </rPh>
    <rPh sb="125" eb="126">
      <t>ナド</t>
    </rPh>
    <rPh sb="235" eb="237">
      <t>ネンド</t>
    </rPh>
    <rPh sb="238" eb="239">
      <t>カ</t>
    </rPh>
    <rPh sb="241" eb="243">
      <t>スイドウ</t>
    </rPh>
    <rPh sb="243" eb="245">
      <t>ジギョウ</t>
    </rPh>
    <rPh sb="250" eb="251">
      <t>トモ</t>
    </rPh>
    <rPh sb="264" eb="266">
      <t>ケイエイ</t>
    </rPh>
    <rPh sb="266" eb="268">
      <t>ホウシン</t>
    </rPh>
    <rPh sb="269" eb="271">
      <t>サクテイ</t>
    </rPh>
    <phoneticPr fontId="4"/>
  </si>
  <si>
    <t>　①経常収支比率は100％を超えており、単年度では黒字経営であるものの、今後の更新需要を見据えた場合、一層の費用縮減ならびに料金見直し（値上げ）が求められる。なお、料金見直し（値上げ）に当たっては、単年度収支のみならず、増嵩が見込まれる更新需要の財源確保のため、需要額を的確に見積も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
　④企業債残高対給水収益比率については、管路更新工事の実施に伴い企業債の借入を行ってきたところ年々増嵩し、R5年度には初めて類似団体平均値を上回った。今後も増嵩することが見込まれており、これに応じた適切な借入れおよび料金設定を行っていく必要がある。
　⑤料金回収率については、類似団体平均値および全国平均値に比して高値となっており、R5年度は100％を上回った。これの主要因としては給水原価の減少（費用縮減）が挙げられる。今後は施設更新等により費用が増大し、料金回収率は低下していくと考えられるが、効率的な水道事業を行うことにより一層の費用の縮減等を行うことで、可能な限り100％以上を維持していく必要がある。
　⑥給水原価については、類似団体平均値に比して低値となり改善しているものの、全国平均値に比して高値である。費用構成として、本町の水道用水は全て県の用水供給事業から受け入れているが、これに係る費用（受水費）が総費用の約半分を占めている。今後においては施設更新に伴う減価償却費、企業債利息等の増加が見込まれ、受水費と併せ今後の経営における固定的かつ長期的な課題として捉えている。
　⑦施設利用率については、類似団体平均値を下回る状況であり、給水人口規模により大きく左右される。工業団地の操業開始、新規住宅地の開発等増加要因もある一方、既存需要者における人口、一人当たり需要量の減少等懸念もある。
　⑧有収率については、近年類似団体平均値に比して高値であり、漏水調査や適切な布設替工事の成果が表れているものと考える。</t>
    <rPh sb="332" eb="334">
      <t>カンロ</t>
    </rPh>
    <rPh sb="334" eb="336">
      <t>コウシン</t>
    </rPh>
    <rPh sb="336" eb="338">
      <t>コウジ</t>
    </rPh>
    <rPh sb="339" eb="341">
      <t>ジッシ</t>
    </rPh>
    <rPh sb="342" eb="343">
      <t>トモナ</t>
    </rPh>
    <rPh sb="344" eb="347">
      <t>キギョウサイ</t>
    </rPh>
    <rPh sb="348" eb="350">
      <t>カリイレ</t>
    </rPh>
    <rPh sb="351" eb="352">
      <t>オコナ</t>
    </rPh>
    <rPh sb="359" eb="361">
      <t>ネンネン</t>
    </rPh>
    <rPh sb="367" eb="369">
      <t>ネンド</t>
    </rPh>
    <rPh sb="371" eb="372">
      <t>ハジ</t>
    </rPh>
    <rPh sb="382" eb="384">
      <t>ウワマワ</t>
    </rPh>
    <rPh sb="461" eb="463">
      <t>ゼンコク</t>
    </rPh>
    <rPh sb="463" eb="466">
      <t>ヘイキンチ</t>
    </rPh>
    <rPh sb="489" eb="490">
      <t>ウエ</t>
    </rPh>
    <rPh sb="524" eb="526">
      <t>コンゴ</t>
    </rPh>
    <rPh sb="527" eb="529">
      <t>シセツ</t>
    </rPh>
    <rPh sb="529" eb="531">
      <t>コウシン</t>
    </rPh>
    <rPh sb="531" eb="532">
      <t>ナド</t>
    </rPh>
    <rPh sb="535" eb="537">
      <t>ヒヨウ</t>
    </rPh>
    <rPh sb="538" eb="540">
      <t>ゾウダイ</t>
    </rPh>
    <rPh sb="542" eb="544">
      <t>リョウキン</t>
    </rPh>
    <rPh sb="544" eb="547">
      <t>カイシュウリツ</t>
    </rPh>
    <rPh sb="548" eb="550">
      <t>テイカ</t>
    </rPh>
    <rPh sb="555" eb="556">
      <t>カンガ</t>
    </rPh>
    <rPh sb="562" eb="565">
      <t>コウリツテキ</t>
    </rPh>
    <rPh sb="566" eb="568">
      <t>スイドウ</t>
    </rPh>
    <rPh sb="568" eb="570">
      <t>ジギョウ</t>
    </rPh>
    <rPh sb="571" eb="572">
      <t>オコナ</t>
    </rPh>
    <rPh sb="580" eb="582">
      <t>イジ</t>
    </rPh>
    <rPh sb="594" eb="596">
      <t>カノウ</t>
    </rPh>
    <rPh sb="597" eb="598">
      <t>カギ</t>
    </rPh>
    <rPh sb="603" eb="605">
      <t>イジョウ</t>
    </rPh>
    <rPh sb="941" eb="944">
      <t>フセツガ</t>
    </rPh>
    <rPh sb="944" eb="946">
      <t>コウジ</t>
    </rPh>
    <phoneticPr fontId="4"/>
  </si>
  <si>
    <t>　①有形固定資産減価償却率については、類似団体平均値と同水準であるが、今後の更新需要の増大に対し適切な更新を行っていく必要がある。
　②管路経年化率については、過去の新設事業により集中整備した管路が急速に経年管となりつつある。R5年度については、2年分を一気に除却したことによる一時的な減少はあるものの、今後においては経年管の急速度は増嵩する傾向にあることから優先度、重要度等を踏まえた計画的な更新が求められる。
　③管路更新率については、類似団体平均値と同水準である。例年（過年度）の管路更新率を全体需要値（40年更新：2.5％、60年更新：1.66％）と比して見た場合においても低値であり、更新すべきペースに依然遅れが生じているものと考える。</t>
    <rPh sb="116" eb="118">
      <t>ネンド</t>
    </rPh>
    <rPh sb="126" eb="127">
      <t>ブン</t>
    </rPh>
    <rPh sb="128" eb="130">
      <t>イッキ</t>
    </rPh>
    <rPh sb="131" eb="133">
      <t>ジョキャク</t>
    </rPh>
    <rPh sb="140" eb="143">
      <t>イチジテキ</t>
    </rPh>
    <rPh sb="144" eb="14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</si>
</sst>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0.05</c:v>
                </c:pt>
                <c:pt idx="1">
                  <c:v>0.57999999999999996</c:v>
                </c:pt>
                <c:pt idx="2">
                  <c:v>0.47</c:v>
                </c:pt>
                <c:pt idx="3">
                  <c:v>0.44</c:v>
                </c:pt>
                <c:pt idx="4">
                  <c:v>0.65</c:v>
                </c:pt>
              </c:numCache>
            </c:numRef>
          </c:val>
          <c:extLst>
            <c:ext xmlns:c16="http://schemas.microsoft.com/office/drawing/2014/chart" uri="{C3380CC4-5D6E-409C-BE32-E72D297353CC}">
              <c16:uniqueId val="{00000000-3269-4F07-A588-A7B092A3C1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269-4F07-A588-A7B092A3C1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51.12</c:v>
                </c:pt>
                <c:pt idx="1">
                  <c:v>50.75</c:v>
                </c:pt>
                <c:pt idx="2">
                  <c:v>50.17</c:v>
                </c:pt>
                <c:pt idx="3">
                  <c:v>49.33</c:v>
                </c:pt>
                <c:pt idx="4">
                  <c:v>47.78</c:v>
                </c:pt>
              </c:numCache>
            </c:numRef>
          </c:val>
          <c:extLst>
            <c:ext xmlns:c16="http://schemas.microsoft.com/office/drawing/2014/chart" uri="{C3380CC4-5D6E-409C-BE32-E72D297353CC}">
              <c16:uniqueId val="{00000000-0223-4918-986A-410DC14614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0223-4918-986A-410DC14614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92.12</c:v>
                </c:pt>
                <c:pt idx="1">
                  <c:v>91.36</c:v>
                </c:pt>
                <c:pt idx="2">
                  <c:v>92.75</c:v>
                </c:pt>
                <c:pt idx="3">
                  <c:v>93.58</c:v>
                </c:pt>
                <c:pt idx="4">
                  <c:v>93.82</c:v>
                </c:pt>
              </c:numCache>
            </c:numRef>
          </c:val>
          <c:extLst>
            <c:ext xmlns:c16="http://schemas.microsoft.com/office/drawing/2014/chart" uri="{C3380CC4-5D6E-409C-BE32-E72D297353CC}">
              <c16:uniqueId val="{00000000-70BA-46FB-A242-2FE5FC2BD9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70BA-46FB-A242-2FE5FC2BD9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107.45</c:v>
                </c:pt>
                <c:pt idx="1">
                  <c:v>110.24</c:v>
                </c:pt>
                <c:pt idx="2">
                  <c:v>113.84</c:v>
                </c:pt>
                <c:pt idx="3">
                  <c:v>111.02</c:v>
                </c:pt>
                <c:pt idx="4">
                  <c:v>113.81</c:v>
                </c:pt>
              </c:numCache>
            </c:numRef>
          </c:val>
          <c:extLst>
            <c:ext xmlns:c16="http://schemas.microsoft.com/office/drawing/2014/chart" uri="{C3380CC4-5D6E-409C-BE32-E72D297353CC}">
              <c16:uniqueId val="{00000000-6B3D-4E15-B2B4-E64A44E22C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B3D-4E15-B2B4-E64A44E22C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c:v>
                </c:pt>
                <c:pt idx="1">
                  <c:v>46.96</c:v>
                </c:pt>
                <c:pt idx="2">
                  <c:v>46.99</c:v>
                </c:pt>
                <c:pt idx="3">
                  <c:v>46.63</c:v>
                </c:pt>
                <c:pt idx="4">
                  <c:v>45.07</c:v>
                </c:pt>
              </c:numCache>
            </c:numRef>
          </c:val>
          <c:extLst>
            <c:ext xmlns:c16="http://schemas.microsoft.com/office/drawing/2014/chart" uri="{C3380CC4-5D6E-409C-BE32-E72D297353CC}">
              <c16:uniqueId val="{00000000-7878-4FA3-A680-C39009470A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7878-4FA3-A680-C39009470A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17.489999999999998</c:v>
                </c:pt>
                <c:pt idx="1">
                  <c:v>18.739999999999998</c:v>
                </c:pt>
                <c:pt idx="2">
                  <c:v>19.86</c:v>
                </c:pt>
                <c:pt idx="3">
                  <c:v>19.829999999999998</c:v>
                </c:pt>
                <c:pt idx="4">
                  <c:v>18.47</c:v>
                </c:pt>
              </c:numCache>
            </c:numRef>
          </c:val>
          <c:extLst>
            <c:ext xmlns:c16="http://schemas.microsoft.com/office/drawing/2014/chart" uri="{C3380CC4-5D6E-409C-BE32-E72D297353CC}">
              <c16:uniqueId val="{00000000-FE10-48E9-A8BE-30FD0F0169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FE10-48E9-A8BE-30FD0F0169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9-47AD-BFAA-C59D884898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8919-47AD-BFAA-C59D884898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436.8</c:v>
                </c:pt>
                <c:pt idx="1">
                  <c:v>374.96</c:v>
                </c:pt>
                <c:pt idx="2">
                  <c:v>449.63</c:v>
                </c:pt>
                <c:pt idx="3">
                  <c:v>454.75</c:v>
                </c:pt>
                <c:pt idx="4">
                  <c:v>279.29000000000002</c:v>
                </c:pt>
              </c:numCache>
            </c:numRef>
          </c:val>
          <c:extLst>
            <c:ext xmlns:c16="http://schemas.microsoft.com/office/drawing/2014/chart" uri="{C3380CC4-5D6E-409C-BE32-E72D297353CC}">
              <c16:uniqueId val="{00000000-2E23-4EEA-A4A7-6FB3F15ED8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2E23-4EEA-A4A7-6FB3F15ED8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340.56</c:v>
                </c:pt>
                <c:pt idx="1">
                  <c:v>361</c:v>
                </c:pt>
                <c:pt idx="2">
                  <c:v>374.65</c:v>
                </c:pt>
                <c:pt idx="3">
                  <c:v>390.99</c:v>
                </c:pt>
                <c:pt idx="4">
                  <c:v>456.73</c:v>
                </c:pt>
              </c:numCache>
            </c:numRef>
          </c:val>
          <c:extLst>
            <c:ext xmlns:c16="http://schemas.microsoft.com/office/drawing/2014/chart" uri="{C3380CC4-5D6E-409C-BE32-E72D297353CC}">
              <c16:uniqueId val="{00000000-4911-4B47-844D-46927A87A8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4911-4B47-844D-46927A87A8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96.18</c:v>
                </c:pt>
                <c:pt idx="1">
                  <c:v>97.65</c:v>
                </c:pt>
                <c:pt idx="2">
                  <c:v>101.19</c:v>
                </c:pt>
                <c:pt idx="3">
                  <c:v>97.99</c:v>
                </c:pt>
                <c:pt idx="4">
                  <c:v>101.04</c:v>
                </c:pt>
              </c:numCache>
            </c:numRef>
          </c:val>
          <c:extLst>
            <c:ext xmlns:c16="http://schemas.microsoft.com/office/drawing/2014/chart" uri="{C3380CC4-5D6E-409C-BE32-E72D297353CC}">
              <c16:uniqueId val="{00000000-9A3E-4C05-A829-5852848610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9A3E-4C05-A829-5852848610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193.65</c:v>
                </c:pt>
                <c:pt idx="1">
                  <c:v>191.4</c:v>
                </c:pt>
                <c:pt idx="2">
                  <c:v>185.06</c:v>
                </c:pt>
                <c:pt idx="3">
                  <c:v>190.78</c:v>
                </c:pt>
                <c:pt idx="4">
                  <c:v>185.49</c:v>
                </c:pt>
              </c:numCache>
            </c:numRef>
          </c:val>
          <c:extLst>
            <c:ext xmlns:c16="http://schemas.microsoft.com/office/drawing/2014/chart" uri="{C3380CC4-5D6E-409C-BE32-E72D297353CC}">
              <c16:uniqueId val="{00000000-69DB-476D-B570-62D50AEFB7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9DB-476D-B570-62D50AEFB7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0"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滋賀県　竜王町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11433</v>
      </c>
      <c r="AM8" s="65"/>
      <c r="AN8" s="65"/>
      <c r="AO8" s="65"/>
      <c r="AP8" s="65"/>
      <c r="AQ8" s="65"/>
      <c r="AR8" s="65"/>
      <c r="AS8" s="65"/>
      <c r="AT8" s="36">
        <f>データ!$S$6</f>
        <v>44.55</v>
      </c>
      <c r="AU8" s="37"/>
      <c r="AV8" s="37"/>
      <c r="AW8" s="37"/>
      <c r="AX8" s="37"/>
      <c r="AY8" s="37"/>
      <c r="AZ8" s="37"/>
      <c r="BA8" s="37"/>
      <c r="BB8" s="54">
        <f>データ!$T$6</f>
        <v>256.63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56.79</v>
      </c>
      <c r="J10" s="37"/>
      <c r="K10" s="37"/>
      <c r="L10" s="37"/>
      <c r="M10" s="37"/>
      <c r="N10" s="37"/>
      <c r="O10" s="64"/>
      <c r="P10" s="54">
        <f>データ!$P$6</f>
        <v>96.37</v>
      </c>
      <c r="Q10" s="54"/>
      <c r="R10" s="54"/>
      <c r="S10" s="54"/>
      <c r="T10" s="54"/>
      <c r="U10" s="54"/>
      <c r="V10" s="54"/>
      <c r="W10" s="65">
        <f>データ!$Q$6</f>
        <v>3190</v>
      </c>
      <c r="X10" s="65"/>
      <c r="Y10" s="65"/>
      <c r="Z10" s="65"/>
      <c r="AA10" s="65"/>
      <c r="AB10" s="65"/>
      <c r="AC10" s="65"/>
      <c r="AD10" s="2"/>
      <c r="AE10" s="2"/>
      <c r="AF10" s="2"/>
      <c r="AG10" s="2"/>
      <c r="AH10" s="2"/>
      <c r="AI10" s="2"/>
      <c r="AJ10" s="2"/>
      <c r="AK10" s="2"/>
      <c r="AL10" s="65">
        <f>データ!$U$6</f>
        <v>10912</v>
      </c>
      <c r="AM10" s="65"/>
      <c r="AN10" s="65"/>
      <c r="AO10" s="65"/>
      <c r="AP10" s="65"/>
      <c r="AQ10" s="65"/>
      <c r="AR10" s="65"/>
      <c r="AS10" s="65"/>
      <c r="AT10" s="36">
        <f>データ!$V$6</f>
        <v>28.63</v>
      </c>
      <c r="AU10" s="37"/>
      <c r="AV10" s="37"/>
      <c r="AW10" s="37"/>
      <c r="AX10" s="37"/>
      <c r="AY10" s="37"/>
      <c r="AZ10" s="37"/>
      <c r="BA10" s="37"/>
      <c r="BB10" s="54">
        <f>データ!$W$6</f>
        <v>381.14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5.7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5.7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5.7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5.7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5.7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5.7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5.7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5.7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5.7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5.7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5.7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5.7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5.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5.7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5.7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5.7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5.7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5.7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5.7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5.7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oueDEk7F00hKJgZfgbV+ky8odI3IsYNbg9Pa+xzDP/qulMmmIBkQWR54jd1wE1kjEE2aO2FviEB+V0RyRmWcg==" saltValue="Phgb44KegSnwnny1BJhT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253847</v>
      </c>
      <c r="D6" s="20">
        <f t="shared" si="3"/>
        <v>46</v>
      </c>
      <c r="E6" s="20">
        <f t="shared" si="3"/>
        <v>1</v>
      </c>
      <c r="F6" s="20">
        <f t="shared" si="3"/>
        <v>0</v>
      </c>
      <c r="G6" s="20">
        <f t="shared" si="3"/>
        <v>1</v>
      </c>
      <c r="H6" s="20" t="str">
        <f t="shared" si="3"/>
        <v>滋賀県　竜王町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56.79</v>
      </c>
      <c r="P6" s="21">
        <f t="shared" si="3"/>
        <v>96.37</v>
      </c>
      <c r="Q6" s="21">
        <f t="shared" si="3"/>
        <v>3190</v>
      </c>
      <c r="R6" s="21">
        <f t="shared" si="3"/>
        <v>11433</v>
      </c>
      <c r="S6" s="21">
        <f t="shared" si="3"/>
        <v>44.55</v>
      </c>
      <c r="T6" s="21">
        <f t="shared" si="3"/>
        <v>256.63</v>
      </c>
      <c r="U6" s="21">
        <f t="shared" si="3"/>
        <v>10912</v>
      </c>
      <c r="V6" s="21">
        <f t="shared" si="3"/>
        <v>28.63</v>
      </c>
      <c r="W6" s="21">
        <f t="shared" si="3"/>
        <v>381.14</v>
      </c>
      <c r="X6" s="22">
        <f>IF(X7="",NA(),X7)</f>
        <v>107.45</v>
      </c>
      <c r="Y6" s="22">
        <f t="shared" ref="Y6:AG6" si="4">IF(Y7="",NA(),Y7)</f>
        <v>110.24</v>
      </c>
      <c r="Z6" s="22">
        <f t="shared" si="4"/>
        <v>113.84</v>
      </c>
      <c r="AA6" s="22">
        <f t="shared" si="4"/>
        <v>111.02</v>
      </c>
      <c r="AB6" s="22">
        <f t="shared" si="4"/>
        <v>113.81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436.8</v>
      </c>
      <c r="AU6" s="22">
        <f t="shared" ref="AU6:BC6" si="6">IF(AU7="",NA(),AU7)</f>
        <v>374.96</v>
      </c>
      <c r="AV6" s="22">
        <f t="shared" si="6"/>
        <v>449.63</v>
      </c>
      <c r="AW6" s="22">
        <f t="shared" si="6"/>
        <v>454.75</v>
      </c>
      <c r="AX6" s="22">
        <f t="shared" si="6"/>
        <v>279.29000000000002</v>
      </c>
      <c r="AY6" s="22">
        <f t="shared" si="6"/>
        <v>362.93</v>
      </c>
      <c r="AZ6" s="22">
        <f t="shared" si="6"/>
        <v>371.81</v>
      </c>
      <c r="BA6" s="22">
        <f t="shared" si="6"/>
        <v>384.23</v>
      </c>
      <c r="BB6" s="22">
        <f t="shared" si="6"/>
        <v>364.3</v>
      </c>
      <c r="BC6" s="22">
        <f t="shared" si="6"/>
        <v>378.87</v>
      </c>
      <c r="BD6" s="21" t="str">
        <f>IF(BD7="","",IF(BD7="-","【-】","【"&amp;SUBSTITUTE(TEXT(BD7,"#,##0.00"),"-","△")&amp;"】"))</f>
        <v>【243.36】</v>
      </c>
      <c r="BE6" s="22">
        <f>IF(BE7="",NA(),BE7)</f>
        <v>340.56</v>
      </c>
      <c r="BF6" s="22">
        <f t="shared" ref="BF6:BN6" si="7">IF(BF7="",NA(),BF7)</f>
        <v>361</v>
      </c>
      <c r="BG6" s="22">
        <f t="shared" si="7"/>
        <v>374.65</v>
      </c>
      <c r="BH6" s="22">
        <f t="shared" si="7"/>
        <v>390.99</v>
      </c>
      <c r="BI6" s="22">
        <f t="shared" si="7"/>
        <v>456.73</v>
      </c>
      <c r="BJ6" s="22">
        <f t="shared" si="7"/>
        <v>439.05</v>
      </c>
      <c r="BK6" s="22">
        <f t="shared" si="7"/>
        <v>465.85</v>
      </c>
      <c r="BL6" s="22">
        <f t="shared" si="7"/>
        <v>439.43</v>
      </c>
      <c r="BM6" s="22">
        <f t="shared" si="7"/>
        <v>438.41</v>
      </c>
      <c r="BN6" s="22">
        <f t="shared" si="7"/>
        <v>430.23</v>
      </c>
      <c r="BO6" s="21" t="str">
        <f>IF(BO7="","",IF(BO7="-","【-】","【"&amp;SUBSTITUTE(TEXT(BO7,"#,##0.00"),"-","△")&amp;"】"))</f>
        <v>【265.93】</v>
      </c>
      <c r="BP6" s="22">
        <f>IF(BP7="",NA(),BP7)</f>
        <v>96.18</v>
      </c>
      <c r="BQ6" s="22">
        <f t="shared" ref="BQ6:BY6" si="8">IF(BQ7="",NA(),BQ7)</f>
        <v>97.65</v>
      </c>
      <c r="BR6" s="22">
        <f t="shared" si="8"/>
        <v>101.19</v>
      </c>
      <c r="BS6" s="22">
        <f t="shared" si="8"/>
        <v>97.99</v>
      </c>
      <c r="BT6" s="22">
        <f t="shared" si="8"/>
        <v>101.04</v>
      </c>
      <c r="BU6" s="22">
        <f t="shared" si="8"/>
        <v>95.26</v>
      </c>
      <c r="BV6" s="22">
        <f t="shared" si="8"/>
        <v>92.39</v>
      </c>
      <c r="BW6" s="22">
        <f t="shared" si="8"/>
        <v>94.41</v>
      </c>
      <c r="BX6" s="22">
        <f t="shared" si="8"/>
        <v>90.96</v>
      </c>
      <c r="BY6" s="22">
        <f t="shared" si="8"/>
        <v>90.66</v>
      </c>
      <c r="BZ6" s="21" t="str">
        <f>IF(BZ7="","",IF(BZ7="-","【-】","【"&amp;SUBSTITUTE(TEXT(BZ7,"#,##0.00"),"-","△")&amp;"】"))</f>
        <v>【97.82】</v>
      </c>
      <c r="CA6" s="22">
        <f>IF(CA7="",NA(),CA7)</f>
        <v>193.65</v>
      </c>
      <c r="CB6" s="22">
        <f t="shared" ref="CB6:CJ6" si="9">IF(CB7="",NA(),CB7)</f>
        <v>191.4</v>
      </c>
      <c r="CC6" s="22">
        <f t="shared" si="9"/>
        <v>185.06</v>
      </c>
      <c r="CD6" s="22">
        <f t="shared" si="9"/>
        <v>190.78</v>
      </c>
      <c r="CE6" s="22">
        <f t="shared" si="9"/>
        <v>185.49</v>
      </c>
      <c r="CF6" s="22">
        <f t="shared" si="9"/>
        <v>192.82</v>
      </c>
      <c r="CG6" s="22">
        <f t="shared" si="9"/>
        <v>192.98</v>
      </c>
      <c r="CH6" s="22">
        <f t="shared" si="9"/>
        <v>192.13</v>
      </c>
      <c r="CI6" s="22">
        <f t="shared" si="9"/>
        <v>197.04</v>
      </c>
      <c r="CJ6" s="22">
        <f t="shared" si="9"/>
        <v>199.33</v>
      </c>
      <c r="CK6" s="21" t="str">
        <f>IF(CK7="","",IF(CK7="-","【-】","【"&amp;SUBSTITUTE(TEXT(CK7,"#,##0.00"),"-","△")&amp;"】"))</f>
        <v>【177.56】</v>
      </c>
      <c r="CL6" s="22">
        <f>IF(CL7="",NA(),CL7)</f>
        <v>51.12</v>
      </c>
      <c r="CM6" s="22">
        <f t="shared" ref="CM6:CU6" si="10">IF(CM7="",NA(),CM7)</f>
        <v>50.75</v>
      </c>
      <c r="CN6" s="22">
        <f t="shared" si="10"/>
        <v>50.17</v>
      </c>
      <c r="CO6" s="22">
        <f t="shared" si="10"/>
        <v>49.33</v>
      </c>
      <c r="CP6" s="22">
        <f t="shared" si="10"/>
        <v>47.78</v>
      </c>
      <c r="CQ6" s="22">
        <f t="shared" si="10"/>
        <v>54.05</v>
      </c>
      <c r="CR6" s="22">
        <f t="shared" si="10"/>
        <v>54.43</v>
      </c>
      <c r="CS6" s="22">
        <f t="shared" si="10"/>
        <v>53.87</v>
      </c>
      <c r="CT6" s="22">
        <f t="shared" si="10"/>
        <v>54.49</v>
      </c>
      <c r="CU6" s="22">
        <f t="shared" si="10"/>
        <v>54.8</v>
      </c>
      <c r="CV6" s="21" t="str">
        <f>IF(CV7="","",IF(CV7="-","【-】","【"&amp;SUBSTITUTE(TEXT(CV7,"#,##0.00"),"-","△")&amp;"】"))</f>
        <v>【59.81】</v>
      </c>
      <c r="CW6" s="22">
        <f>IF(CW7="",NA(),CW7)</f>
        <v>92.12</v>
      </c>
      <c r="CX6" s="22">
        <f t="shared" ref="CX6:DF6" si="11">IF(CX7="",NA(),CX7)</f>
        <v>91.36</v>
      </c>
      <c r="CY6" s="22">
        <f t="shared" si="11"/>
        <v>92.75</v>
      </c>
      <c r="CZ6" s="22">
        <f t="shared" si="11"/>
        <v>93.58</v>
      </c>
      <c r="DA6" s="22">
        <f t="shared" si="11"/>
        <v>93.82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47</v>
      </c>
      <c r="DI6" s="22">
        <f t="shared" ref="DI6:DQ6" si="12">IF(DI7="",NA(),DI7)</f>
        <v>46.96</v>
      </c>
      <c r="DJ6" s="22">
        <f t="shared" si="12"/>
        <v>46.99</v>
      </c>
      <c r="DK6" s="22">
        <f t="shared" si="12"/>
        <v>46.63</v>
      </c>
      <c r="DL6" s="22">
        <f t="shared" si="12"/>
        <v>45.07</v>
      </c>
      <c r="DM6" s="22">
        <f t="shared" si="12"/>
        <v>49.12</v>
      </c>
      <c r="DN6" s="22">
        <f t="shared" si="12"/>
        <v>49.39</v>
      </c>
      <c r="DO6" s="22">
        <f t="shared" si="12"/>
        <v>50.75</v>
      </c>
      <c r="DP6" s="22">
        <f t="shared" si="12"/>
        <v>51.72</v>
      </c>
      <c r="DQ6" s="22">
        <f t="shared" si="12"/>
        <v>52.27</v>
      </c>
      <c r="DR6" s="21" t="str">
        <f>IF(DR7="","",IF(DR7="-","【-】","【"&amp;SUBSTITUTE(TEXT(DR7,"#,##0.00"),"-","△")&amp;"】"))</f>
        <v>【52.02】</v>
      </c>
      <c r="DS6" s="22">
        <f>IF(DS7="",NA(),DS7)</f>
        <v>17.489999999999998</v>
      </c>
      <c r="DT6" s="22">
        <f t="shared" ref="DT6:EB6" si="13">IF(DT7="",NA(),DT7)</f>
        <v>18.739999999999998</v>
      </c>
      <c r="DU6" s="22">
        <f t="shared" si="13"/>
        <v>19.86</v>
      </c>
      <c r="DV6" s="22">
        <f t="shared" si="13"/>
        <v>19.829999999999998</v>
      </c>
      <c r="DW6" s="22">
        <f t="shared" si="13"/>
        <v>18.47</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0.05</v>
      </c>
      <c r="EE6" s="22">
        <f t="shared" ref="EE6:EM6" si="14">IF(EE7="",NA(),EE7)</f>
        <v>0.57999999999999996</v>
      </c>
      <c r="EF6" s="22">
        <f t="shared" si="14"/>
        <v>0.47</v>
      </c>
      <c r="EG6" s="22">
        <f t="shared" si="14"/>
        <v>0.44</v>
      </c>
      <c r="EH6" s="22">
        <f t="shared" si="14"/>
        <v>0.65</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253847</v>
      </c>
      <c r="D7" s="24">
        <v>46</v>
      </c>
      <c r="E7" s="24">
        <v>1</v>
      </c>
      <c r="F7" s="24">
        <v>0</v>
      </c>
      <c r="G7" s="24">
        <v>1</v>
      </c>
      <c r="H7" s="24" t="s">
        <v>93</v>
      </c>
      <c r="I7" s="24" t="s">
        <v>94</v>
      </c>
      <c r="J7" s="24" t="s">
        <v>95</v>
      </c>
      <c r="K7" s="24" t="s">
        <v>96</v>
      </c>
      <c r="L7" s="24" t="s">
        <v>97</v>
      </c>
      <c r="M7" s="24" t="s">
        <v>98</v>
      </c>
      <c r="N7" s="25" t="s">
        <v>99</v>
      </c>
      <c r="O7" s="25">
        <v>56.79</v>
      </c>
      <c r="P7" s="25">
        <v>96.37</v>
      </c>
      <c r="Q7" s="25">
        <v>3190</v>
      </c>
      <c r="R7" s="25">
        <v>11433</v>
      </c>
      <c r="S7" s="25">
        <v>44.55</v>
      </c>
      <c r="T7" s="25">
        <v>256.63</v>
      </c>
      <c r="U7" s="25">
        <v>10912</v>
      </c>
      <c r="V7" s="25">
        <v>28.63</v>
      </c>
      <c r="W7" s="25">
        <v>381.14</v>
      </c>
      <c r="X7" s="25">
        <v>107.45</v>
      </c>
      <c r="Y7" s="25">
        <v>110.24</v>
      </c>
      <c r="Z7" s="25">
        <v>113.84</v>
      </c>
      <c r="AA7" s="25">
        <v>111.02</v>
      </c>
      <c r="AB7" s="25">
        <v>113.81</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436.8</v>
      </c>
      <c r="AU7" s="25">
        <v>374.96</v>
      </c>
      <c r="AV7" s="25">
        <v>449.63</v>
      </c>
      <c r="AW7" s="25">
        <v>454.75</v>
      </c>
      <c r="AX7" s="25">
        <v>279.29000000000002</v>
      </c>
      <c r="AY7" s="25">
        <v>362.93</v>
      </c>
      <c r="AZ7" s="25">
        <v>371.81</v>
      </c>
      <c r="BA7" s="25">
        <v>384.23</v>
      </c>
      <c r="BB7" s="25">
        <v>364.3</v>
      </c>
      <c r="BC7" s="25">
        <v>378.87</v>
      </c>
      <c r="BD7" s="25">
        <v>243.36</v>
      </c>
      <c r="BE7" s="25">
        <v>340.56</v>
      </c>
      <c r="BF7" s="25">
        <v>361</v>
      </c>
      <c r="BG7" s="25">
        <v>374.65</v>
      </c>
      <c r="BH7" s="25">
        <v>390.99</v>
      </c>
      <c r="BI7" s="25">
        <v>456.73</v>
      </c>
      <c r="BJ7" s="25">
        <v>439.05</v>
      </c>
      <c r="BK7" s="25">
        <v>465.85</v>
      </c>
      <c r="BL7" s="25">
        <v>439.43</v>
      </c>
      <c r="BM7" s="25">
        <v>438.41</v>
      </c>
      <c r="BN7" s="25">
        <v>430.23</v>
      </c>
      <c r="BO7" s="25">
        <v>265.93</v>
      </c>
      <c r="BP7" s="25">
        <v>96.18</v>
      </c>
      <c r="BQ7" s="25">
        <v>97.65</v>
      </c>
      <c r="BR7" s="25">
        <v>101.19</v>
      </c>
      <c r="BS7" s="25">
        <v>97.99</v>
      </c>
      <c r="BT7" s="25">
        <v>101.04</v>
      </c>
      <c r="BU7" s="25">
        <v>95.26</v>
      </c>
      <c r="BV7" s="25">
        <v>92.39</v>
      </c>
      <c r="BW7" s="25">
        <v>94.41</v>
      </c>
      <c r="BX7" s="25">
        <v>90.96</v>
      </c>
      <c r="BY7" s="25">
        <v>90.66</v>
      </c>
      <c r="BZ7" s="25">
        <v>97.82</v>
      </c>
      <c r="CA7" s="25">
        <v>193.65</v>
      </c>
      <c r="CB7" s="25">
        <v>191.4</v>
      </c>
      <c r="CC7" s="25">
        <v>185.06</v>
      </c>
      <c r="CD7" s="25">
        <v>190.78</v>
      </c>
      <c r="CE7" s="25">
        <v>185.49</v>
      </c>
      <c r="CF7" s="25">
        <v>192.82</v>
      </c>
      <c r="CG7" s="25">
        <v>192.98</v>
      </c>
      <c r="CH7" s="25">
        <v>192.13</v>
      </c>
      <c r="CI7" s="25">
        <v>197.04</v>
      </c>
      <c r="CJ7" s="25">
        <v>199.33</v>
      </c>
      <c r="CK7" s="25">
        <v>177.56</v>
      </c>
      <c r="CL7" s="25">
        <v>51.12</v>
      </c>
      <c r="CM7" s="25">
        <v>50.75</v>
      </c>
      <c r="CN7" s="25">
        <v>50.17</v>
      </c>
      <c r="CO7" s="25">
        <v>49.33</v>
      </c>
      <c r="CP7" s="25">
        <v>47.78</v>
      </c>
      <c r="CQ7" s="25">
        <v>54.05</v>
      </c>
      <c r="CR7" s="25">
        <v>54.43</v>
      </c>
      <c r="CS7" s="25">
        <v>53.87</v>
      </c>
      <c r="CT7" s="25">
        <v>54.49</v>
      </c>
      <c r="CU7" s="25">
        <v>54.8</v>
      </c>
      <c r="CV7" s="25">
        <v>59.81</v>
      </c>
      <c r="CW7" s="25">
        <v>92.12</v>
      </c>
      <c r="CX7" s="25">
        <v>91.36</v>
      </c>
      <c r="CY7" s="25">
        <v>92.75</v>
      </c>
      <c r="CZ7" s="25">
        <v>93.58</v>
      </c>
      <c r="DA7" s="25">
        <v>93.82</v>
      </c>
      <c r="DB7" s="25">
        <v>80.510000000000005</v>
      </c>
      <c r="DC7" s="25">
        <v>79.44</v>
      </c>
      <c r="DD7" s="25">
        <v>79.489999999999995</v>
      </c>
      <c r="DE7" s="25">
        <v>78.8</v>
      </c>
      <c r="DF7" s="25">
        <v>77.98</v>
      </c>
      <c r="DG7" s="25">
        <v>89.42</v>
      </c>
      <c r="DH7" s="25">
        <v>47</v>
      </c>
      <c r="DI7" s="25">
        <v>46.96</v>
      </c>
      <c r="DJ7" s="25">
        <v>46.99</v>
      </c>
      <c r="DK7" s="25">
        <v>46.63</v>
      </c>
      <c r="DL7" s="25">
        <v>45.07</v>
      </c>
      <c r="DM7" s="25">
        <v>49.12</v>
      </c>
      <c r="DN7" s="25">
        <v>49.39</v>
      </c>
      <c r="DO7" s="25">
        <v>50.75</v>
      </c>
      <c r="DP7" s="25">
        <v>51.72</v>
      </c>
      <c r="DQ7" s="25">
        <v>52.27</v>
      </c>
      <c r="DR7" s="25">
        <v>52.02</v>
      </c>
      <c r="DS7" s="25">
        <v>17.489999999999998</v>
      </c>
      <c r="DT7" s="25">
        <v>18.739999999999998</v>
      </c>
      <c r="DU7" s="25">
        <v>19.86</v>
      </c>
      <c r="DV7" s="25">
        <v>19.829999999999998</v>
      </c>
      <c r="DW7" s="25">
        <v>18.47</v>
      </c>
      <c r="DX7" s="25">
        <v>16.760000000000002</v>
      </c>
      <c r="DY7" s="25">
        <v>18.57</v>
      </c>
      <c r="DZ7" s="25">
        <v>21.14</v>
      </c>
      <c r="EA7" s="25">
        <v>22.12</v>
      </c>
      <c r="EB7" s="25">
        <v>25.67</v>
      </c>
      <c r="EC7" s="25">
        <v>25.37</v>
      </c>
      <c r="ED7" s="25">
        <v>0.05</v>
      </c>
      <c r="EE7" s="25">
        <v>0.57999999999999996</v>
      </c>
      <c r="EF7" s="25">
        <v>0.47</v>
      </c>
      <c r="EG7" s="25">
        <v>0.44</v>
      </c>
      <c r="EH7" s="25">
        <v>0.65</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2025-02-06T01:31:34Z</cp:lastPrinted>
  <dcterms:created xsi:type="dcterms:W3CDTF">2025-01-24T06:51:19Z</dcterms:created>
  <dcterms:modified xsi:type="dcterms:W3CDTF">2025-02-21T07:27:42Z</dcterms:modified>
  <cp:category/>
</cp:coreProperties>
</file>