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8_{A17DF2A5-5924-46DF-9A1D-FBE8A59C1B9C}" xr6:coauthVersionLast="47" xr6:coauthVersionMax="47" xr10:uidLastSave="{00000000-0000-0000-0000-000000000000}"/>
  <workbookProtection workbookAlgorithmName="SHA-512" workbookHashValue="gYcXCyYbZPwpdVLG8Exq7p97yXVYrQKFh0W4n06mDDOiqpLoapOK8GU8DRJIsFIwYYe9fjlXR07lDeN4JIZTaQ==" workbookSaltValue="b3mCN54YyneCl6ssVIU/Y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BB10" i="4"/>
  <c r="AL10" i="4"/>
  <c r="W10" i="4"/>
  <c r="I10" i="4"/>
  <c r="B10" i="4"/>
  <c r="BB8" i="4"/>
  <c r="AT8" i="4"/>
  <c r="AL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<sst xmlns="http://schemas.openxmlformats.org/spreadsheetml/2006/main" count="228" uniqueCount="112">
  <si>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</si>
  <si>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</si>
  <si>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</si>
  <si>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</si>
  <si>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</si>
  <si>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</si>
  <si>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</si>
  <si>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</si>
  <si>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</si>
  <si>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</si>
  <si>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</si>
  <si>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</si>
  <si>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</si>
  <si>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</si>
  <si>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</si>
  <si>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</si>
  <si>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</si>
  <si>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</si>
  <si>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</si>
  <si>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</si>
  <si>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</si>
  <si>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</si>
  <si>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</si>
  <si>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</si>
  <si>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</si>
  <si>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</si>
  <si>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</si>
  <si>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</si>
  <si>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</si>
  <si>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</si>
  <si>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</si>
  <si>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</si>
  <si>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</si>
  <si>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</si>
  <si>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</si>
  <si>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</si>
  <si>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</si>
  <si>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</si>
  <si>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</si>
  <si>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</si>
  <si>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</si>
  <si>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</si>
  <si>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</si>
  <si>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</si>
  <si>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</si>
  <si>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</si>
  <si>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</si>
  <si>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</si>
  <si>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</si>
  <si>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</si>
  <si>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</si>
  <si>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</si>
  <si>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</si>
  <si>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</si>
  <si>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</si>
  <si>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</si>
  <si>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</si>
  <si>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</si>
  <si>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</si>
  <si>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</si>
  <si>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</si>
  <si>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</si>
  <si>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</si>
  <si>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</si>
  <si>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</si>
  <si>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</si>
  <si>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</si>
  <si>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</si>
  <si>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</si>
  <si>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</si>
  <si>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</si>
  <si>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</si>
  <si>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</si>
  <si>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</si>
  <si>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</si>
  <si>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</si>
  <si>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</si>
  <si>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</si>
  <si>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</si>
  <si>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</si>
  <si>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</si>
  <si>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</si>
  <si>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</si>
  <si>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</si>
  <si>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</si>
  <si>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</si>
  <si>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</si>
  <si>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</si>
  <si>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</si>
  <si>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</si>
  <si>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</si>
  <si>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</si>
  <si>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</si>
  <si>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</si>
  <si>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</si>
  <si>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</si>
  <si>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</si>
  <si>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</si>
  <si>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</si>
  <si>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</si>
  <si>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</si>
  <si>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</si>
  <si>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</si>
  <si>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</si>
  <si>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</si>
  <si>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</si>
  <si>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</si>
  <si>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</si>
  <si>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</si>
  <si>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①有形固定資産減価償却率は、全国平均および類似団体平均を下回っており、資産全体の老朽化度合いは高いとまでは言えません。
②管路経年化率は、全国平均および類似団体平均を下回っていますが年々増加傾向にあります。
③管路更新率は、全国平均および類似団体平均よりも低いことから、アセットマネジメントに基づき、今後も計画的な管路更新を行っていく必要があります。</t>
    <phoneticPr fontId="4"/>
  </si>
  <si>
    <t>　施設の改修・更新に伴い多額の費用を要する一方で、人口減少による給水収益の減少が懸念されることから、本市を取り巻く経営環境は、依然厳しい状況にあると言えます。
　経常収支比率は、全国平均および類似団体平均を下回っている状態で、料金回収率も100％を下回っています。一方で、管路更新率は低い状況にあり、必要な更新に向けた投資ができていない状態です。
　今後の安定した経営のために料金改定を行うほか、引き続き有収率向上に向けた取組や施設の効率的な利用、管路の更新等における適正な設備投資を行い、安定した経営ができるよう事業を進めていきます。</t>
    <rPh sb="188" eb="192">
      <t>リョウキンカイテイ</t>
    </rPh>
    <rPh sb="193" eb="194">
      <t>オコナ</t>
    </rPh>
    <rPh sb="198" eb="199">
      <t>ヒ</t>
    </rPh>
    <rPh sb="200" eb="201">
      <t>ツヅ</t>
    </rPh>
    <rPh sb="202" eb="205">
      <t>ユウシュウリツ</t>
    </rPh>
    <rPh sb="205" eb="207">
      <t>コウジョウ</t>
    </rPh>
    <rPh sb="208" eb="209">
      <t>ム</t>
    </rPh>
    <rPh sb="211" eb="212">
      <t>ト</t>
    </rPh>
    <rPh sb="212" eb="213">
      <t>ク</t>
    </rPh>
    <rPh sb="214" eb="216">
      <t>シセツ</t>
    </rPh>
    <rPh sb="217" eb="220">
      <t>コウリツテキ</t>
    </rPh>
    <rPh sb="221" eb="223">
      <t>リヨウ</t>
    </rPh>
    <rPh sb="224" eb="226">
      <t>カンロ</t>
    </rPh>
    <rPh sb="227" eb="229">
      <t>コウシン</t>
    </rPh>
    <rPh sb="229" eb="230">
      <t>トウ</t>
    </rPh>
    <rPh sb="234" eb="236">
      <t>テキセイ</t>
    </rPh>
    <rPh sb="237" eb="239">
      <t>セツビ</t>
    </rPh>
    <rPh sb="239" eb="241">
      <t>トウシ</t>
    </rPh>
    <rPh sb="242" eb="243">
      <t>オコナ</t>
    </rPh>
    <rPh sb="245" eb="247">
      <t>アンテイ</t>
    </rPh>
    <rPh sb="249" eb="251">
      <t>ケイエイ</t>
    </rPh>
    <rPh sb="257" eb="259">
      <t>ジギョウ</t>
    </rPh>
    <rPh sb="260" eb="261">
      <t>スス</t>
    </rPh>
    <phoneticPr fontId="4"/>
  </si>
  <si>
    <t>①経常収支比率は、全国平均および類似団体平均を下回っており、料金回収率も100％未満であることから、適切な料金収入確保のため、令和6年4月に料金改定を行いました。
③流動比率は、建設改良費支払いのため流動負債が増加したことから全国平均および類似団体平均を下回りました。
④企業債残高対給水収益比率は、全国平均および類似団体平均と比較すると平均値を上回っていることから、事業費の財源を企業債に依存している状況です。
⑤料金回収率は100％を下回り、全国平均も下回る状態です。給水収益以外の収入に依存している状態であるため、適切な料金収入確保のため令和6年4月に料金改定を行いました。
⑥給水原価は、類似団体平均より低い状態ではありますが、大規模な施設・設備更新等の影響で年々増加傾向にあり、今後も経常費用増加による給水原価の上昇が見込まれます。そのため、当該指標の動向に留意した上で、投資の効率化などの経営改善を図っていく必要があります。
⑦施設利用率は、全国平均よりも低いことから、施設の効率的な利用の検討が必要です。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23" eb="24">
      <t>シタ</t>
    </rPh>
    <rPh sb="63" eb="65">
      <t>レイワ</t>
    </rPh>
    <rPh sb="68" eb="69">
      <t>ツキ</t>
    </rPh>
    <rPh sb="70" eb="74">
      <t>リョウキンカイテイ</t>
    </rPh>
    <rPh sb="75" eb="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</si>
</sst>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0.31</c:v>
                </c:pt>
                <c:pt idx="2">
                  <c:v>0.25</c:v>
                </c:pt>
                <c:pt idx="3">
                  <c:v>0.2</c:v>
                </c:pt>
                <c:pt idx="4">
                  <c:v>0.17</c:v>
                </c:pt>
              </c:numCache>
            </c:numRef>
          </c:val>
          <c:extLst>
            <c:ext xmlns:c16="http://schemas.microsoft.com/office/drawing/2014/chart" uri="{C3380CC4-5D6E-409C-BE32-E72D297353CC}">
              <c16:uniqueId val="{00000000-9115-4485-929A-0121688996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115-4485-929A-0121688996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55.55</c:v>
                </c:pt>
                <c:pt idx="1">
                  <c:v>54.63</c:v>
                </c:pt>
                <c:pt idx="2">
                  <c:v>55.34</c:v>
                </c:pt>
                <c:pt idx="3">
                  <c:v>57.26</c:v>
                </c:pt>
                <c:pt idx="4">
                  <c:v>56.21</c:v>
                </c:pt>
              </c:numCache>
            </c:numRef>
          </c:val>
          <c:extLst>
            <c:ext xmlns:c16="http://schemas.microsoft.com/office/drawing/2014/chart" uri="{C3380CC4-5D6E-409C-BE32-E72D297353CC}">
              <c16:uniqueId val="{00000000-6D8D-4E18-9EE7-E6B7C15EDF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D8D-4E18-9EE7-E6B7C15EDF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79.180000000000007</c:v>
                </c:pt>
                <c:pt idx="1">
                  <c:v>81.27</c:v>
                </c:pt>
                <c:pt idx="2">
                  <c:v>80.540000000000006</c:v>
                </c:pt>
                <c:pt idx="3">
                  <c:v>77.55</c:v>
                </c:pt>
                <c:pt idx="4">
                  <c:v>76.930000000000007</c:v>
                </c:pt>
              </c:numCache>
            </c:numRef>
          </c:val>
          <c:extLst>
            <c:ext xmlns:c16="http://schemas.microsoft.com/office/drawing/2014/chart" uri="{C3380CC4-5D6E-409C-BE32-E72D297353CC}">
              <c16:uniqueId val="{00000000-B5C7-46F4-8A12-022E83C914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5C7-46F4-8A12-022E83C914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111.97</c:v>
                </c:pt>
                <c:pt idx="1">
                  <c:v>110.8</c:v>
                </c:pt>
                <c:pt idx="2">
                  <c:v>107.75</c:v>
                </c:pt>
                <c:pt idx="3">
                  <c:v>107.97</c:v>
                </c:pt>
                <c:pt idx="4">
                  <c:v>105.68</c:v>
                </c:pt>
              </c:numCache>
            </c:numRef>
          </c:val>
          <c:extLst>
            <c:ext xmlns:c16="http://schemas.microsoft.com/office/drawing/2014/chart" uri="{C3380CC4-5D6E-409C-BE32-E72D297353CC}">
              <c16:uniqueId val="{00000000-3418-42E5-A054-DF2A3FD902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418-42E5-A054-DF2A3FD902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44.04</c:v>
                </c:pt>
                <c:pt idx="1">
                  <c:v>43.02</c:v>
                </c:pt>
                <c:pt idx="2">
                  <c:v>45.19</c:v>
                </c:pt>
                <c:pt idx="3">
                  <c:v>47.33</c:v>
                </c:pt>
                <c:pt idx="4">
                  <c:v>44.03</c:v>
                </c:pt>
              </c:numCache>
            </c:numRef>
          </c:val>
          <c:extLst>
            <c:ext xmlns:c16="http://schemas.microsoft.com/office/drawing/2014/chart" uri="{C3380CC4-5D6E-409C-BE32-E72D297353CC}">
              <c16:uniqueId val="{00000000-2924-4F0B-B3EE-5CF38341EF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924-4F0B-B3EE-5CF38341EF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4.82</c:v>
                </c:pt>
                <c:pt idx="1">
                  <c:v>4.8099999999999996</c:v>
                </c:pt>
                <c:pt idx="2">
                  <c:v>6.46</c:v>
                </c:pt>
                <c:pt idx="3">
                  <c:v>7.76</c:v>
                </c:pt>
                <c:pt idx="4">
                  <c:v>8.2899999999999991</c:v>
                </c:pt>
              </c:numCache>
            </c:numRef>
          </c:val>
          <c:extLst>
            <c:ext xmlns:c16="http://schemas.microsoft.com/office/drawing/2014/chart" uri="{C3380CC4-5D6E-409C-BE32-E72D297353CC}">
              <c16:uniqueId val="{00000000-9026-4726-95DE-C11037C1F4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9026-4726-95DE-C11037C1F4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4-4F69-A83B-261DBF663D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0F64-4F69-A83B-261DBF663D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533.13</c:v>
                </c:pt>
                <c:pt idx="1">
                  <c:v>223.45</c:v>
                </c:pt>
                <c:pt idx="2">
                  <c:v>479.32</c:v>
                </c:pt>
                <c:pt idx="3">
                  <c:v>217.85</c:v>
                </c:pt>
                <c:pt idx="4">
                  <c:v>146.88999999999999</c:v>
                </c:pt>
              </c:numCache>
            </c:numRef>
          </c:val>
          <c:extLst>
            <c:ext xmlns:c16="http://schemas.microsoft.com/office/drawing/2014/chart" uri="{C3380CC4-5D6E-409C-BE32-E72D297353CC}">
              <c16:uniqueId val="{00000000-2AFA-4AD5-ABCB-E79A76E29C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AFA-4AD5-ABCB-E79A76E29C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482.28</c:v>
                </c:pt>
                <c:pt idx="1">
                  <c:v>471.7</c:v>
                </c:pt>
                <c:pt idx="2">
                  <c:v>490.56</c:v>
                </c:pt>
                <c:pt idx="3">
                  <c:v>477.57</c:v>
                </c:pt>
                <c:pt idx="4">
                  <c:v>570.15</c:v>
                </c:pt>
              </c:numCache>
            </c:numRef>
          </c:val>
          <c:extLst>
            <c:ext xmlns:c16="http://schemas.microsoft.com/office/drawing/2014/chart" uri="{C3380CC4-5D6E-409C-BE32-E72D297353CC}">
              <c16:uniqueId val="{00000000-1BC7-4686-830D-173F0E03AB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BC7-4686-830D-173F0E03AB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102.73</c:v>
                </c:pt>
                <c:pt idx="1">
                  <c:v>101.68</c:v>
                </c:pt>
                <c:pt idx="2">
                  <c:v>97.1</c:v>
                </c:pt>
                <c:pt idx="3">
                  <c:v>96.37</c:v>
                </c:pt>
                <c:pt idx="4">
                  <c:v>93.49</c:v>
                </c:pt>
              </c:numCache>
            </c:numRef>
          </c:val>
          <c:extLst>
            <c:ext xmlns:c16="http://schemas.microsoft.com/office/drawing/2014/chart" uri="{C3380CC4-5D6E-409C-BE32-E72D297353CC}">
              <c16:uniqueId val="{00000000-FEB2-4EB0-BB0A-F78FE4433A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EB2-4EB0-BB0A-F78FE4433A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158.59</c:v>
                </c:pt>
                <c:pt idx="1">
                  <c:v>159.71</c:v>
                </c:pt>
                <c:pt idx="2">
                  <c:v>168.55</c:v>
                </c:pt>
                <c:pt idx="3">
                  <c:v>169.85</c:v>
                </c:pt>
                <c:pt idx="4">
                  <c:v>177.62</c:v>
                </c:pt>
              </c:numCache>
            </c:numRef>
          </c:val>
          <c:extLst>
            <c:ext xmlns:c16="http://schemas.microsoft.com/office/drawing/2014/chart" uri="{C3380CC4-5D6E-409C-BE32-E72D297353CC}">
              <c16:uniqueId val="{00000000-A1DA-4424-9305-298C2C2229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1DA-4424-9305-298C2C2229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米原市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37375</v>
      </c>
      <c r="AM8" s="44"/>
      <c r="AN8" s="44"/>
      <c r="AO8" s="44"/>
      <c r="AP8" s="44"/>
      <c r="AQ8" s="44"/>
      <c r="AR8" s="44"/>
      <c r="AS8" s="44"/>
      <c r="AT8" s="45">
        <f>データ!$S$6</f>
        <v>250.39</v>
      </c>
      <c r="AU8" s="46"/>
      <c r="AV8" s="46"/>
      <c r="AW8" s="46"/>
      <c r="AX8" s="46"/>
      <c r="AY8" s="46"/>
      <c r="AZ8" s="46"/>
      <c r="BA8" s="46"/>
      <c r="BB8" s="47">
        <f>データ!$T$6</f>
        <v>149.27000000000001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66.510000000000005</v>
      </c>
      <c r="J10" s="46"/>
      <c r="K10" s="46"/>
      <c r="L10" s="46"/>
      <c r="M10" s="46"/>
      <c r="N10" s="46"/>
      <c r="O10" s="80"/>
      <c r="P10" s="47">
        <f>データ!$P$6</f>
        <v>99.6</v>
      </c>
      <c r="Q10" s="47"/>
      <c r="R10" s="47"/>
      <c r="S10" s="47"/>
      <c r="T10" s="47"/>
      <c r="U10" s="47"/>
      <c r="V10" s="47"/>
      <c r="W10" s="44">
        <f>データ!$Q$6</f>
        <v>2926</v>
      </c>
      <c r="X10" s="44"/>
      <c r="Y10" s="44"/>
      <c r="Z10" s="44"/>
      <c r="AA10" s="44"/>
      <c r="AB10" s="44"/>
      <c r="AC10" s="44"/>
      <c r="AD10" s="2"/>
      <c r="AE10" s="2"/>
      <c r="AF10" s="2"/>
      <c r="AG10" s="2"/>
      <c r="AH10" s="2"/>
      <c r="AI10" s="2"/>
      <c r="AJ10" s="2"/>
      <c r="AK10" s="2"/>
      <c r="AL10" s="44">
        <f>データ!$U$6</f>
        <v>26902</v>
      </c>
      <c r="AM10" s="44"/>
      <c r="AN10" s="44"/>
      <c r="AO10" s="44"/>
      <c r="AP10" s="44"/>
      <c r="AQ10" s="44"/>
      <c r="AR10" s="44"/>
      <c r="AS10" s="44"/>
      <c r="AT10" s="45">
        <f>データ!$V$6</f>
        <v>60.48</v>
      </c>
      <c r="AU10" s="46"/>
      <c r="AV10" s="46"/>
      <c r="AW10" s="46"/>
      <c r="AX10" s="46"/>
      <c r="AY10" s="46"/>
      <c r="AZ10" s="46"/>
      <c r="BA10" s="46"/>
      <c r="BB10" s="47">
        <f>データ!$W$6</f>
        <v>444.81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ZZdWhtm/sRrNbSc4XGZar1Z1dAN6ROi89tOeQBHlnZ+D15+MprHp+vvtCF6zAxt5l/9wAhuLL25vWCru27Qkg==" saltValue="2Vo2OtixoH/1528V5N4j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252140</v>
      </c>
      <c r="D6" s="20">
        <f t="shared" si="3"/>
        <v>46</v>
      </c>
      <c r="E6" s="20">
        <f t="shared" si="3"/>
        <v>1</v>
      </c>
      <c r="F6" s="20">
        <f t="shared" si="3"/>
        <v>0</v>
      </c>
      <c r="G6" s="20">
        <f t="shared" si="3"/>
        <v>1</v>
      </c>
      <c r="H6" s="20" t="str">
        <f t="shared" si="3"/>
        <v>滋賀県　米原市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66.510000000000005</v>
      </c>
      <c r="P6" s="21">
        <f t="shared" si="3"/>
        <v>99.6</v>
      </c>
      <c r="Q6" s="21">
        <f t="shared" si="3"/>
        <v>2926</v>
      </c>
      <c r="R6" s="21">
        <f t="shared" si="3"/>
        <v>37375</v>
      </c>
      <c r="S6" s="21">
        <f t="shared" si="3"/>
        <v>250.39</v>
      </c>
      <c r="T6" s="21">
        <f t="shared" si="3"/>
        <v>149.27000000000001</v>
      </c>
      <c r="U6" s="21">
        <f t="shared" si="3"/>
        <v>26902</v>
      </c>
      <c r="V6" s="21">
        <f t="shared" si="3"/>
        <v>60.48</v>
      </c>
      <c r="W6" s="21">
        <f t="shared" si="3"/>
        <v>444.81</v>
      </c>
      <c r="X6" s="22">
        <f>IF(X7="",NA(),X7)</f>
        <v>111.97</v>
      </c>
      <c r="Y6" s="22">
        <f t="shared" ref="Y6:AG6" si="4">IF(Y7="",NA(),Y7)</f>
        <v>110.8</v>
      </c>
      <c r="Z6" s="22">
        <f t="shared" si="4"/>
        <v>107.75</v>
      </c>
      <c r="AA6" s="22">
        <f t="shared" si="4"/>
        <v>107.97</v>
      </c>
      <c r="AB6" s="22">
        <f t="shared" si="4"/>
        <v>105.68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533.13</v>
      </c>
      <c r="AU6" s="22">
        <f t="shared" ref="AU6:BC6" si="6">IF(AU7="",NA(),AU7)</f>
        <v>223.45</v>
      </c>
      <c r="AV6" s="22">
        <f t="shared" si="6"/>
        <v>479.32</v>
      </c>
      <c r="AW6" s="22">
        <f t="shared" si="6"/>
        <v>217.85</v>
      </c>
      <c r="AX6" s="22">
        <f t="shared" si="6"/>
        <v>146.88999999999999</v>
      </c>
      <c r="AY6" s="22">
        <f t="shared" si="6"/>
        <v>379.08</v>
      </c>
      <c r="AZ6" s="22">
        <f t="shared" si="6"/>
        <v>367.55</v>
      </c>
      <c r="BA6" s="22">
        <f t="shared" si="6"/>
        <v>378.56</v>
      </c>
      <c r="BB6" s="22">
        <f t="shared" si="6"/>
        <v>364.46</v>
      </c>
      <c r="BC6" s="22">
        <f t="shared" si="6"/>
        <v>338.89</v>
      </c>
      <c r="BD6" s="21" t="str">
        <f>IF(BD7="","",IF(BD7="-","【-】","【"&amp;SUBSTITUTE(TEXT(BD7,"#,##0.00"),"-","△")&amp;"】"))</f>
        <v>【243.36】</v>
      </c>
      <c r="BE6" s="22">
        <f>IF(BE7="",NA(),BE7)</f>
        <v>482.28</v>
      </c>
      <c r="BF6" s="22">
        <f t="shared" ref="BF6:BN6" si="7">IF(BF7="",NA(),BF7)</f>
        <v>471.7</v>
      </c>
      <c r="BG6" s="22">
        <f t="shared" si="7"/>
        <v>490.56</v>
      </c>
      <c r="BH6" s="22">
        <f t="shared" si="7"/>
        <v>477.57</v>
      </c>
      <c r="BI6" s="22">
        <f t="shared" si="7"/>
        <v>570.15</v>
      </c>
      <c r="BJ6" s="22">
        <f t="shared" si="7"/>
        <v>398.98</v>
      </c>
      <c r="BK6" s="22">
        <f t="shared" si="7"/>
        <v>418.68</v>
      </c>
      <c r="BL6" s="22">
        <f t="shared" si="7"/>
        <v>395.68</v>
      </c>
      <c r="BM6" s="22">
        <f t="shared" si="7"/>
        <v>403.72</v>
      </c>
      <c r="BN6" s="22">
        <f t="shared" si="7"/>
        <v>400.21</v>
      </c>
      <c r="BO6" s="21" t="str">
        <f>IF(BO7="","",IF(BO7="-","【-】","【"&amp;SUBSTITUTE(TEXT(BO7,"#,##0.00"),"-","△")&amp;"】"))</f>
        <v>【265.93】</v>
      </c>
      <c r="BP6" s="22">
        <f>IF(BP7="",NA(),BP7)</f>
        <v>102.73</v>
      </c>
      <c r="BQ6" s="22">
        <f t="shared" ref="BQ6:BY6" si="8">IF(BQ7="",NA(),BQ7)</f>
        <v>101.68</v>
      </c>
      <c r="BR6" s="22">
        <f t="shared" si="8"/>
        <v>97.1</v>
      </c>
      <c r="BS6" s="22">
        <f t="shared" si="8"/>
        <v>96.37</v>
      </c>
      <c r="BT6" s="22">
        <f t="shared" si="8"/>
        <v>93.49</v>
      </c>
      <c r="BU6" s="22">
        <f t="shared" si="8"/>
        <v>98.64</v>
      </c>
      <c r="BV6" s="22">
        <f t="shared" si="8"/>
        <v>94.78</v>
      </c>
      <c r="BW6" s="22">
        <f t="shared" si="8"/>
        <v>97.59</v>
      </c>
      <c r="BX6" s="22">
        <f t="shared" si="8"/>
        <v>92.17</v>
      </c>
      <c r="BY6" s="22">
        <f t="shared" si="8"/>
        <v>92.83</v>
      </c>
      <c r="BZ6" s="21" t="str">
        <f>IF(BZ7="","",IF(BZ7="-","【-】","【"&amp;SUBSTITUTE(TEXT(BZ7,"#,##0.00"),"-","△")&amp;"】"))</f>
        <v>【97.82】</v>
      </c>
      <c r="CA6" s="22">
        <f>IF(CA7="",NA(),CA7)</f>
        <v>158.59</v>
      </c>
      <c r="CB6" s="22">
        <f t="shared" ref="CB6:CJ6" si="9">IF(CB7="",NA(),CB7)</f>
        <v>159.71</v>
      </c>
      <c r="CC6" s="22">
        <f t="shared" si="9"/>
        <v>168.55</v>
      </c>
      <c r="CD6" s="22">
        <f t="shared" si="9"/>
        <v>169.85</v>
      </c>
      <c r="CE6" s="22">
        <f t="shared" si="9"/>
        <v>177.62</v>
      </c>
      <c r="CF6" s="22">
        <f t="shared" si="9"/>
        <v>178.92</v>
      </c>
      <c r="CG6" s="22">
        <f t="shared" si="9"/>
        <v>181.3</v>
      </c>
      <c r="CH6" s="22">
        <f t="shared" si="9"/>
        <v>181.71</v>
      </c>
      <c r="CI6" s="22">
        <f t="shared" si="9"/>
        <v>188.51</v>
      </c>
      <c r="CJ6" s="22">
        <f t="shared" si="9"/>
        <v>189.43</v>
      </c>
      <c r="CK6" s="21" t="str">
        <f>IF(CK7="","",IF(CK7="-","【-】","【"&amp;SUBSTITUTE(TEXT(CK7,"#,##0.00"),"-","△")&amp;"】"))</f>
        <v>【177.56】</v>
      </c>
      <c r="CL6" s="22">
        <f>IF(CL7="",NA(),CL7)</f>
        <v>55.55</v>
      </c>
      <c r="CM6" s="22">
        <f t="shared" ref="CM6:CU6" si="10">IF(CM7="",NA(),CM7)</f>
        <v>54.63</v>
      </c>
      <c r="CN6" s="22">
        <f t="shared" si="10"/>
        <v>55.34</v>
      </c>
      <c r="CO6" s="22">
        <f t="shared" si="10"/>
        <v>57.26</v>
      </c>
      <c r="CP6" s="22">
        <f t="shared" si="10"/>
        <v>56.21</v>
      </c>
      <c r="CQ6" s="22">
        <f t="shared" si="10"/>
        <v>55.14</v>
      </c>
      <c r="CR6" s="22">
        <f t="shared" si="10"/>
        <v>55.89</v>
      </c>
      <c r="CS6" s="22">
        <f t="shared" si="10"/>
        <v>55.72</v>
      </c>
      <c r="CT6" s="22">
        <f t="shared" si="10"/>
        <v>55.31</v>
      </c>
      <c r="CU6" s="22">
        <f t="shared" si="10"/>
        <v>55.14</v>
      </c>
      <c r="CV6" s="21" t="str">
        <f>IF(CV7="","",IF(CV7="-","【-】","【"&amp;SUBSTITUTE(TEXT(CV7,"#,##0.00"),"-","△")&amp;"】"))</f>
        <v>【59.81】</v>
      </c>
      <c r="CW6" s="22">
        <f>IF(CW7="",NA(),CW7)</f>
        <v>79.180000000000007</v>
      </c>
      <c r="CX6" s="22">
        <f t="shared" ref="CX6:DF6" si="11">IF(CX7="",NA(),CX7)</f>
        <v>81.27</v>
      </c>
      <c r="CY6" s="22">
        <f t="shared" si="11"/>
        <v>80.540000000000006</v>
      </c>
      <c r="CZ6" s="22">
        <f t="shared" si="11"/>
        <v>77.55</v>
      </c>
      <c r="DA6" s="22">
        <f t="shared" si="11"/>
        <v>76.930000000000007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44.04</v>
      </c>
      <c r="DI6" s="22">
        <f t="shared" ref="DI6:DQ6" si="12">IF(DI7="",NA(),DI7)</f>
        <v>43.02</v>
      </c>
      <c r="DJ6" s="22">
        <f t="shared" si="12"/>
        <v>45.19</v>
      </c>
      <c r="DK6" s="22">
        <f t="shared" si="12"/>
        <v>47.33</v>
      </c>
      <c r="DL6" s="22">
        <f t="shared" si="12"/>
        <v>44.03</v>
      </c>
      <c r="DM6" s="22">
        <f t="shared" si="12"/>
        <v>49.92</v>
      </c>
      <c r="DN6" s="22">
        <f t="shared" si="12"/>
        <v>50.63</v>
      </c>
      <c r="DO6" s="22">
        <f t="shared" si="12"/>
        <v>51.29</v>
      </c>
      <c r="DP6" s="22">
        <f t="shared" si="12"/>
        <v>52.2</v>
      </c>
      <c r="DQ6" s="22">
        <f t="shared" si="12"/>
        <v>52.7</v>
      </c>
      <c r="DR6" s="21" t="str">
        <f>IF(DR7="","",IF(DR7="-","【-】","【"&amp;SUBSTITUTE(TEXT(DR7,"#,##0.00"),"-","△")&amp;"】"))</f>
        <v>【52.02】</v>
      </c>
      <c r="DS6" s="22">
        <f>IF(DS7="",NA(),DS7)</f>
        <v>4.82</v>
      </c>
      <c r="DT6" s="22">
        <f t="shared" ref="DT6:EB6" si="13">IF(DT7="",NA(),DT7)</f>
        <v>4.8099999999999996</v>
      </c>
      <c r="DU6" s="22">
        <f t="shared" si="13"/>
        <v>6.46</v>
      </c>
      <c r="DV6" s="22">
        <f t="shared" si="13"/>
        <v>7.76</v>
      </c>
      <c r="DW6" s="22">
        <f t="shared" si="13"/>
        <v>8.2899999999999991</v>
      </c>
      <c r="DX6" s="22">
        <f t="shared" si="13"/>
        <v>16.88</v>
      </c>
      <c r="DY6" s="22">
        <f t="shared" si="13"/>
        <v>18.28</v>
      </c>
      <c r="DZ6" s="22">
        <f t="shared" si="13"/>
        <v>19.61</v>
      </c>
      <c r="EA6" s="22">
        <f t="shared" si="13"/>
        <v>20.73</v>
      </c>
      <c r="EB6" s="22">
        <f t="shared" si="13"/>
        <v>22.86</v>
      </c>
      <c r="EC6" s="21" t="str">
        <f>IF(EC7="","",IF(EC7="-","【-】","【"&amp;SUBSTITUTE(TEXT(EC7,"#,##0.00"),"-","△")&amp;"】"))</f>
        <v>【25.37】</v>
      </c>
      <c r="ED6" s="22">
        <f>IF(ED7="",NA(),ED7)</f>
        <v>0.32</v>
      </c>
      <c r="EE6" s="22">
        <f t="shared" ref="EE6:EM6" si="14">IF(EE7="",NA(),EE7)</f>
        <v>0.31</v>
      </c>
      <c r="EF6" s="22">
        <f t="shared" si="14"/>
        <v>0.25</v>
      </c>
      <c r="EG6" s="22">
        <f t="shared" si="14"/>
        <v>0.2</v>
      </c>
      <c r="EH6" s="22">
        <f t="shared" si="14"/>
        <v>0.17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252140</v>
      </c>
      <c r="D7" s="24">
        <v>46</v>
      </c>
      <c r="E7" s="24">
        <v>1</v>
      </c>
      <c r="F7" s="24">
        <v>0</v>
      </c>
      <c r="G7" s="24">
        <v>1</v>
      </c>
      <c r="H7" s="24" t="s">
        <v>93</v>
      </c>
      <c r="I7" s="24" t="s">
        <v>94</v>
      </c>
      <c r="J7" s="24" t="s">
        <v>95</v>
      </c>
      <c r="K7" s="24" t="s">
        <v>96</v>
      </c>
      <c r="L7" s="24" t="s">
        <v>97</v>
      </c>
      <c r="M7" s="24" t="s">
        <v>98</v>
      </c>
      <c r="N7" s="25" t="s">
        <v>99</v>
      </c>
      <c r="O7" s="25">
        <v>66.510000000000005</v>
      </c>
      <c r="P7" s="25">
        <v>99.6</v>
      </c>
      <c r="Q7" s="25">
        <v>2926</v>
      </c>
      <c r="R7" s="25">
        <v>37375</v>
      </c>
      <c r="S7" s="25">
        <v>250.39</v>
      </c>
      <c r="T7" s="25">
        <v>149.27000000000001</v>
      </c>
      <c r="U7" s="25">
        <v>26902</v>
      </c>
      <c r="V7" s="25">
        <v>60.48</v>
      </c>
      <c r="W7" s="25">
        <v>444.81</v>
      </c>
      <c r="X7" s="25">
        <v>111.97</v>
      </c>
      <c r="Y7" s="25">
        <v>110.8</v>
      </c>
      <c r="Z7" s="25">
        <v>107.75</v>
      </c>
      <c r="AA7" s="25">
        <v>107.97</v>
      </c>
      <c r="AB7" s="25">
        <v>105.68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533.13</v>
      </c>
      <c r="AU7" s="25">
        <v>223.45</v>
      </c>
      <c r="AV7" s="25">
        <v>479.32</v>
      </c>
      <c r="AW7" s="25">
        <v>217.85</v>
      </c>
      <c r="AX7" s="25">
        <v>146.88999999999999</v>
      </c>
      <c r="AY7" s="25">
        <v>379.08</v>
      </c>
      <c r="AZ7" s="25">
        <v>367.55</v>
      </c>
      <c r="BA7" s="25">
        <v>378.56</v>
      </c>
      <c r="BB7" s="25">
        <v>364.46</v>
      </c>
      <c r="BC7" s="25">
        <v>338.89</v>
      </c>
      <c r="BD7" s="25">
        <v>243.36</v>
      </c>
      <c r="BE7" s="25">
        <v>482.28</v>
      </c>
      <c r="BF7" s="25">
        <v>471.7</v>
      </c>
      <c r="BG7" s="25">
        <v>490.56</v>
      </c>
      <c r="BH7" s="25">
        <v>477.57</v>
      </c>
      <c r="BI7" s="25">
        <v>570.15</v>
      </c>
      <c r="BJ7" s="25">
        <v>398.98</v>
      </c>
      <c r="BK7" s="25">
        <v>418.68</v>
      </c>
      <c r="BL7" s="25">
        <v>395.68</v>
      </c>
      <c r="BM7" s="25">
        <v>403.72</v>
      </c>
      <c r="BN7" s="25">
        <v>400.21</v>
      </c>
      <c r="BO7" s="25">
        <v>265.93</v>
      </c>
      <c r="BP7" s="25">
        <v>102.73</v>
      </c>
      <c r="BQ7" s="25">
        <v>101.68</v>
      </c>
      <c r="BR7" s="25">
        <v>97.1</v>
      </c>
      <c r="BS7" s="25">
        <v>96.37</v>
      </c>
      <c r="BT7" s="25">
        <v>93.49</v>
      </c>
      <c r="BU7" s="25">
        <v>98.64</v>
      </c>
      <c r="BV7" s="25">
        <v>94.78</v>
      </c>
      <c r="BW7" s="25">
        <v>97.59</v>
      </c>
      <c r="BX7" s="25">
        <v>92.17</v>
      </c>
      <c r="BY7" s="25">
        <v>92.83</v>
      </c>
      <c r="BZ7" s="25">
        <v>97.82</v>
      </c>
      <c r="CA7" s="25">
        <v>158.59</v>
      </c>
      <c r="CB7" s="25">
        <v>159.71</v>
      </c>
      <c r="CC7" s="25">
        <v>168.55</v>
      </c>
      <c r="CD7" s="25">
        <v>169.85</v>
      </c>
      <c r="CE7" s="25">
        <v>177.62</v>
      </c>
      <c r="CF7" s="25">
        <v>178.92</v>
      </c>
      <c r="CG7" s="25">
        <v>181.3</v>
      </c>
      <c r="CH7" s="25">
        <v>181.71</v>
      </c>
      <c r="CI7" s="25">
        <v>188.51</v>
      </c>
      <c r="CJ7" s="25">
        <v>189.43</v>
      </c>
      <c r="CK7" s="25">
        <v>177.56</v>
      </c>
      <c r="CL7" s="25">
        <v>55.55</v>
      </c>
      <c r="CM7" s="25">
        <v>54.63</v>
      </c>
      <c r="CN7" s="25">
        <v>55.34</v>
      </c>
      <c r="CO7" s="25">
        <v>57.26</v>
      </c>
      <c r="CP7" s="25">
        <v>56.21</v>
      </c>
      <c r="CQ7" s="25">
        <v>55.14</v>
      </c>
      <c r="CR7" s="25">
        <v>55.89</v>
      </c>
      <c r="CS7" s="25">
        <v>55.72</v>
      </c>
      <c r="CT7" s="25">
        <v>55.31</v>
      </c>
      <c r="CU7" s="25">
        <v>55.14</v>
      </c>
      <c r="CV7" s="25">
        <v>59.81</v>
      </c>
      <c r="CW7" s="25">
        <v>79.180000000000007</v>
      </c>
      <c r="CX7" s="25">
        <v>81.27</v>
      </c>
      <c r="CY7" s="25">
        <v>80.540000000000006</v>
      </c>
      <c r="CZ7" s="25">
        <v>77.55</v>
      </c>
      <c r="DA7" s="25">
        <v>76.930000000000007</v>
      </c>
      <c r="DB7" s="25">
        <v>81.39</v>
      </c>
      <c r="DC7" s="25">
        <v>81.27</v>
      </c>
      <c r="DD7" s="25">
        <v>81.260000000000005</v>
      </c>
      <c r="DE7" s="25">
        <v>80.36</v>
      </c>
      <c r="DF7" s="25">
        <v>80.13</v>
      </c>
      <c r="DG7" s="25">
        <v>89.42</v>
      </c>
      <c r="DH7" s="25">
        <v>44.04</v>
      </c>
      <c r="DI7" s="25">
        <v>43.02</v>
      </c>
      <c r="DJ7" s="25">
        <v>45.19</v>
      </c>
      <c r="DK7" s="25">
        <v>47.33</v>
      </c>
      <c r="DL7" s="25">
        <v>44.03</v>
      </c>
      <c r="DM7" s="25">
        <v>49.92</v>
      </c>
      <c r="DN7" s="25">
        <v>50.63</v>
      </c>
      <c r="DO7" s="25">
        <v>51.29</v>
      </c>
      <c r="DP7" s="25">
        <v>52.2</v>
      </c>
      <c r="DQ7" s="25">
        <v>52.7</v>
      </c>
      <c r="DR7" s="25">
        <v>52.02</v>
      </c>
      <c r="DS7" s="25">
        <v>4.82</v>
      </c>
      <c r="DT7" s="25">
        <v>4.8099999999999996</v>
      </c>
      <c r="DU7" s="25">
        <v>6.46</v>
      </c>
      <c r="DV7" s="25">
        <v>7.76</v>
      </c>
      <c r="DW7" s="25">
        <v>8.2899999999999991</v>
      </c>
      <c r="DX7" s="25">
        <v>16.88</v>
      </c>
      <c r="DY7" s="25">
        <v>18.28</v>
      </c>
      <c r="DZ7" s="25">
        <v>19.61</v>
      </c>
      <c r="EA7" s="25">
        <v>20.73</v>
      </c>
      <c r="EB7" s="25">
        <v>22.86</v>
      </c>
      <c r="EC7" s="25">
        <v>25.37</v>
      </c>
      <c r="ED7" s="25">
        <v>0.32</v>
      </c>
      <c r="EE7" s="25">
        <v>0.31</v>
      </c>
      <c r="EF7" s="25">
        <v>0.25</v>
      </c>
      <c r="EG7" s="25">
        <v>0.2</v>
      </c>
      <c r="EH7" s="25">
        <v>0.17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2025-02-20T09:46:18Z</cp:lastPrinted>
  <dcterms:created xsi:type="dcterms:W3CDTF">2025-01-24T06:51:17Z</dcterms:created>
  <dcterms:modified xsi:type="dcterms:W3CDTF">2025-02-20T09:46:33Z</dcterms:modified>
  <cp:category/>
</cp:coreProperties>
</file>