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905_suido\◆◆H26～ 上下水道課◆◆\▼各グループ共通\★各グループ共通（調査・報告）\●R6\20250210〆公営企業に係る経営比較分析表\252123_高島市\"/>
    </mc:Choice>
  </mc:AlternateContent>
  <workbookProtection workbookAlgorithmName="SHA-512" workbookHashValue="kQKBSywa5hD/Wg9yKxL9t5nQLXjGubz0nTFNm2mamtcryYirf7+JWWUUsVSPlZZcNYA+0NSfY9fNs8SUDEjHMA==" workbookSaltValue="XBlMNn7LHbw69xgqGaWAUA==" workbookSpinCount="100000" lockStructure="1"/>
  <bookViews>
    <workbookView xWindow="0" yWindow="0" windowWidth="20490" windowHeight="75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<sst xmlns="http://schemas.openxmlformats.org/spreadsheetml/2006/main" count="231" uniqueCount="114">
  <si>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</si>
  <si>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</si>
  <si>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</si>
  <si>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</si>
  <si>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</si>
  <si>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</si>
  <si>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</si>
  <si>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</si>
  <si>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</si>
  <si>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</si>
  <si>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</si>
  <si>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</si>
  <si>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</si>
  <si>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</si>
  <si>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</si>
  <si>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</si>
  <si>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</si>
  <si>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</si>
  <si>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</si>
  <si>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</si>
  <si>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</si>
  <si>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</si>
  <si>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</si>
  <si>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</si>
  <si>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</si>
  <si>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</si>
  <si>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</si>
  <si>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</si>
  <si>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</si>
  <si>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</si>
  <si>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</si>
  <si>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</si>
  <si>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</si>
  <si>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</si>
  <si>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</si>
  <si>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</si>
  <si>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</si>
  <si>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</si>
  <si>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</si>
  <si>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</si>
  <si>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</si>
  <si>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</si>
  <si>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</si>
  <si>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</si>
  <si>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</si>
  <si>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</si>
  <si>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</si>
  <si>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</si>
  <si>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</si>
  <si>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</si>
  <si>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</si>
  <si>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</si>
  <si>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</si>
  <si>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</si>
  <si>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</si>
  <si>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</si>
  <si>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</si>
  <si>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</si>
  <si>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</si>
  <si>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</si>
  <si>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</si>
  <si>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</si>
  <si>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</si>
  <si>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</si>
  <si>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</si>
  <si>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</si>
  <si>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</si>
  <si>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</si>
  <si>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</si>
  <si>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</si>
  <si>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</si>
  <si>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</si>
  <si>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</si>
  <si>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</si>
  <si>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</si>
  <si>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</si>
  <si>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</si>
  <si>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</si>
  <si>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</si>
  <si>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</si>
  <si>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</si>
  <si>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</si>
  <si>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</si>
  <si>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</si>
  <si>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</si>
  <si>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</si>
  <si>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</si>
  <si>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</si>
  <si>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</si>
  <si>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</si>
  <si>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</si>
  <si>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</si>
  <si>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</si>
  <si>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</si>
  <si>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</si>
  <si>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</si>
  <si>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</si>
  <si>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</si>
  <si>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</si>
  <si>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</si>
  <si>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</si>
  <si>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</si>
  <si>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</si>
  <si>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</si>
  <si>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</si>
  <si>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</si>
  <si>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</si>
  <si>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</si>
  <si>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</si>
  <si>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</si>
  <si>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</si>
  <si>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29">
      <t>ホウテイ</t>
    </rPh>
    <rPh sb="29" eb="33">
      <t>タイヨウネンスウ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6">
      <t>カイゼンリツ</t>
    </rPh>
    <phoneticPr fontId="4"/>
  </si>
  <si>
    <t>　当市の林業集落排水の面整備事業は完了しています。林業集落排水は小さな施設が１施設のみであります。
　今後は施設の老朽化に伴う経費の増加が見込まれるなど、下水道事業を取り巻く状況は厳しさを増すことが予測されます。業務の一括発注等による維持管理経費の削減により一般会計からの繰入金の削減に努めていきます。</t>
    <rPh sb="1" eb="3">
      <t>トウシ</t>
    </rPh>
    <rPh sb="4" eb="6">
      <t>リンギョウ</t>
    </rPh>
    <rPh sb="6" eb="8">
      <t>シュウラク</t>
    </rPh>
    <rPh sb="8" eb="10">
      <t>ハイスイ</t>
    </rPh>
    <rPh sb="11" eb="12">
      <t>メン</t>
    </rPh>
    <rPh sb="12" eb="14">
      <t>セイビ</t>
    </rPh>
    <rPh sb="14" eb="16">
      <t>ジギョウ</t>
    </rPh>
    <rPh sb="17" eb="19">
      <t>カンリョウ</t>
    </rPh>
    <rPh sb="25" eb="27">
      <t>リンギョウ</t>
    </rPh>
    <rPh sb="27" eb="29">
      <t>シュウラク</t>
    </rPh>
    <rPh sb="29" eb="31">
      <t>ハイスイ</t>
    </rPh>
    <rPh sb="32" eb="33">
      <t>チイ</t>
    </rPh>
    <rPh sb="35" eb="37">
      <t>シセツ</t>
    </rPh>
    <rPh sb="39" eb="41">
      <t>シセツ</t>
    </rPh>
    <rPh sb="51" eb="53">
      <t>コンゴ</t>
    </rPh>
    <rPh sb="54" eb="56">
      <t>シセツ</t>
    </rPh>
    <rPh sb="57" eb="60">
      <t>ロウキュウカ</t>
    </rPh>
    <rPh sb="61" eb="62">
      <t>トモナ</t>
    </rPh>
    <rPh sb="63" eb="65">
      <t>ケイヒ</t>
    </rPh>
    <rPh sb="66" eb="68">
      <t>ゾウカ</t>
    </rPh>
    <rPh sb="69" eb="71">
      <t>ミコ</t>
    </rPh>
    <rPh sb="77" eb="82">
      <t>ゲスイドウジギョウ</t>
    </rPh>
    <rPh sb="83" eb="84">
      <t>ト</t>
    </rPh>
    <rPh sb="85" eb="86">
      <t>マ</t>
    </rPh>
    <rPh sb="87" eb="89">
      <t>ジョウキョウ</t>
    </rPh>
    <rPh sb="90" eb="91">
      <t>キビ</t>
    </rPh>
    <rPh sb="94" eb="95">
      <t>マ</t>
    </rPh>
    <rPh sb="99" eb="101">
      <t>ヨソク</t>
    </rPh>
    <rPh sb="106" eb="108">
      <t>ギョウム</t>
    </rPh>
    <rPh sb="109" eb="111">
      <t>イッカツ</t>
    </rPh>
    <rPh sb="111" eb="113">
      <t>ハッチュウ</t>
    </rPh>
    <rPh sb="113" eb="114">
      <t>トウ</t>
    </rPh>
    <rPh sb="117" eb="119">
      <t>イジ</t>
    </rPh>
    <rPh sb="119" eb="121">
      <t>カンリ</t>
    </rPh>
    <rPh sb="121" eb="123">
      <t>ケイヒ</t>
    </rPh>
    <rPh sb="124" eb="126">
      <t>サクゲン</t>
    </rPh>
    <rPh sb="129" eb="131">
      <t>イッパン</t>
    </rPh>
    <rPh sb="131" eb="133">
      <t>カイケイ</t>
    </rPh>
    <rPh sb="136" eb="138">
      <t>クリイレ</t>
    </rPh>
    <rPh sb="138" eb="139">
      <t>キン</t>
    </rPh>
    <rPh sb="140" eb="142">
      <t>サクゲン</t>
    </rPh>
    <rPh sb="143" eb="144">
      <t>ツト</t>
    </rPh>
    <phoneticPr fontId="4"/>
  </si>
  <si>
    <t>①経常収支比率は、１００％をわずかに超えたところで推移している。
③流動比率は、１００％以上で比較的良好と思われる。
④企業債残高対事業規模比率は、類似団体より低位で推移しており、比較的良好と思われる。
⑤経費回収率は、委託料等の増加により汚水処理費が増加したことで前年度を下回った。
⑥汚水処理原価は、汚水処理費の増加により前年度を上回った。
⑦施設利用率は横ばいであり、類似団体をわずかに上回っている。
⑧水洗化率は、前年度をわずかに上回った。</t>
    <rPh sb="1" eb="7">
      <t>ケイジョウシュウシヒリツ</t>
    </rPh>
    <rPh sb="18" eb="19">
      <t>コ</t>
    </rPh>
    <rPh sb="25" eb="27">
      <t>スイイ</t>
    </rPh>
    <rPh sb="34" eb="36">
      <t>リュウドウ</t>
    </rPh>
    <rPh sb="36" eb="38">
      <t>ヒリツ</t>
    </rPh>
    <rPh sb="44" eb="46">
      <t>イジョウ</t>
    </rPh>
    <rPh sb="47" eb="49">
      <t>ヒカク</t>
    </rPh>
    <rPh sb="49" eb="50">
      <t>テキ</t>
    </rPh>
    <rPh sb="50" eb="52">
      <t>リョウコウ</t>
    </rPh>
    <rPh sb="53" eb="54">
      <t>オモ</t>
    </rPh>
    <rPh sb="60" eb="70">
      <t>キギョウサイザンダカタイジギョウキボ</t>
    </rPh>
    <rPh sb="70" eb="72">
      <t>ヒリツ</t>
    </rPh>
    <rPh sb="74" eb="76">
      <t>ルイジ</t>
    </rPh>
    <rPh sb="76" eb="78">
      <t>ダンタイ</t>
    </rPh>
    <rPh sb="80" eb="82">
      <t>テイイ</t>
    </rPh>
    <rPh sb="83" eb="85">
      <t>スイイ</t>
    </rPh>
    <rPh sb="90" eb="95">
      <t>ヒカクテキリョウコウ</t>
    </rPh>
    <rPh sb="96" eb="97">
      <t>オモ</t>
    </rPh>
    <rPh sb="103" eb="108">
      <t>ケイヒカイシュウリツ</t>
    </rPh>
    <rPh sb="110" eb="113">
      <t>イタクリョウ</t>
    </rPh>
    <rPh sb="115" eb="117">
      <t>ゾウカ</t>
    </rPh>
    <rPh sb="120" eb="122">
      <t>オスイ</t>
    </rPh>
    <rPh sb="122" eb="124">
      <t>ショリ</t>
    </rPh>
    <rPh sb="124" eb="125">
      <t>ヒ</t>
    </rPh>
    <rPh sb="126" eb="128">
      <t>ゾウカ</t>
    </rPh>
    <rPh sb="133" eb="136">
      <t>ゼンネンド</t>
    </rPh>
    <rPh sb="137" eb="138">
      <t>シタ</t>
    </rPh>
    <rPh sb="144" eb="150">
      <t>オスイショリゲンカ</t>
    </rPh>
    <rPh sb="152" eb="157">
      <t>オスイショリヒ</t>
    </rPh>
    <rPh sb="158" eb="160">
      <t>ゾウカ</t>
    </rPh>
    <rPh sb="163" eb="166">
      <t>ゼンネンド</t>
    </rPh>
    <rPh sb="167" eb="168">
      <t>ウワ</t>
    </rPh>
    <rPh sb="174" eb="179">
      <t>シセツリヨウリツ</t>
    </rPh>
    <rPh sb="180" eb="181">
      <t>ヨコ</t>
    </rPh>
    <rPh sb="187" eb="191">
      <t>ルイジダンタイ</t>
    </rPh>
    <rPh sb="196" eb="198">
      <t>ウワマワ</t>
    </rPh>
    <rPh sb="205" eb="209">
      <t>スイセンカリツ</t>
    </rPh>
    <rPh sb="219" eb="220">
      <t>ウワ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</si>
</sst>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EF-410D-86EC-AC1D77DFC9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EF-410D-86EC-AC1D77DFC9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c:v>
                </c:pt>
                <c:pt idx="1">
                  <c:v>45.45</c:v>
                </c:pt>
                <c:pt idx="2">
                  <c:v>40.909999999999997</c:v>
                </c:pt>
                <c:pt idx="3">
                  <c:v>40.909999999999997</c:v>
                </c:pt>
                <c:pt idx="4">
                  <c:v>40.909999999999997</c:v>
                </c:pt>
              </c:numCache>
            </c:numRef>
          </c:val>
          <c:extLst>
            <c:ext xmlns:c16="http://schemas.microsoft.com/office/drawing/2014/chart" uri="{C3380CC4-5D6E-409C-BE32-E72D297353CC}">
              <c16:uniqueId val="{00000000-3CF5-4DA7-8A63-B890AB37AD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3CF5-4DA7-8A63-B890AB37AD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84.78</c:v>
                </c:pt>
                <c:pt idx="1">
                  <c:v>83.33</c:v>
                </c:pt>
                <c:pt idx="2">
                  <c:v>82.93</c:v>
                </c:pt>
                <c:pt idx="3">
                  <c:v>92.31</c:v>
                </c:pt>
                <c:pt idx="4">
                  <c:v>92.5</c:v>
                </c:pt>
              </c:numCache>
            </c:numRef>
          </c:val>
          <c:extLst>
            <c:ext xmlns:c16="http://schemas.microsoft.com/office/drawing/2014/chart" uri="{C3380CC4-5D6E-409C-BE32-E72D297353CC}">
              <c16:uniqueId val="{00000000-1049-48E0-83B4-61D8DB37D3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1049-48E0-83B4-61D8DB37D3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100.15</c:v>
                </c:pt>
                <c:pt idx="1">
                  <c:v>100.1</c:v>
                </c:pt>
                <c:pt idx="2">
                  <c:v>100.11</c:v>
                </c:pt>
                <c:pt idx="3">
                  <c:v>100.15</c:v>
                </c:pt>
                <c:pt idx="4">
                  <c:v>100.14</c:v>
                </c:pt>
              </c:numCache>
            </c:numRef>
          </c:val>
          <c:extLst>
            <c:ext xmlns:c16="http://schemas.microsoft.com/office/drawing/2014/chart" uri="{C3380CC4-5D6E-409C-BE32-E72D297353CC}">
              <c16:uniqueId val="{00000000-44CF-4A71-80AA-3DF5BCC479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98.94</c:v>
                </c:pt>
                <c:pt idx="1">
                  <c:v>101.09</c:v>
                </c:pt>
                <c:pt idx="2">
                  <c:v>94.43</c:v>
                </c:pt>
                <c:pt idx="3">
                  <c:v>101.18</c:v>
                </c:pt>
                <c:pt idx="4">
                  <c:v>89.58</c:v>
                </c:pt>
              </c:numCache>
            </c:numRef>
          </c:val>
          <c:smooth val="0"/>
          <c:extLst>
            <c:ext xmlns:c16="http://schemas.microsoft.com/office/drawing/2014/chart" uri="{C3380CC4-5D6E-409C-BE32-E72D297353CC}">
              <c16:uniqueId val="{00000001-44CF-4A71-80AA-3DF5BCC479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52.37</c:v>
                </c:pt>
                <c:pt idx="1">
                  <c:v>53.99</c:v>
                </c:pt>
                <c:pt idx="2">
                  <c:v>55.38</c:v>
                </c:pt>
                <c:pt idx="3">
                  <c:v>56.73</c:v>
                </c:pt>
                <c:pt idx="4">
                  <c:v>58.09</c:v>
                </c:pt>
              </c:numCache>
            </c:numRef>
          </c:val>
          <c:extLst>
            <c:ext xmlns:c16="http://schemas.microsoft.com/office/drawing/2014/chart" uri="{C3380CC4-5D6E-409C-BE32-E72D297353CC}">
              <c16:uniqueId val="{00000000-65EC-4EE7-86BF-BC7A85A632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40.36</c:v>
                </c:pt>
                <c:pt idx="1">
                  <c:v>34.76</c:v>
                </c:pt>
                <c:pt idx="2">
                  <c:v>36.130000000000003</c:v>
                </c:pt>
                <c:pt idx="3">
                  <c:v>38.409999999999997</c:v>
                </c:pt>
                <c:pt idx="4">
                  <c:v>43.41</c:v>
                </c:pt>
              </c:numCache>
            </c:numRef>
          </c:val>
          <c:smooth val="0"/>
          <c:extLst>
            <c:ext xmlns:c16="http://schemas.microsoft.com/office/drawing/2014/chart" uri="{C3380CC4-5D6E-409C-BE32-E72D297353CC}">
              <c16:uniqueId val="{00000001-65EC-4EE7-86BF-BC7A85A632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11-49E7-AE2C-91B117B28F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11-49E7-AE2C-91B117B28F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CF-4473-AEB7-645485003B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519.65</c:v>
                </c:pt>
                <c:pt idx="1">
                  <c:v>534.57000000000005</c:v>
                </c:pt>
                <c:pt idx="2">
                  <c:v>528.12</c:v>
                </c:pt>
                <c:pt idx="3">
                  <c:v>533.38</c:v>
                </c:pt>
                <c:pt idx="4">
                  <c:v>658.43</c:v>
                </c:pt>
              </c:numCache>
            </c:numRef>
          </c:val>
          <c:smooth val="0"/>
          <c:extLst>
            <c:ext xmlns:c16="http://schemas.microsoft.com/office/drawing/2014/chart" uri="{C3380CC4-5D6E-409C-BE32-E72D297353CC}">
              <c16:uniqueId val="{00000001-A2CF-4473-AEB7-645485003B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207.3</c:v>
                </c:pt>
                <c:pt idx="1">
                  <c:v>197.99</c:v>
                </c:pt>
                <c:pt idx="2">
                  <c:v>189.3</c:v>
                </c:pt>
                <c:pt idx="3">
                  <c:v>182.23</c:v>
                </c:pt>
                <c:pt idx="4">
                  <c:v>164.91</c:v>
                </c:pt>
              </c:numCache>
            </c:numRef>
          </c:val>
          <c:extLst>
            <c:ext xmlns:c16="http://schemas.microsoft.com/office/drawing/2014/chart" uri="{C3380CC4-5D6E-409C-BE32-E72D297353CC}">
              <c16:uniqueId val="{00000000-54FB-4067-A982-417DC511F0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36.31</c:v>
                </c:pt>
                <c:pt idx="1">
                  <c:v>36.93</c:v>
                </c:pt>
                <c:pt idx="2">
                  <c:v>15.34</c:v>
                </c:pt>
                <c:pt idx="3">
                  <c:v>1.22</c:v>
                </c:pt>
                <c:pt idx="4">
                  <c:v>-8.1</c:v>
                </c:pt>
              </c:numCache>
            </c:numRef>
          </c:val>
          <c:smooth val="0"/>
          <c:extLst>
            <c:ext xmlns:c16="http://schemas.microsoft.com/office/drawing/2014/chart" uri="{C3380CC4-5D6E-409C-BE32-E72D297353CC}">
              <c16:uniqueId val="{00000001-54FB-4067-A982-417DC511F0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294.07</c:v>
                </c:pt>
                <c:pt idx="1">
                  <c:v>265.05</c:v>
                </c:pt>
                <c:pt idx="2">
                  <c:v>224.2</c:v>
                </c:pt>
                <c:pt idx="3">
                  <c:v>195.88</c:v>
                </c:pt>
                <c:pt idx="4">
                  <c:v>164.31</c:v>
                </c:pt>
              </c:numCache>
            </c:numRef>
          </c:val>
          <c:extLst>
            <c:ext xmlns:c16="http://schemas.microsoft.com/office/drawing/2014/chart" uri="{C3380CC4-5D6E-409C-BE32-E72D297353CC}">
              <c16:uniqueId val="{00000000-3077-4398-B9D9-9C188EAAB9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3077-4398-B9D9-9C188EAAB9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19.010000000000002</c:v>
                </c:pt>
                <c:pt idx="1">
                  <c:v>18.399999999999999</c:v>
                </c:pt>
                <c:pt idx="2">
                  <c:v>21.02</c:v>
                </c:pt>
                <c:pt idx="3">
                  <c:v>21.97</c:v>
                </c:pt>
                <c:pt idx="4">
                  <c:v>18.22</c:v>
                </c:pt>
              </c:numCache>
            </c:numRef>
          </c:val>
          <c:extLst>
            <c:ext xmlns:c16="http://schemas.microsoft.com/office/drawing/2014/chart" uri="{C3380CC4-5D6E-409C-BE32-E72D297353CC}">
              <c16:uniqueId val="{00000000-A76D-4499-8F74-843366942A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A76D-4499-8F74-843366942A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957.66</c:v>
                </c:pt>
                <c:pt idx="1">
                  <c:v>915.09</c:v>
                </c:pt>
                <c:pt idx="2">
                  <c:v>870.77</c:v>
                </c:pt>
                <c:pt idx="3">
                  <c:v>826.3</c:v>
                </c:pt>
                <c:pt idx="4">
                  <c:v>1052.97</c:v>
                </c:pt>
              </c:numCache>
            </c:numRef>
          </c:val>
          <c:extLst>
            <c:ext xmlns:c16="http://schemas.microsoft.com/office/drawing/2014/chart" uri="{C3380CC4-5D6E-409C-BE32-E72D297353CC}">
              <c16:uniqueId val="{00000000-51C7-4269-BD04-E92E23F12A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51C7-4269-BD04-E92E23F12A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【658.43】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滋賀県　高島市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林業集落排水</v>
      </c>
      <c r="Q8" s="64"/>
      <c r="R8" s="64"/>
      <c r="S8" s="64"/>
      <c r="T8" s="64"/>
      <c r="U8" s="64"/>
      <c r="V8" s="64"/>
      <c r="W8" s="64" t="str">
        <f>データ!L6</f>
        <v>G2</v>
      </c>
      <c r="X8" s="64"/>
      <c r="Y8" s="64"/>
      <c r="Z8" s="64"/>
      <c r="AA8" s="64"/>
      <c r="AB8" s="64"/>
      <c r="AC8" s="64"/>
      <c r="AD8" s="65" t="str">
        <f>データ!$M$6</f>
        <v>非設置</v>
      </c>
      <c r="AE8" s="65"/>
      <c r="AF8" s="65"/>
      <c r="AG8" s="65"/>
      <c r="AH8" s="65"/>
      <c r="AI8" s="65"/>
      <c r="AJ8" s="65"/>
      <c r="AK8" s="3"/>
      <c r="AL8" s="44">
        <f>データ!S6</f>
        <v>45783</v>
      </c>
      <c r="AM8" s="44"/>
      <c r="AN8" s="44"/>
      <c r="AO8" s="44"/>
      <c r="AP8" s="44"/>
      <c r="AQ8" s="44"/>
      <c r="AR8" s="44"/>
      <c r="AS8" s="44"/>
      <c r="AT8" s="45">
        <f>データ!T6</f>
        <v>693.05</v>
      </c>
      <c r="AU8" s="45"/>
      <c r="AV8" s="45"/>
      <c r="AW8" s="45"/>
      <c r="AX8" s="45"/>
      <c r="AY8" s="45"/>
      <c r="AZ8" s="45"/>
      <c r="BA8" s="45"/>
      <c r="BB8" s="45">
        <f>データ!U6</f>
        <v>66.06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84.16</v>
      </c>
      <c r="J10" s="45"/>
      <c r="K10" s="45"/>
      <c r="L10" s="45"/>
      <c r="M10" s="45"/>
      <c r="N10" s="45"/>
      <c r="O10" s="45"/>
      <c r="P10" s="45">
        <f>データ!P6</f>
        <v>0.09</v>
      </c>
      <c r="Q10" s="45"/>
      <c r="R10" s="45"/>
      <c r="S10" s="45"/>
      <c r="T10" s="45"/>
      <c r="U10" s="45"/>
      <c r="V10" s="45"/>
      <c r="W10" s="45">
        <f>データ!Q6</f>
        <v>94.79</v>
      </c>
      <c r="X10" s="45"/>
      <c r="Y10" s="45"/>
      <c r="Z10" s="45"/>
      <c r="AA10" s="45"/>
      <c r="AB10" s="45"/>
      <c r="AC10" s="45"/>
      <c r="AD10" s="44">
        <f>データ!R6</f>
        <v>3240</v>
      </c>
      <c r="AE10" s="44"/>
      <c r="AF10" s="44"/>
      <c r="AG10" s="44"/>
      <c r="AH10" s="44"/>
      <c r="AI10" s="44"/>
      <c r="AJ10" s="44"/>
      <c r="AK10" s="2"/>
      <c r="AL10" s="44">
        <f>データ!V6</f>
        <v>40</v>
      </c>
      <c r="AM10" s="44"/>
      <c r="AN10" s="44"/>
      <c r="AO10" s="44"/>
      <c r="AP10" s="44"/>
      <c r="AQ10" s="44"/>
      <c r="AR10" s="44"/>
      <c r="AS10" s="44"/>
      <c r="AT10" s="45">
        <f>データ!W6</f>
        <v>0.04</v>
      </c>
      <c r="AU10" s="45"/>
      <c r="AV10" s="45"/>
      <c r="AW10" s="45"/>
      <c r="AX10" s="45"/>
      <c r="AY10" s="45"/>
      <c r="AZ10" s="45"/>
      <c r="BA10" s="45"/>
      <c r="BB10" s="45">
        <f>データ!X6</f>
        <v>1000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【89.58】</v>
      </c>
      <c r="F85" s="12" t="str">
        <f>データ!AT6</f>
        <v>【658.43】</v>
      </c>
      <c r="G85" s="12" t="str">
        <f>データ!BE6</f>
        <v>【△8.10】</v>
      </c>
      <c r="H85" s="12" t="str">
        <f>データ!BP6</f>
        <v>【525.34】</v>
      </c>
      <c r="I85" s="12" t="str">
        <f>データ!CA6</f>
        <v>【33.89】</v>
      </c>
      <c r="J85" s="12" t="str">
        <f>データ!CL6</f>
        <v>【542.57】</v>
      </c>
      <c r="K85" s="12" t="str">
        <f>データ!CW6</f>
        <v>【39.98】</v>
      </c>
      <c r="L85" s="12" t="str">
        <f>データ!DH6</f>
        <v>【91.37】</v>
      </c>
      <c r="M85" s="12" t="str">
        <f>データ!DS6</f>
        <v>【43.41】</v>
      </c>
      <c r="N85" s="12" t="str">
        <f>データ!ED6</f>
        <v>【0.00】</v>
      </c>
      <c r="O85" s="12" t="str">
        <f>データ!EO6</f>
        <v>【0.00】</v>
      </c>
    </row>
  </sheetData>
  <sheetProtection algorithmName="SHA-512" hashValue="8qFA8m4v+ZY+Fk9KFa7fH4BxUS/XEiSUj9emyXXnPmiTIsIg3lo8QSlNAkRZLh5zWVWwHYSGkfs7+UwgcdTEVg==" saltValue="CDilZ7OX8q5rD/7b0t/c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252123</v>
      </c>
      <c r="D6" s="19">
        <f t="shared" si="3"/>
        <v>46</v>
      </c>
      <c r="E6" s="19">
        <f t="shared" si="3"/>
        <v>17</v>
      </c>
      <c r="F6" s="19">
        <f t="shared" si="3"/>
        <v>7</v>
      </c>
      <c r="G6" s="19">
        <f t="shared" si="3"/>
        <v>0</v>
      </c>
      <c r="H6" s="19" t="str">
        <f t="shared" si="3"/>
        <v>滋賀県　高島市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84.16</v>
      </c>
      <c r="P6" s="20">
        <f t="shared" si="3"/>
        <v>0.09</v>
      </c>
      <c r="Q6" s="20">
        <f t="shared" si="3"/>
        <v>94.79</v>
      </c>
      <c r="R6" s="20">
        <f t="shared" si="3"/>
        <v>3240</v>
      </c>
      <c r="S6" s="20">
        <f t="shared" si="3"/>
        <v>45783</v>
      </c>
      <c r="T6" s="20">
        <f t="shared" si="3"/>
        <v>693.05</v>
      </c>
      <c r="U6" s="20">
        <f t="shared" si="3"/>
        <v>66.06</v>
      </c>
      <c r="V6" s="20">
        <f t="shared" si="3"/>
        <v>40</v>
      </c>
      <c r="W6" s="20">
        <f t="shared" si="3"/>
        <v>0.04</v>
      </c>
      <c r="X6" s="20">
        <f t="shared" si="3"/>
        <v>1000</v>
      </c>
      <c r="Y6" s="21">
        <f>IF(Y7="",NA(),Y7)</f>
        <v>100.15</v>
      </c>
      <c r="Z6" s="21">
        <f t="shared" ref="Z6:AH6" si="4">IF(Z7="",NA(),Z7)</f>
        <v>100.1</v>
      </c>
      <c r="AA6" s="21">
        <f t="shared" si="4"/>
        <v>100.11</v>
      </c>
      <c r="AB6" s="21">
        <f t="shared" si="4"/>
        <v>100.15</v>
      </c>
      <c r="AC6" s="21">
        <f t="shared" si="4"/>
        <v>100.14</v>
      </c>
      <c r="AD6" s="21">
        <f t="shared" si="4"/>
        <v>98.94</v>
      </c>
      <c r="AE6" s="21">
        <f t="shared" si="4"/>
        <v>101.09</v>
      </c>
      <c r="AF6" s="21">
        <f t="shared" si="4"/>
        <v>94.43</v>
      </c>
      <c r="AG6" s="21">
        <f t="shared" si="4"/>
        <v>101.18</v>
      </c>
      <c r="AH6" s="21">
        <f t="shared" si="4"/>
        <v>89.58</v>
      </c>
      <c r="AI6" s="20" t="str">
        <f>IF(AI7="","",IF(AI7="-","【-】","【"&amp;SUBSTITUTE(TEXT(AI7,"#,##0.00"),"-","△")&amp;"】"))</f>
        <v>【89.58】</v>
      </c>
      <c r="AJ6" s="20">
        <f>IF(AJ7="",NA(),AJ7)</f>
        <v>0</v>
      </c>
      <c r="AK6" s="20">
        <f t="shared" ref="AK6:AS6" si="5">IF(AK7="",NA(),AK7)</f>
        <v>0</v>
      </c>
      <c r="AL6" s="20">
        <f t="shared" si="5"/>
        <v>0</v>
      </c>
      <c r="AM6" s="20">
        <f t="shared" si="5"/>
        <v>0</v>
      </c>
      <c r="AN6" s="20">
        <f t="shared" si="5"/>
        <v>0</v>
      </c>
      <c r="AO6" s="21">
        <f t="shared" si="5"/>
        <v>519.65</v>
      </c>
      <c r="AP6" s="21">
        <f t="shared" si="5"/>
        <v>534.57000000000005</v>
      </c>
      <c r="AQ6" s="21">
        <f t="shared" si="5"/>
        <v>528.12</v>
      </c>
      <c r="AR6" s="21">
        <f t="shared" si="5"/>
        <v>533.38</v>
      </c>
      <c r="AS6" s="21">
        <f t="shared" si="5"/>
        <v>658.43</v>
      </c>
      <c r="AT6" s="20" t="str">
        <f>IF(AT7="","",IF(AT7="-","【-】","【"&amp;SUBSTITUTE(TEXT(AT7,"#,##0.00"),"-","△")&amp;"】"))</f>
        <v>【658.43】</v>
      </c>
      <c r="AU6" s="21">
        <f>IF(AU7="",NA(),AU7)</f>
        <v>207.3</v>
      </c>
      <c r="AV6" s="21">
        <f t="shared" ref="AV6:BD6" si="6">IF(AV7="",NA(),AV7)</f>
        <v>197.99</v>
      </c>
      <c r="AW6" s="21">
        <f t="shared" si="6"/>
        <v>189.3</v>
      </c>
      <c r="AX6" s="21">
        <f t="shared" si="6"/>
        <v>182.23</v>
      </c>
      <c r="AY6" s="21">
        <f t="shared" si="6"/>
        <v>164.91</v>
      </c>
      <c r="AZ6" s="21">
        <f t="shared" si="6"/>
        <v>36.31</v>
      </c>
      <c r="BA6" s="21">
        <f t="shared" si="6"/>
        <v>36.93</v>
      </c>
      <c r="BB6" s="21">
        <f t="shared" si="6"/>
        <v>15.34</v>
      </c>
      <c r="BC6" s="21">
        <f t="shared" si="6"/>
        <v>1.22</v>
      </c>
      <c r="BD6" s="21">
        <f t="shared" si="6"/>
        <v>-8.1</v>
      </c>
      <c r="BE6" s="20" t="str">
        <f>IF(BE7="","",IF(BE7="-","【-】","【"&amp;SUBSTITUTE(TEXT(BE7,"#,##0.00"),"-","△")&amp;"】"))</f>
        <v>【△8.10】</v>
      </c>
      <c r="BF6" s="21">
        <f>IF(BF7="",NA(),BF7)</f>
        <v>294.07</v>
      </c>
      <c r="BG6" s="21">
        <f t="shared" ref="BG6:BO6" si="7">IF(BG7="",NA(),BG7)</f>
        <v>265.05</v>
      </c>
      <c r="BH6" s="21">
        <f t="shared" si="7"/>
        <v>224.2</v>
      </c>
      <c r="BI6" s="21">
        <f t="shared" si="7"/>
        <v>195.88</v>
      </c>
      <c r="BJ6" s="21">
        <f t="shared" si="7"/>
        <v>164.31</v>
      </c>
      <c r="BK6" s="21">
        <f t="shared" si="7"/>
        <v>544.96</v>
      </c>
      <c r="BL6" s="21">
        <f t="shared" si="7"/>
        <v>406.44</v>
      </c>
      <c r="BM6" s="21">
        <f t="shared" si="7"/>
        <v>254.5</v>
      </c>
      <c r="BN6" s="21">
        <f t="shared" si="7"/>
        <v>365.75</v>
      </c>
      <c r="BO6" s="21">
        <f t="shared" si="7"/>
        <v>482.31</v>
      </c>
      <c r="BP6" s="20" t="str">
        <f>IF(BP7="","",IF(BP7="-","【-】","【"&amp;SUBSTITUTE(TEXT(BP7,"#,##0.00"),"-","△")&amp;"】"))</f>
        <v>【525.34】</v>
      </c>
      <c r="BQ6" s="21">
        <f>IF(BQ7="",NA(),BQ7)</f>
        <v>19.010000000000002</v>
      </c>
      <c r="BR6" s="21">
        <f t="shared" ref="BR6:BZ6" si="8">IF(BR7="",NA(),BR7)</f>
        <v>18.399999999999999</v>
      </c>
      <c r="BS6" s="21">
        <f t="shared" si="8"/>
        <v>21.02</v>
      </c>
      <c r="BT6" s="21">
        <f t="shared" si="8"/>
        <v>21.97</v>
      </c>
      <c r="BU6" s="21">
        <f t="shared" si="8"/>
        <v>18.22</v>
      </c>
      <c r="BV6" s="21">
        <f t="shared" si="8"/>
        <v>42.51</v>
      </c>
      <c r="BW6" s="21">
        <f t="shared" si="8"/>
        <v>35.93</v>
      </c>
      <c r="BX6" s="21">
        <f t="shared" si="8"/>
        <v>36.1</v>
      </c>
      <c r="BY6" s="21">
        <f t="shared" si="8"/>
        <v>35.5</v>
      </c>
      <c r="BZ6" s="21">
        <f t="shared" si="8"/>
        <v>35.119999999999997</v>
      </c>
      <c r="CA6" s="20" t="str">
        <f>IF(CA7="","",IF(CA7="-","【-】","【"&amp;SUBSTITUTE(TEXT(CA7,"#,##0.00"),"-","△")&amp;"】"))</f>
        <v>【33.89】</v>
      </c>
      <c r="CB6" s="21">
        <f>IF(CB7="",NA(),CB7)</f>
        <v>957.66</v>
      </c>
      <c r="CC6" s="21">
        <f t="shared" ref="CC6:CK6" si="9">IF(CC7="",NA(),CC7)</f>
        <v>915.09</v>
      </c>
      <c r="CD6" s="21">
        <f t="shared" si="9"/>
        <v>870.77</v>
      </c>
      <c r="CE6" s="21">
        <f t="shared" si="9"/>
        <v>826.3</v>
      </c>
      <c r="CF6" s="21">
        <f t="shared" si="9"/>
        <v>1052.97</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50</v>
      </c>
      <c r="CN6" s="21">
        <f t="shared" ref="CN6:CV6" si="10">IF(CN7="",NA(),CN7)</f>
        <v>45.45</v>
      </c>
      <c r="CO6" s="21">
        <f t="shared" si="10"/>
        <v>40.909999999999997</v>
      </c>
      <c r="CP6" s="21">
        <f t="shared" si="10"/>
        <v>40.909999999999997</v>
      </c>
      <c r="CQ6" s="21">
        <f t="shared" si="10"/>
        <v>40.909999999999997</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84.78</v>
      </c>
      <c r="CY6" s="21">
        <f t="shared" ref="CY6:DG6" si="11">IF(CY7="",NA(),CY7)</f>
        <v>83.33</v>
      </c>
      <c r="CZ6" s="21">
        <f t="shared" si="11"/>
        <v>82.93</v>
      </c>
      <c r="DA6" s="21">
        <f t="shared" si="11"/>
        <v>92.31</v>
      </c>
      <c r="DB6" s="21">
        <f t="shared" si="11"/>
        <v>92.5</v>
      </c>
      <c r="DC6" s="21">
        <f t="shared" si="11"/>
        <v>90.78</v>
      </c>
      <c r="DD6" s="21">
        <f t="shared" si="11"/>
        <v>90.73</v>
      </c>
      <c r="DE6" s="21">
        <f t="shared" si="11"/>
        <v>91.64</v>
      </c>
      <c r="DF6" s="21">
        <f t="shared" si="11"/>
        <v>91.6</v>
      </c>
      <c r="DG6" s="21">
        <f t="shared" si="11"/>
        <v>92.03</v>
      </c>
      <c r="DH6" s="20" t="str">
        <f>IF(DH7="","",IF(DH7="-","【-】","【"&amp;SUBSTITUTE(TEXT(DH7,"#,##0.00"),"-","△")&amp;"】"))</f>
        <v>【91.37】</v>
      </c>
      <c r="DI6" s="21">
        <f>IF(DI7="",NA(),DI7)</f>
        <v>52.37</v>
      </c>
      <c r="DJ6" s="21">
        <f t="shared" ref="DJ6:DR6" si="12">IF(DJ7="",NA(),DJ7)</f>
        <v>53.99</v>
      </c>
      <c r="DK6" s="21">
        <f t="shared" si="12"/>
        <v>55.38</v>
      </c>
      <c r="DL6" s="21">
        <f t="shared" si="12"/>
        <v>56.73</v>
      </c>
      <c r="DM6" s="21">
        <f t="shared" si="12"/>
        <v>58.09</v>
      </c>
      <c r="DN6" s="21">
        <f t="shared" si="12"/>
        <v>40.36</v>
      </c>
      <c r="DO6" s="21">
        <f t="shared" si="12"/>
        <v>34.76</v>
      </c>
      <c r="DP6" s="21">
        <f t="shared" si="12"/>
        <v>36.130000000000003</v>
      </c>
      <c r="DQ6" s="21">
        <f t="shared" si="12"/>
        <v>38.409999999999997</v>
      </c>
      <c r="DR6" s="21">
        <f t="shared" si="12"/>
        <v>43.41</v>
      </c>
      <c r="DS6" s="20" t="str">
        <f>IF(DS7="","",IF(DS7="-","【-】","【"&amp;SUBSTITUTE(TEXT(DS7,"#,##0.00"),"-","△")&amp;"】"))</f>
        <v>【43.41】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252123</v>
      </c>
      <c r="D7" s="23">
        <v>46</v>
      </c>
      <c r="E7" s="23">
        <v>17</v>
      </c>
      <c r="F7" s="23">
        <v>7</v>
      </c>
      <c r="G7" s="23">
        <v>0</v>
      </c>
      <c r="H7" s="23" t="s">
        <v>95</v>
      </c>
      <c r="I7" s="23" t="s">
        <v>96</v>
      </c>
      <c r="J7" s="23" t="s">
        <v>97</v>
      </c>
      <c r="K7" s="23" t="s">
        <v>98</v>
      </c>
      <c r="L7" s="23" t="s">
        <v>99</v>
      </c>
      <c r="M7" s="23" t="s">
        <v>100</v>
      </c>
      <c r="N7" s="24" t="s">
        <v>101</v>
      </c>
      <c r="O7" s="24">
        <v>84.16</v>
      </c>
      <c r="P7" s="24">
        <v>0.09</v>
      </c>
      <c r="Q7" s="24">
        <v>94.79</v>
      </c>
      <c r="R7" s="24">
        <v>3240</v>
      </c>
      <c r="S7" s="24">
        <v>45783</v>
      </c>
      <c r="T7" s="24">
        <v>693.05</v>
      </c>
      <c r="U7" s="24">
        <v>66.06</v>
      </c>
      <c r="V7" s="24">
        <v>40</v>
      </c>
      <c r="W7" s="24">
        <v>0.04</v>
      </c>
      <c r="X7" s="24">
        <v>1000</v>
      </c>
      <c r="Y7" s="24">
        <v>100.15</v>
      </c>
      <c r="Z7" s="24">
        <v>100.1</v>
      </c>
      <c r="AA7" s="24">
        <v>100.11</v>
      </c>
      <c r="AB7" s="24">
        <v>100.15</v>
      </c>
      <c r="AC7" s="24">
        <v>100.14</v>
      </c>
      <c r="AD7" s="24">
        <v>98.94</v>
      </c>
      <c r="AE7" s="24">
        <v>101.09</v>
      </c>
      <c r="AF7" s="24">
        <v>94.43</v>
      </c>
      <c r="AG7" s="24">
        <v>101.18</v>
      </c>
      <c r="AH7" s="24">
        <v>89.58</v>
      </c>
      <c r="AI7" s="24">
        <v>89.58</v>
      </c>
      <c r="AJ7" s="24">
        <v>0</v>
      </c>
      <c r="AK7" s="24">
        <v>0</v>
      </c>
      <c r="AL7" s="24">
        <v>0</v>
      </c>
      <c r="AM7" s="24">
        <v>0</v>
      </c>
      <c r="AN7" s="24">
        <v>0</v>
      </c>
      <c r="AO7" s="24">
        <v>519.65</v>
      </c>
      <c r="AP7" s="24">
        <v>534.57000000000005</v>
      </c>
      <c r="AQ7" s="24">
        <v>528.12</v>
      </c>
      <c r="AR7" s="24">
        <v>533.38</v>
      </c>
      <c r="AS7" s="24">
        <v>658.43</v>
      </c>
      <c r="AT7" s="24">
        <v>658.43</v>
      </c>
      <c r="AU7" s="24">
        <v>207.3</v>
      </c>
      <c r="AV7" s="24">
        <v>197.99</v>
      </c>
      <c r="AW7" s="24">
        <v>189.3</v>
      </c>
      <c r="AX7" s="24">
        <v>182.23</v>
      </c>
      <c r="AY7" s="24">
        <v>164.91</v>
      </c>
      <c r="AZ7" s="24">
        <v>36.31</v>
      </c>
      <c r="BA7" s="24">
        <v>36.93</v>
      </c>
      <c r="BB7" s="24">
        <v>15.34</v>
      </c>
      <c r="BC7" s="24">
        <v>1.22</v>
      </c>
      <c r="BD7" s="24">
        <v>-8.1</v>
      </c>
      <c r="BE7" s="24">
        <v>-8.1</v>
      </c>
      <c r="BF7" s="24">
        <v>294.07</v>
      </c>
      <c r="BG7" s="24">
        <v>265.05</v>
      </c>
      <c r="BH7" s="24">
        <v>224.2</v>
      </c>
      <c r="BI7" s="24">
        <v>195.88</v>
      </c>
      <c r="BJ7" s="24">
        <v>164.31</v>
      </c>
      <c r="BK7" s="24">
        <v>544.96</v>
      </c>
      <c r="BL7" s="24">
        <v>406.44</v>
      </c>
      <c r="BM7" s="24">
        <v>254.5</v>
      </c>
      <c r="BN7" s="24">
        <v>365.75</v>
      </c>
      <c r="BO7" s="24">
        <v>482.31</v>
      </c>
      <c r="BP7" s="24">
        <v>525.34</v>
      </c>
      <c r="BQ7" s="24">
        <v>19.010000000000002</v>
      </c>
      <c r="BR7" s="24">
        <v>18.399999999999999</v>
      </c>
      <c r="BS7" s="24">
        <v>21.02</v>
      </c>
      <c r="BT7" s="24">
        <v>21.97</v>
      </c>
      <c r="BU7" s="24">
        <v>18.22</v>
      </c>
      <c r="BV7" s="24">
        <v>42.51</v>
      </c>
      <c r="BW7" s="24">
        <v>35.93</v>
      </c>
      <c r="BX7" s="24">
        <v>36.1</v>
      </c>
      <c r="BY7" s="24">
        <v>35.5</v>
      </c>
      <c r="BZ7" s="24">
        <v>35.119999999999997</v>
      </c>
      <c r="CA7" s="24">
        <v>33.89</v>
      </c>
      <c r="CB7" s="24">
        <v>957.66</v>
      </c>
      <c r="CC7" s="24">
        <v>915.09</v>
      </c>
      <c r="CD7" s="24">
        <v>870.77</v>
      </c>
      <c r="CE7" s="24">
        <v>826.3</v>
      </c>
      <c r="CF7" s="24">
        <v>1052.97</v>
      </c>
      <c r="CG7" s="24">
        <v>447.34</v>
      </c>
      <c r="CH7" s="24">
        <v>499.55</v>
      </c>
      <c r="CI7" s="24">
        <v>529.77</v>
      </c>
      <c r="CJ7" s="24">
        <v>523.41999999999996</v>
      </c>
      <c r="CK7" s="24">
        <v>526.79</v>
      </c>
      <c r="CL7" s="24">
        <v>542.57000000000005</v>
      </c>
      <c r="CM7" s="24">
        <v>50</v>
      </c>
      <c r="CN7" s="24">
        <v>45.45</v>
      </c>
      <c r="CO7" s="24">
        <v>40.909999999999997</v>
      </c>
      <c r="CP7" s="24">
        <v>40.909999999999997</v>
      </c>
      <c r="CQ7" s="24">
        <v>40.909999999999997</v>
      </c>
      <c r="CR7" s="24">
        <v>40.28</v>
      </c>
      <c r="CS7" s="24">
        <v>42.48</v>
      </c>
      <c r="CT7" s="24">
        <v>39.770000000000003</v>
      </c>
      <c r="CU7" s="24">
        <v>38.96</v>
      </c>
      <c r="CV7" s="24">
        <v>39.659999999999997</v>
      </c>
      <c r="CW7" s="24">
        <v>39.979999999999997</v>
      </c>
      <c r="CX7" s="24">
        <v>84.78</v>
      </c>
      <c r="CY7" s="24">
        <v>83.33</v>
      </c>
      <c r="CZ7" s="24">
        <v>82.93</v>
      </c>
      <c r="DA7" s="24">
        <v>92.31</v>
      </c>
      <c r="DB7" s="24">
        <v>92.5</v>
      </c>
      <c r="DC7" s="24">
        <v>90.78</v>
      </c>
      <c r="DD7" s="24">
        <v>90.73</v>
      </c>
      <c r="DE7" s="24">
        <v>91.64</v>
      </c>
      <c r="DF7" s="24">
        <v>91.6</v>
      </c>
      <c r="DG7" s="24">
        <v>92.03</v>
      </c>
      <c r="DH7" s="24">
        <v>91.37</v>
      </c>
      <c r="DI7" s="24">
        <v>52.37</v>
      </c>
      <c r="DJ7" s="24">
        <v>53.99</v>
      </c>
      <c r="DK7" s="24">
        <v>55.38</v>
      </c>
      <c r="DL7" s="24">
        <v>56.73</v>
      </c>
      <c r="DM7" s="24">
        <v>58.09</v>
      </c>
      <c r="DN7" s="24">
        <v>40.36</v>
      </c>
      <c r="DO7" s="24">
        <v>34.76</v>
      </c>
      <c r="DP7" s="24">
        <v>36.130000000000003</v>
      </c>
      <c r="DQ7" s="24">
        <v>38.409999999999997</v>
      </c>
      <c r="DR7" s="24">
        <v>43.41</v>
      </c>
      <c r="DS7" s="24">
        <v>43.41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幸代</cp:lastModifiedBy>
  <cp:lastPrinted>2025-02-13T04:11:20Z</cp:lastPrinted>
  <dcterms:created xsi:type="dcterms:W3CDTF">2025-01-24T07:22:33Z</dcterms:created>
  <dcterms:modified xsi:type="dcterms:W3CDTF">2025-02-13T04:11:21Z</dcterms:modified>
  <cp:category/>
</cp:coreProperties>
</file>