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7.50.131\0905_suido\◆◆H26～ 上下水道課◆◆\▼各グループ共通\★各グループ共通（調査・報告）\●R6\20250210〆公営企業に係る経営比較分析表\252123_高島市\"/>
    </mc:Choice>
  </mc:AlternateContent>
  <workbookProtection workbookAlgorithmName="SHA-512" workbookHashValue="W5j6bx+gN6zFp3HCMYtN4yGlV657DWCpXGt+XXlMtW/0hvKdkzYqbSnwWFBJi6hnHtIYygKkpNop+5pqete8ag==" workbookSaltValue="stwYPrAbhxW5E/IQIctlRQ==" workbookSpinCount="100000" lockStructure="1"/>
  <bookViews>
    <workbookView xWindow="0" yWindow="0" windowWidth="20490" windowHeight="756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H85" i="4"/>
  <c r="G85" i="4"/>
  <c r="F85" i="4"/>
  <c r="BB10" i="4"/>
  <c r="AT10" i="4"/>
  <c r="AL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<sst xmlns="http://schemas.openxmlformats.org/spreadsheetml/2006/main" count="228" uniqueCount="113">
  <si>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</si>
  <si>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</si>
  <si>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</si>
  <si>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</si>
  <si>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</si>
  <si>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</si>
  <si>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</si>
  <si>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</si>
  <si>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</si>
  <si>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</si>
  <si>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</si>
  <si>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</si>
  <si>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</si>
  <si>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</si>
  <si>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</si>
  <si>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</si>
  <si>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</si>
  <si>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</si>
  <si>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</si>
  <si>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</si>
  <si>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</si>
  <si>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</si>
  <si>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</si>
  <si>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</si>
  <si>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</si>
  <si>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</si>
  <si>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</si>
  <si>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</si>
  <si>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</si>
  <si>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</si>
  <si>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</si>
  <si>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</si>
  <si>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</si>
  <si>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</si>
  <si>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</si>
  <si>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</si>
  <si>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</si>
  <si>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</si>
  <si>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</si>
  <si>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</si>
  <si>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</si>
  <si>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</si>
  <si>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</si>
  <si>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</si>
  <si>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</si>
  <si>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</si>
  <si>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</si>
  <si>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</si>
  <si>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</si>
  <si>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</si>
  <si>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</si>
  <si>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</si>
  <si>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</si>
  <si>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</si>
  <si>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</si>
  <si>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</si>
  <si>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</si>
  <si>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</si>
  <si>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</si>
  <si>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</si>
  <si>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</si>
  <si>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</si>
  <si>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</si>
  <si>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</si>
  <si>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</si>
  <si>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</si>
  <si>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</si>
  <si>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</si>
  <si>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</si>
  <si>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</si>
  <si>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</si>
  <si>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</si>
  <si>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</si>
  <si>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</si>
  <si>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</si>
  <si>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</si>
  <si>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</si>
  <si>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</si>
  <si>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</si>
  <si>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</si>
  <si>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</si>
  <si>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</si>
  <si>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</si>
  <si>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</si>
  <si>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</si>
  <si>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</si>
  <si>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</si>
  <si>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</si>
  <si>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</si>
  <si>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</si>
  <si>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</si>
  <si>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</si>
  <si>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</si>
  <si>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高島市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</si>
  <si>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</si>
  <si>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</si>
  <si>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</si>
  <si>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</si>
  <si>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</si>
  <si>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</si>
  <si>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</si>
  <si>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</si>
  <si>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</si>
  <si>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</si>
  <si>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</si>
  <si>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</si>
  <si>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</si>
  <si>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</si>
  <si>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</si>
  <si>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</si>
  <si>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①有形固定資産減価償却率は、類似団体を上回り、また年々増加傾向にあることから、資産の老朽化が進行している。
②管路経年化率は、前年度を上回っており類似団体より高く、今後も更新時期を迎える管路が増加していくことが懸念される。
一方で、③管路更新率は、類似団体より低位で推移しており、管路の更新は進んでいない。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ルイジ</t>
    </rPh>
    <rPh sb="16" eb="18">
      <t>ダンタイ</t>
    </rPh>
    <rPh sb="19" eb="21">
      <t>ウワマワ</t>
    </rPh>
    <rPh sb="25" eb="27">
      <t>ネンネン</t>
    </rPh>
    <rPh sb="27" eb="29">
      <t>ゾウカ</t>
    </rPh>
    <rPh sb="29" eb="31">
      <t>ケイコウ</t>
    </rPh>
    <rPh sb="39" eb="41">
      <t>シサン</t>
    </rPh>
    <rPh sb="42" eb="45">
      <t>ロウキュウカ</t>
    </rPh>
    <rPh sb="46" eb="48">
      <t>シンコウ</t>
    </rPh>
    <rPh sb="55" eb="57">
      <t>カンロ</t>
    </rPh>
    <rPh sb="57" eb="60">
      <t>ケイネンカ</t>
    </rPh>
    <rPh sb="60" eb="61">
      <t>リツ</t>
    </rPh>
    <rPh sb="63" eb="66">
      <t>ゼンネンド</t>
    </rPh>
    <rPh sb="67" eb="68">
      <t>ウエ</t>
    </rPh>
    <rPh sb="68" eb="69">
      <t>マワ</t>
    </rPh>
    <rPh sb="73" eb="75">
      <t>ルイジ</t>
    </rPh>
    <rPh sb="75" eb="77">
      <t>ダンタイ</t>
    </rPh>
    <rPh sb="79" eb="80">
      <t>タカ</t>
    </rPh>
    <rPh sb="82" eb="84">
      <t>コンゴ</t>
    </rPh>
    <rPh sb="85" eb="87">
      <t>コウシン</t>
    </rPh>
    <rPh sb="87" eb="89">
      <t>ジキ</t>
    </rPh>
    <rPh sb="90" eb="91">
      <t>ムカ</t>
    </rPh>
    <rPh sb="93" eb="95">
      <t>カンロ</t>
    </rPh>
    <rPh sb="96" eb="98">
      <t>ゾウカ</t>
    </rPh>
    <rPh sb="105" eb="107">
      <t>ケネン</t>
    </rPh>
    <rPh sb="112" eb="114">
      <t>イッポウ</t>
    </rPh>
    <rPh sb="117" eb="119">
      <t>カンロ</t>
    </rPh>
    <rPh sb="119" eb="121">
      <t>コウシン</t>
    </rPh>
    <rPh sb="121" eb="122">
      <t>リツ</t>
    </rPh>
    <rPh sb="124" eb="126">
      <t>ルイジ</t>
    </rPh>
    <rPh sb="126" eb="128">
      <t>ダンタイ</t>
    </rPh>
    <rPh sb="130" eb="132">
      <t>テイイ</t>
    </rPh>
    <rPh sb="133" eb="135">
      <t>スイイ</t>
    </rPh>
    <rPh sb="140" eb="142">
      <t>カンロ</t>
    </rPh>
    <rPh sb="143" eb="145">
      <t>コウシン</t>
    </rPh>
    <rPh sb="146" eb="147">
      <t>スス</t>
    </rPh>
    <phoneticPr fontId="4"/>
  </si>
  <si>
    <t>　当市は、４２の水道施設が広範囲に点在し、特に山間地域の小規模水道が多いことから、効率的な運営が難しい状況にあります。また、地理的にも大規模な統合は難しく老朽化も進んでいます。
　有収水量については、人口減少等により今後も大幅な増加は見込めませんが、大型リゾートホテルの開業により、有収水量の回復が期待できます。
　今後も安全で良質な水道を安定的に供給していくためには、持続かつ強靭な水道システムを構築し、健全な事業経営を図る必要があることから、施設の耐震化や水需要の減少を踏まえた統廃合等を行うため、第２次高島市水道事業基本計画を平成３０年度に策定しました。計画に基づく事業を実施し、経営改善を図ります。</t>
    <rPh sb="1" eb="3">
      <t>トウシ</t>
    </rPh>
    <rPh sb="8" eb="10">
      <t>スイドウ</t>
    </rPh>
    <rPh sb="10" eb="12">
      <t>シセツ</t>
    </rPh>
    <rPh sb="13" eb="16">
      <t>コウハンイ</t>
    </rPh>
    <rPh sb="17" eb="19">
      <t>テンザイ</t>
    </rPh>
    <rPh sb="62" eb="65">
      <t>チリテキ</t>
    </rPh>
    <rPh sb="67" eb="68">
      <t>ダイ</t>
    </rPh>
    <rPh sb="68" eb="70">
      <t>キボ</t>
    </rPh>
    <rPh sb="71" eb="73">
      <t>トウゴウ</t>
    </rPh>
    <rPh sb="74" eb="75">
      <t>ムツカ</t>
    </rPh>
    <rPh sb="77" eb="80">
      <t>ロウキュウカ</t>
    </rPh>
    <rPh sb="81" eb="82">
      <t>スス</t>
    </rPh>
    <rPh sb="90" eb="94">
      <t>ユウシュウスイリョウ</t>
    </rPh>
    <rPh sb="100" eb="102">
      <t>ジンコウ</t>
    </rPh>
    <rPh sb="102" eb="104">
      <t>ゲンショウ</t>
    </rPh>
    <rPh sb="104" eb="105">
      <t>トウ</t>
    </rPh>
    <rPh sb="108" eb="110">
      <t>コンゴ</t>
    </rPh>
    <rPh sb="111" eb="113">
      <t>オオハバ</t>
    </rPh>
    <rPh sb="114" eb="116">
      <t>ゾウカ</t>
    </rPh>
    <rPh sb="117" eb="119">
      <t>ミコ</t>
    </rPh>
    <rPh sb="125" eb="127">
      <t>オオガタ</t>
    </rPh>
    <rPh sb="135" eb="137">
      <t>カイギョウ</t>
    </rPh>
    <rPh sb="141" eb="145">
      <t>ユウシュウスイリョウ</t>
    </rPh>
    <rPh sb="146" eb="148">
      <t>カイフク</t>
    </rPh>
    <rPh sb="158" eb="160">
      <t>コンゴ</t>
    </rPh>
    <rPh sb="161" eb="163">
      <t>アンゼン</t>
    </rPh>
    <rPh sb="164" eb="166">
      <t>リョウシツ</t>
    </rPh>
    <rPh sb="167" eb="169">
      <t>スイドウ</t>
    </rPh>
    <rPh sb="170" eb="173">
      <t>アンテイテキ</t>
    </rPh>
    <rPh sb="174" eb="176">
      <t>キョウキュウ</t>
    </rPh>
    <rPh sb="185" eb="187">
      <t>ジゾク</t>
    </rPh>
    <rPh sb="189" eb="191">
      <t>キョウジン</t>
    </rPh>
    <rPh sb="192" eb="194">
      <t>スイドウ</t>
    </rPh>
    <rPh sb="199" eb="201">
      <t>コウチク</t>
    </rPh>
    <rPh sb="203" eb="205">
      <t>ケンゼン</t>
    </rPh>
    <rPh sb="206" eb="208">
      <t>ジギョウ</t>
    </rPh>
    <rPh sb="208" eb="210">
      <t>ケイエイ</t>
    </rPh>
    <rPh sb="211" eb="212">
      <t>ハカ</t>
    </rPh>
    <rPh sb="213" eb="215">
      <t>ヒツヨウ</t>
    </rPh>
    <rPh sb="223" eb="225">
      <t>シセツ</t>
    </rPh>
    <rPh sb="226" eb="229">
      <t>タイシンカ</t>
    </rPh>
    <rPh sb="230" eb="231">
      <t>ミズ</t>
    </rPh>
    <rPh sb="231" eb="233">
      <t>ジュヨウ</t>
    </rPh>
    <rPh sb="234" eb="235">
      <t>ゲン</t>
    </rPh>
    <rPh sb="235" eb="236">
      <t>ショウ</t>
    </rPh>
    <rPh sb="237" eb="238">
      <t>フ</t>
    </rPh>
    <rPh sb="241" eb="244">
      <t>トウハイゴウ</t>
    </rPh>
    <rPh sb="244" eb="245">
      <t>トウ</t>
    </rPh>
    <rPh sb="246" eb="247">
      <t>オコナ</t>
    </rPh>
    <rPh sb="251" eb="252">
      <t>ダイ</t>
    </rPh>
    <rPh sb="253" eb="254">
      <t>ツギ</t>
    </rPh>
    <rPh sb="254" eb="265">
      <t>タカシマシスイドウジギョウキホンケイカク</t>
    </rPh>
    <rPh sb="266" eb="268">
      <t>ヘイセイ</t>
    </rPh>
    <rPh sb="270" eb="271">
      <t>ネン</t>
    </rPh>
    <rPh sb="271" eb="272">
      <t>ド</t>
    </rPh>
    <rPh sb="273" eb="275">
      <t>サクテイ</t>
    </rPh>
    <rPh sb="280" eb="282">
      <t>ケイカク</t>
    </rPh>
    <rPh sb="283" eb="284">
      <t>モト</t>
    </rPh>
    <rPh sb="286" eb="288">
      <t>ジギョウ</t>
    </rPh>
    <rPh sb="289" eb="291">
      <t>ジッシ</t>
    </rPh>
    <rPh sb="293" eb="295">
      <t>ケイエイ</t>
    </rPh>
    <rPh sb="295" eb="297">
      <t>カイゼン</t>
    </rPh>
    <rPh sb="298" eb="299">
      <t>ハカ</t>
    </rPh>
    <phoneticPr fontId="4"/>
  </si>
  <si>
    <t>①経常収支比率は、料金改定による収益増加のため前年度を大きく上回り、類似団体の平均値を超えた。
③流動比率は、100％を超えてはいるが、類似団体と比べて低い数値で推移しているため、今後の更新投資に向けた資金造成を図る必要がある。
④企業債残高対給水収益比率は、類似団体と比べて高い数値で推移していることから、企業債への依存度が高い傾向にある。
⑤料金回収率は、料金改定による供給単価の上昇により前年度を上回り、100％を超えた。
⑥給水原価は、類似団体より低く推移しており、安価な経費で運営している。
⑦施設利用率は、概ね５０％弱で推移しており、施設数が多いため、個々の余力分の積み重ねも影響しているが、全体的な給水量の減少傾向が大きな要因である。
⑧有収率は、前年度を上回ったが、類似団体より低く、依然として管路の老朽化による漏水が影響している。</t>
    <rPh sb="1" eb="3">
      <t>ケイジョウ</t>
    </rPh>
    <rPh sb="3" eb="5">
      <t>シュウシ</t>
    </rPh>
    <rPh sb="5" eb="7">
      <t>ヒリツ</t>
    </rPh>
    <rPh sb="9" eb="11">
      <t>リョウキン</t>
    </rPh>
    <rPh sb="11" eb="13">
      <t>カイテイ</t>
    </rPh>
    <rPh sb="16" eb="18">
      <t>シュウエキ</t>
    </rPh>
    <rPh sb="18" eb="20">
      <t>ゾウカ</t>
    </rPh>
    <rPh sb="23" eb="26">
      <t>ゼンネンド</t>
    </rPh>
    <rPh sb="27" eb="28">
      <t>オオ</t>
    </rPh>
    <rPh sb="30" eb="31">
      <t>ウワ</t>
    </rPh>
    <rPh sb="31" eb="32">
      <t>マワ</t>
    </rPh>
    <rPh sb="34" eb="38">
      <t>ルイジダンタイ</t>
    </rPh>
    <rPh sb="39" eb="41">
      <t>ヘイキン</t>
    </rPh>
    <rPh sb="41" eb="42">
      <t>アタイ</t>
    </rPh>
    <rPh sb="43" eb="44">
      <t>コ</t>
    </rPh>
    <rPh sb="49" eb="51">
      <t>リュウドウ</t>
    </rPh>
    <rPh sb="51" eb="53">
      <t>ヒリツ</t>
    </rPh>
    <rPh sb="60" eb="61">
      <t>コ</t>
    </rPh>
    <rPh sb="68" eb="72">
      <t>ルイジダンタイ</t>
    </rPh>
    <rPh sb="73" eb="74">
      <t>クラ</t>
    </rPh>
    <rPh sb="76" eb="77">
      <t>ヒク</t>
    </rPh>
    <rPh sb="78" eb="80">
      <t>スウチ</t>
    </rPh>
    <rPh sb="81" eb="83">
      <t>スイイ</t>
    </rPh>
    <rPh sb="90" eb="92">
      <t>コンゴ</t>
    </rPh>
    <rPh sb="93" eb="95">
      <t>コウシン</t>
    </rPh>
    <rPh sb="95" eb="97">
      <t>トウシ</t>
    </rPh>
    <rPh sb="98" eb="99">
      <t>ム</t>
    </rPh>
    <rPh sb="103" eb="105">
      <t>ゾウセイ</t>
    </rPh>
    <rPh sb="106" eb="107">
      <t>ハカ</t>
    </rPh>
    <rPh sb="108" eb="110">
      <t>ヒツヨウ</t>
    </rPh>
    <rPh sb="116" eb="118">
      <t>キギョウ</t>
    </rPh>
    <rPh sb="118" eb="119">
      <t>サイ</t>
    </rPh>
    <rPh sb="119" eb="121">
      <t>ザンダカ</t>
    </rPh>
    <rPh sb="121" eb="122">
      <t>タイ</t>
    </rPh>
    <rPh sb="122" eb="124">
      <t>キュウスイ</t>
    </rPh>
    <rPh sb="124" eb="126">
      <t>シュウエキ</t>
    </rPh>
    <rPh sb="126" eb="128">
      <t>ヒリツ</t>
    </rPh>
    <rPh sb="130" eb="132">
      <t>ルイジ</t>
    </rPh>
    <rPh sb="132" eb="134">
      <t>ダンタイ</t>
    </rPh>
    <rPh sb="135" eb="136">
      <t>クラ</t>
    </rPh>
    <rPh sb="138" eb="139">
      <t>タカ</t>
    </rPh>
    <rPh sb="140" eb="142">
      <t>スウチ</t>
    </rPh>
    <rPh sb="143" eb="145">
      <t>スイイ</t>
    </rPh>
    <rPh sb="154" eb="156">
      <t>キギョウ</t>
    </rPh>
    <rPh sb="156" eb="157">
      <t>サイ</t>
    </rPh>
    <rPh sb="159" eb="162">
      <t>イゾンド</t>
    </rPh>
    <rPh sb="163" eb="164">
      <t>タカ</t>
    </rPh>
    <rPh sb="165" eb="167">
      <t>ケイコウ</t>
    </rPh>
    <rPh sb="173" eb="175">
      <t>リョウキン</t>
    </rPh>
    <rPh sb="175" eb="177">
      <t>カイシュウ</t>
    </rPh>
    <rPh sb="177" eb="178">
      <t>リツ</t>
    </rPh>
    <rPh sb="180" eb="184">
      <t>リョウキンカイテイ</t>
    </rPh>
    <rPh sb="187" eb="189">
      <t>キョウキュウ</t>
    </rPh>
    <rPh sb="189" eb="191">
      <t>タンカ</t>
    </rPh>
    <rPh sb="192" eb="194">
      <t>ジョウショウ</t>
    </rPh>
    <rPh sb="197" eb="200">
      <t>ゼンネンド</t>
    </rPh>
    <rPh sb="201" eb="202">
      <t>ウワ</t>
    </rPh>
    <rPh sb="210" eb="211">
      <t>コ</t>
    </rPh>
    <rPh sb="216" eb="218">
      <t>キュウスイ</t>
    </rPh>
    <rPh sb="218" eb="220">
      <t>ゲンカ</t>
    </rPh>
    <rPh sb="222" eb="226">
      <t>ルイジダンタイ</t>
    </rPh>
    <rPh sb="228" eb="229">
      <t>ヒク</t>
    </rPh>
    <rPh sb="230" eb="232">
      <t>スイイ</t>
    </rPh>
    <rPh sb="237" eb="239">
      <t>アンカ</t>
    </rPh>
    <rPh sb="240" eb="242">
      <t>ケイヒ</t>
    </rPh>
    <rPh sb="243" eb="245">
      <t>ウンエイ</t>
    </rPh>
    <rPh sb="252" eb="254">
      <t>シセツ</t>
    </rPh>
    <rPh sb="254" eb="256">
      <t>リヨウ</t>
    </rPh>
    <rPh sb="256" eb="257">
      <t>リツ</t>
    </rPh>
    <rPh sb="259" eb="260">
      <t>オオム</t>
    </rPh>
    <rPh sb="264" eb="265">
      <t>ジャク</t>
    </rPh>
    <rPh sb="266" eb="268">
      <t>スイイ</t>
    </rPh>
    <rPh sb="273" eb="275">
      <t>シセツ</t>
    </rPh>
    <rPh sb="275" eb="276">
      <t>スウ</t>
    </rPh>
    <rPh sb="277" eb="278">
      <t>オオ</t>
    </rPh>
    <rPh sb="282" eb="284">
      <t>ココ</t>
    </rPh>
    <rPh sb="285" eb="287">
      <t>ヨリョク</t>
    </rPh>
    <rPh sb="287" eb="288">
      <t>ブン</t>
    </rPh>
    <rPh sb="289" eb="290">
      <t>ツ</t>
    </rPh>
    <rPh sb="291" eb="292">
      <t>カサ</t>
    </rPh>
    <rPh sb="294" eb="296">
      <t>エイキョウ</t>
    </rPh>
    <rPh sb="302" eb="305">
      <t>ゼンタイテキ</t>
    </rPh>
    <rPh sb="306" eb="308">
      <t>キュウスイ</t>
    </rPh>
    <rPh sb="308" eb="309">
      <t>リョウ</t>
    </rPh>
    <rPh sb="310" eb="311">
      <t>ゲン</t>
    </rPh>
    <rPh sb="311" eb="312">
      <t>ショウ</t>
    </rPh>
    <rPh sb="312" eb="314">
      <t>ケイコウ</t>
    </rPh>
    <rPh sb="315" eb="316">
      <t>オオ</t>
    </rPh>
    <rPh sb="318" eb="320">
      <t>ヨウイン</t>
    </rPh>
    <rPh sb="326" eb="329">
      <t>ユウシュウリツ</t>
    </rPh>
    <rPh sb="331" eb="334">
      <t>ゼンネンド</t>
    </rPh>
    <rPh sb="335" eb="336">
      <t>ウワ</t>
    </rPh>
    <rPh sb="341" eb="343">
      <t>ルイジ</t>
    </rPh>
    <rPh sb="343" eb="345">
      <t>ダンタイ</t>
    </rPh>
    <rPh sb="347" eb="348">
      <t>ヒク</t>
    </rPh>
    <rPh sb="350" eb="352">
      <t>イゼン</t>
    </rPh>
    <rPh sb="355" eb="357">
      <t>カンロ</t>
    </rPh>
    <rPh sb="358" eb="361">
      <t>ロウキュウカ</t>
    </rPh>
    <rPh sb="364" eb="366">
      <t>ロウスイ</t>
    </rPh>
    <rPh sb="367" eb="369">
      <t>エイキョウ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</si>
</sst>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0.39</c:v>
                </c:pt>
                <c:pt idx="3" formatCode="#,##0.00;&quot;△&quot;#,##0.00;&quot;-&quot;">
                  <c:v>0.17</c:v>
                </c:pt>
                <c:pt idx="4" formatCode="#,##0.00;&quot;△&quot;#,##0.00;&quot;-&quot;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D-4C6C-BE03-BAD39C5AD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0.56999999999999995</c:v>
                </c:pt>
                <c:pt idx="2">
                  <c:v>0.52</c:v>
                </c:pt>
                <c:pt idx="3">
                  <c:v>0.48</c:v>
                </c:pt>
                <c:pt idx="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2D-4C6C-BE03-BAD39C5AD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46.15</c:v>
                </c:pt>
                <c:pt idx="1">
                  <c:v>46.13</c:v>
                </c:pt>
                <c:pt idx="2">
                  <c:v>45.09</c:v>
                </c:pt>
                <c:pt idx="3">
                  <c:v>48.91</c:v>
                </c:pt>
                <c:pt idx="4">
                  <c:v>48.69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67-4BBF-A6CF-E957B6153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59.67</c:v>
                </c:pt>
                <c:pt idx="1">
                  <c:v>60.12</c:v>
                </c:pt>
                <c:pt idx="2">
                  <c:v>60.34</c:v>
                </c:pt>
                <c:pt idx="3">
                  <c:v>59.54</c:v>
                </c:pt>
                <c:pt idx="4">
                  <c:v>59.26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67-4BBF-A6CF-E957B6153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74.489999999999995</c:v>
                </c:pt>
                <c:pt idx="1">
                  <c:v>75.5</c:v>
                </c:pt>
                <c:pt idx="2">
                  <c:v>77.83</c:v>
                </c:pt>
                <c:pt idx="3">
                  <c:v>75.12</c:v>
                </c:pt>
                <c:pt idx="4">
                  <c:v>77.27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F-4C28-83E1-25A77A924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84.6</c:v>
                </c:pt>
                <c:pt idx="1">
                  <c:v>84.24</c:v>
                </c:pt>
                <c:pt idx="2">
                  <c:v>84.19</c:v>
                </c:pt>
                <c:pt idx="3">
                  <c:v>83.93</c:v>
                </c:pt>
                <c:pt idx="4">
                  <c:v>83.84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4F-4C28-83E1-25A77A924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105.26</c:v>
                </c:pt>
                <c:pt idx="1">
                  <c:v>111.25</c:v>
                </c:pt>
                <c:pt idx="2">
                  <c:v>108.07</c:v>
                </c:pt>
                <c:pt idx="3">
                  <c:v>105.08</c:v>
                </c:pt>
                <c:pt idx="4">
                  <c:v>113.79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073-BCCD-C67CD7FE7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109.01</c:v>
                </c:pt>
                <c:pt idx="1">
                  <c:v>108.83</c:v>
                </c:pt>
                <c:pt idx="2">
                  <c:v>109.23</c:v>
                </c:pt>
                <c:pt idx="3">
                  <c:v>108.04</c:v>
                </c:pt>
                <c:pt idx="4">
                  <c:v>107.49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17-4073-BCCD-C67CD7FE7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53.31</c:v>
                </c:pt>
                <c:pt idx="1">
                  <c:v>55.25</c:v>
                </c:pt>
                <c:pt idx="2">
                  <c:v>56.18</c:v>
                </c:pt>
                <c:pt idx="3">
                  <c:v>57.68</c:v>
                </c:pt>
                <c:pt idx="4">
                  <c:v>59.4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1-4C4F-A151-B26707ED4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48.17</c:v>
                </c:pt>
                <c:pt idx="1">
                  <c:v>48.83</c:v>
                </c:pt>
                <c:pt idx="2">
                  <c:v>49.96</c:v>
                </c:pt>
                <c:pt idx="3">
                  <c:v>50.82</c:v>
                </c:pt>
                <c:pt idx="4">
                  <c:v>51.82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01-4C4F-A151-B26707ED4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29.55</c:v>
                </c:pt>
                <c:pt idx="1">
                  <c:v>29.5</c:v>
                </c:pt>
                <c:pt idx="2">
                  <c:v>29.47</c:v>
                </c:pt>
                <c:pt idx="3">
                  <c:v>33.47</c:v>
                </c:pt>
                <c:pt idx="4">
                  <c:v>34.36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DA-4D58-BDA2-8B2356B7C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17.12</c:v>
                </c:pt>
                <c:pt idx="1">
                  <c:v>18.18</c:v>
                </c:pt>
                <c:pt idx="2">
                  <c:v>19.32</c:v>
                </c:pt>
                <c:pt idx="3">
                  <c:v>21.16</c:v>
                </c:pt>
                <c:pt idx="4">
                  <c:v>22.72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DA-4D58-BDA2-8B2356B7C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A-4812-A377-4855DBA9D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3.7</c:v>
                </c:pt>
                <c:pt idx="1">
                  <c:v>4.34</c:v>
                </c:pt>
                <c:pt idx="2">
                  <c:v>4.6900000000000004</c:v>
                </c:pt>
                <c:pt idx="3">
                  <c:v>4.72</c:v>
                </c:pt>
                <c:pt idx="4">
                  <c:v>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CA-4812-A377-4855DBA9D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293.39</c:v>
                </c:pt>
                <c:pt idx="1">
                  <c:v>226.54</c:v>
                </c:pt>
                <c:pt idx="2">
                  <c:v>238.98</c:v>
                </c:pt>
                <c:pt idx="3">
                  <c:v>236.65</c:v>
                </c:pt>
                <c:pt idx="4">
                  <c:v>234.45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8-4502-8EEF-C08682353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365.18</c:v>
                </c:pt>
                <c:pt idx="1">
                  <c:v>327.77</c:v>
                </c:pt>
                <c:pt idx="2">
                  <c:v>338.02</c:v>
                </c:pt>
                <c:pt idx="3">
                  <c:v>345.94</c:v>
                </c:pt>
                <c:pt idx="4">
                  <c:v>329.7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A8-4502-8EEF-C08682353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537.21</c:v>
                </c:pt>
                <c:pt idx="1">
                  <c:v>553.9</c:v>
                </c:pt>
                <c:pt idx="2">
                  <c:v>506.35</c:v>
                </c:pt>
                <c:pt idx="3">
                  <c:v>500.02</c:v>
                </c:pt>
                <c:pt idx="4">
                  <c:v>441.39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6-4993-BCB1-949BC2F2A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371.65</c:v>
                </c:pt>
                <c:pt idx="1">
                  <c:v>397.1</c:v>
                </c:pt>
                <c:pt idx="2">
                  <c:v>379.91</c:v>
                </c:pt>
                <c:pt idx="3">
                  <c:v>386.61</c:v>
                </c:pt>
                <c:pt idx="4">
                  <c:v>381.56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6-4993-BCB1-949BC2F2A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100.36</c:v>
                </c:pt>
                <c:pt idx="1">
                  <c:v>100.15</c:v>
                </c:pt>
                <c:pt idx="2">
                  <c:v>99.96</c:v>
                </c:pt>
                <c:pt idx="3">
                  <c:v>99.63</c:v>
                </c:pt>
                <c:pt idx="4">
                  <c:v>113.42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8C-4A00-B5BB-B82D174FF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98.77</c:v>
                </c:pt>
                <c:pt idx="1">
                  <c:v>95.79</c:v>
                </c:pt>
                <c:pt idx="2">
                  <c:v>98.3</c:v>
                </c:pt>
                <c:pt idx="3">
                  <c:v>93.82</c:v>
                </c:pt>
                <c:pt idx="4">
                  <c:v>95.04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8C-4A00-B5BB-B82D174FF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124.22</c:v>
                </c:pt>
                <c:pt idx="1">
                  <c:v>117.64</c:v>
                </c:pt>
                <c:pt idx="2">
                  <c:v>124.29</c:v>
                </c:pt>
                <c:pt idx="3">
                  <c:v>123.36</c:v>
                </c:pt>
                <c:pt idx="4">
                  <c:v>122.82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C-4DBB-9DAC-36B254111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173.67</c:v>
                </c:pt>
                <c:pt idx="1">
                  <c:v>171.13</c:v>
                </c:pt>
                <c:pt idx="2">
                  <c:v>173.7</c:v>
                </c:pt>
                <c:pt idx="3">
                  <c:v>178.94</c:v>
                </c:pt>
                <c:pt idx="4">
                  <c:v>180.19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6C-4DBB-9DAC-36B254111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2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1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15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1" t="str">
        <f>データ!H6</f>
        <v>滋賀県　高島市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  <c r="AE6" s="32"/>
      <c r="AF6" s="32"/>
      <c r="AG6" s="3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3" t="s">
        <v>1</v>
      </c>
      <c r="C7" s="34"/>
      <c r="D7" s="34"/>
      <c r="E7" s="34"/>
      <c r="F7" s="34"/>
      <c r="G7" s="34"/>
      <c r="H7" s="34"/>
      <c r="I7" s="33" t="s">
        <v>2</v>
      </c>
      <c r="J7" s="34"/>
      <c r="K7" s="34"/>
      <c r="L7" s="34"/>
      <c r="M7" s="34"/>
      <c r="N7" s="34"/>
      <c r="O7" s="35"/>
      <c r="P7" s="36" t="s">
        <v>3</v>
      </c>
      <c r="Q7" s="36"/>
      <c r="R7" s="36"/>
      <c r="S7" s="36"/>
      <c r="T7" s="36"/>
      <c r="U7" s="36"/>
      <c r="V7" s="36"/>
      <c r="W7" s="36" t="s">
        <v>4</v>
      </c>
      <c r="X7" s="36"/>
      <c r="Y7" s="36"/>
      <c r="Z7" s="36"/>
      <c r="AA7" s="36"/>
      <c r="AB7" s="36"/>
      <c r="AC7" s="36"/>
      <c r="AD7" s="36" t="s">
        <v>5</v>
      </c>
      <c r="AE7" s="36"/>
      <c r="AF7" s="36"/>
      <c r="AG7" s="36"/>
      <c r="AH7" s="36"/>
      <c r="AI7" s="36"/>
      <c r="AJ7" s="36"/>
      <c r="AK7" s="2"/>
      <c r="AL7" s="36" t="s">
        <v>6</v>
      </c>
      <c r="AM7" s="36"/>
      <c r="AN7" s="36"/>
      <c r="AO7" s="36"/>
      <c r="AP7" s="36"/>
      <c r="AQ7" s="36"/>
      <c r="AR7" s="36"/>
      <c r="AS7" s="36"/>
      <c r="AT7" s="33" t="s">
        <v>7</v>
      </c>
      <c r="AU7" s="34"/>
      <c r="AV7" s="34"/>
      <c r="AW7" s="34"/>
      <c r="AX7" s="34"/>
      <c r="AY7" s="34"/>
      <c r="AZ7" s="34"/>
      <c r="BA7" s="34"/>
      <c r="BB7" s="36" t="s">
        <v>8</v>
      </c>
      <c r="BC7" s="36"/>
      <c r="BD7" s="36"/>
      <c r="BE7" s="36"/>
      <c r="BF7" s="36"/>
      <c r="BG7" s="36"/>
      <c r="BH7" s="36"/>
      <c r="BI7" s="36"/>
      <c r="BJ7" s="3"/>
      <c r="BK7" s="3"/>
      <c r="BL7" s="37" t="s">
        <v>9</v>
      </c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9"/>
    </row>
    <row r="8" spans="1:78" ht="18.75" customHeight="1" x14ac:dyDescent="0.15">
      <c r="A8" s="2"/>
      <c r="B8" s="40" t="str">
        <f>データ!$I$6</f>
        <v>法適用</v>
      </c>
      <c r="C8" s="41"/>
      <c r="D8" s="41"/>
      <c r="E8" s="41"/>
      <c r="F8" s="41"/>
      <c r="G8" s="41"/>
      <c r="H8" s="41"/>
      <c r="I8" s="40" t="str">
        <f>データ!$J$6</f>
        <v>水道事業</v>
      </c>
      <c r="J8" s="41"/>
      <c r="K8" s="41"/>
      <c r="L8" s="41"/>
      <c r="M8" s="41"/>
      <c r="N8" s="41"/>
      <c r="O8" s="42"/>
      <c r="P8" s="43" t="str">
        <f>データ!$K$6</f>
        <v>末端給水事業</v>
      </c>
      <c r="Q8" s="43"/>
      <c r="R8" s="43"/>
      <c r="S8" s="43"/>
      <c r="T8" s="43"/>
      <c r="U8" s="43"/>
      <c r="V8" s="43"/>
      <c r="W8" s="43" t="str">
        <f>データ!$L$6</f>
        <v>A5</v>
      </c>
      <c r="X8" s="43"/>
      <c r="Y8" s="43"/>
      <c r="Z8" s="43"/>
      <c r="AA8" s="43"/>
      <c r="AB8" s="43"/>
      <c r="AC8" s="43"/>
      <c r="AD8" s="43" t="str">
        <f>データ!$M$6</f>
        <v>非設置</v>
      </c>
      <c r="AE8" s="43"/>
      <c r="AF8" s="43"/>
      <c r="AG8" s="43"/>
      <c r="AH8" s="43"/>
      <c r="AI8" s="43"/>
      <c r="AJ8" s="43"/>
      <c r="AK8" s="2"/>
      <c r="AL8" s="44">
        <f>データ!$R$6</f>
        <v>45783</v>
      </c>
      <c r="AM8" s="44"/>
      <c r="AN8" s="44"/>
      <c r="AO8" s="44"/>
      <c r="AP8" s="44"/>
      <c r="AQ8" s="44"/>
      <c r="AR8" s="44"/>
      <c r="AS8" s="44"/>
      <c r="AT8" s="45">
        <f>データ!$S$6</f>
        <v>693.05</v>
      </c>
      <c r="AU8" s="46"/>
      <c r="AV8" s="46"/>
      <c r="AW8" s="46"/>
      <c r="AX8" s="46"/>
      <c r="AY8" s="46"/>
      <c r="AZ8" s="46"/>
      <c r="BA8" s="46"/>
      <c r="BB8" s="47">
        <f>データ!$T$6</f>
        <v>66.06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50" t="s">
        <v>11</v>
      </c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1"/>
    </row>
    <row r="9" spans="1:78" ht="18.75" customHeight="1" x14ac:dyDescent="0.15">
      <c r="A9" s="2"/>
      <c r="B9" s="33" t="s">
        <v>12</v>
      </c>
      <c r="C9" s="34"/>
      <c r="D9" s="34"/>
      <c r="E9" s="34"/>
      <c r="F9" s="34"/>
      <c r="G9" s="34"/>
      <c r="H9" s="34"/>
      <c r="I9" s="33" t="s">
        <v>13</v>
      </c>
      <c r="J9" s="34"/>
      <c r="K9" s="34"/>
      <c r="L9" s="34"/>
      <c r="M9" s="34"/>
      <c r="N9" s="34"/>
      <c r="O9" s="35"/>
      <c r="P9" s="36" t="s">
        <v>14</v>
      </c>
      <c r="Q9" s="36"/>
      <c r="R9" s="36"/>
      <c r="S9" s="36"/>
      <c r="T9" s="36"/>
      <c r="U9" s="36"/>
      <c r="V9" s="36"/>
      <c r="W9" s="36" t="s">
        <v>15</v>
      </c>
      <c r="X9" s="36"/>
      <c r="Y9" s="36"/>
      <c r="Z9" s="36"/>
      <c r="AA9" s="36"/>
      <c r="AB9" s="36"/>
      <c r="AC9" s="36"/>
      <c r="AD9" s="2"/>
      <c r="AE9" s="2"/>
      <c r="AF9" s="2"/>
      <c r="AG9" s="2"/>
      <c r="AH9" s="2"/>
      <c r="AI9" s="2"/>
      <c r="AJ9" s="2"/>
      <c r="AK9" s="2"/>
      <c r="AL9" s="36" t="s">
        <v>16</v>
      </c>
      <c r="AM9" s="36"/>
      <c r="AN9" s="36"/>
      <c r="AO9" s="36"/>
      <c r="AP9" s="36"/>
      <c r="AQ9" s="36"/>
      <c r="AR9" s="36"/>
      <c r="AS9" s="36"/>
      <c r="AT9" s="33" t="s">
        <v>17</v>
      </c>
      <c r="AU9" s="34"/>
      <c r="AV9" s="34"/>
      <c r="AW9" s="34"/>
      <c r="AX9" s="34"/>
      <c r="AY9" s="34"/>
      <c r="AZ9" s="34"/>
      <c r="BA9" s="34"/>
      <c r="BB9" s="36" t="s">
        <v>18</v>
      </c>
      <c r="BC9" s="36"/>
      <c r="BD9" s="36"/>
      <c r="BE9" s="36"/>
      <c r="BF9" s="36"/>
      <c r="BG9" s="36"/>
      <c r="BH9" s="36"/>
      <c r="BI9" s="36"/>
      <c r="BJ9" s="3"/>
      <c r="BK9" s="3"/>
      <c r="BL9" s="52" t="s">
        <v>19</v>
      </c>
      <c r="BM9" s="53"/>
      <c r="BN9" s="54" t="s">
        <v>20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5" t="str">
        <f>データ!$N$6</f>
        <v>-</v>
      </c>
      <c r="C10" s="46"/>
      <c r="D10" s="46"/>
      <c r="E10" s="46"/>
      <c r="F10" s="46"/>
      <c r="G10" s="46"/>
      <c r="H10" s="46"/>
      <c r="I10" s="45">
        <f>データ!$O$6</f>
        <v>70.290000000000006</v>
      </c>
      <c r="J10" s="46"/>
      <c r="K10" s="46"/>
      <c r="L10" s="46"/>
      <c r="M10" s="46"/>
      <c r="N10" s="46"/>
      <c r="O10" s="80"/>
      <c r="P10" s="47">
        <f>データ!$P$6</f>
        <v>95.63</v>
      </c>
      <c r="Q10" s="47"/>
      <c r="R10" s="47"/>
      <c r="S10" s="47"/>
      <c r="T10" s="47"/>
      <c r="U10" s="47"/>
      <c r="V10" s="47"/>
      <c r="W10" s="44">
        <f>データ!$Q$6</f>
        <v>2585</v>
      </c>
      <c r="X10" s="44"/>
      <c r="Y10" s="44"/>
      <c r="Z10" s="44"/>
      <c r="AA10" s="44"/>
      <c r="AB10" s="44"/>
      <c r="AC10" s="44"/>
      <c r="AD10" s="2"/>
      <c r="AE10" s="2"/>
      <c r="AF10" s="2"/>
      <c r="AG10" s="2"/>
      <c r="AH10" s="2"/>
      <c r="AI10" s="2"/>
      <c r="AJ10" s="2"/>
      <c r="AK10" s="2"/>
      <c r="AL10" s="44">
        <f>データ!$U$6</f>
        <v>43396</v>
      </c>
      <c r="AM10" s="44"/>
      <c r="AN10" s="44"/>
      <c r="AO10" s="44"/>
      <c r="AP10" s="44"/>
      <c r="AQ10" s="44"/>
      <c r="AR10" s="44"/>
      <c r="AS10" s="44"/>
      <c r="AT10" s="45">
        <f>データ!$V$6</f>
        <v>104.8</v>
      </c>
      <c r="AU10" s="46"/>
      <c r="AV10" s="46"/>
      <c r="AW10" s="46"/>
      <c r="AX10" s="46"/>
      <c r="AY10" s="46"/>
      <c r="AZ10" s="46"/>
      <c r="BA10" s="46"/>
      <c r="BB10" s="47">
        <f>データ!$W$6</f>
        <v>414.08</v>
      </c>
      <c r="BC10" s="47"/>
      <c r="BD10" s="47"/>
      <c r="BE10" s="47"/>
      <c r="BF10" s="47"/>
      <c r="BG10" s="47"/>
      <c r="BH10" s="47"/>
      <c r="BI10" s="47"/>
      <c r="BJ10" s="2"/>
      <c r="BK10" s="2"/>
      <c r="BL10" s="62" t="s">
        <v>21</v>
      </c>
      <c r="BM10" s="63"/>
      <c r="BN10" s="64" t="s">
        <v>22</v>
      </c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23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 x14ac:dyDescent="0.15">
      <c r="A14" s="2"/>
      <c r="B14" s="68" t="s">
        <v>24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25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 x14ac:dyDescent="0.15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6" t="s">
        <v>112</v>
      </c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8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6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8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6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8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6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8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6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8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6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8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6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8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6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8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6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8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6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8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6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8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6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8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6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8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6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8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6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8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6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8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6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8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6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8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6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8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6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8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6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8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6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8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6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8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6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8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6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8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6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8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6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8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6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8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4" t="s">
        <v>26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6" t="s">
        <v>110</v>
      </c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8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6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8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6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8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6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8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6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8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6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8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6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8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6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8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6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8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6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8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6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8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6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8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6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8"/>
    </row>
    <row r="60" spans="1:78" ht="13.5" customHeight="1" x14ac:dyDescent="0.15">
      <c r="A60" s="2"/>
      <c r="B60" s="71" t="s">
        <v>27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6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8"/>
    </row>
    <row r="61" spans="1:78" ht="13.5" customHeight="1" x14ac:dyDescent="0.15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6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8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6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8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4" t="s">
        <v>28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6" t="s">
        <v>111</v>
      </c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8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6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8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6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8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6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8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6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8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6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8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6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8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6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8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6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8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6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8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6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8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6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8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6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8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6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8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6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8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6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8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9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1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3o+jxrckoA6SdnyoAb5RZ7vt5hWHJQBl2gH+YFDqHlnOjLrXYKSXFIqRgvoxBQZAyYKMHt0EY58AmUAjdpRlGw==" saltValue="xb6OWLE6ND78WqoF6pLneg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2023</v>
      </c>
      <c r="C6" s="20">
        <f t="shared" ref="C6:W6" si="3">C7</f>
        <v>252123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滋賀県　高島市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A5</v>
      </c>
      <c r="M6" s="20" t="str">
        <f t="shared" si="3"/>
        <v>非設置</v>
      </c>
      <c r="N6" s="21" t="str">
        <f t="shared" si="3"/>
        <v>-</v>
      </c>
      <c r="O6" s="21">
        <f t="shared" si="3"/>
        <v>70.290000000000006</v>
      </c>
      <c r="P6" s="21">
        <f t="shared" si="3"/>
        <v>95.63</v>
      </c>
      <c r="Q6" s="21">
        <f t="shared" si="3"/>
        <v>2585</v>
      </c>
      <c r="R6" s="21">
        <f t="shared" si="3"/>
        <v>45783</v>
      </c>
      <c r="S6" s="21">
        <f t="shared" si="3"/>
        <v>693.05</v>
      </c>
      <c r="T6" s="21">
        <f t="shared" si="3"/>
        <v>66.06</v>
      </c>
      <c r="U6" s="21">
        <f t="shared" si="3"/>
        <v>43396</v>
      </c>
      <c r="V6" s="21">
        <f t="shared" si="3"/>
        <v>104.8</v>
      </c>
      <c r="W6" s="21">
        <f t="shared" si="3"/>
        <v>414.08</v>
      </c>
      <c r="X6" s="22">
        <f>IF(X7="",NA(),X7)</f>
        <v>105.26</v>
      </c>
      <c r="Y6" s="22">
        <f t="shared" ref="Y6:AG6" si="4">IF(Y7="",NA(),Y7)</f>
        <v>111.25</v>
      </c>
      <c r="Z6" s="22">
        <f t="shared" si="4"/>
        <v>108.07</v>
      </c>
      <c r="AA6" s="22">
        <f t="shared" si="4"/>
        <v>105.08</v>
      </c>
      <c r="AB6" s="22">
        <f t="shared" si="4"/>
        <v>113.79</v>
      </c>
      <c r="AC6" s="22">
        <f t="shared" si="4"/>
        <v>109.01</v>
      </c>
      <c r="AD6" s="22">
        <f t="shared" si="4"/>
        <v>108.83</v>
      </c>
      <c r="AE6" s="22">
        <f t="shared" si="4"/>
        <v>109.23</v>
      </c>
      <c r="AF6" s="22">
        <f t="shared" si="4"/>
        <v>108.04</v>
      </c>
      <c r="AG6" s="22">
        <f t="shared" si="4"/>
        <v>107.49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3.7</v>
      </c>
      <c r="AO6" s="22">
        <f t="shared" si="5"/>
        <v>4.34</v>
      </c>
      <c r="AP6" s="22">
        <f t="shared" si="5"/>
        <v>4.6900000000000004</v>
      </c>
      <c r="AQ6" s="22">
        <f t="shared" si="5"/>
        <v>4.72</v>
      </c>
      <c r="AR6" s="22">
        <f t="shared" si="5"/>
        <v>5.76</v>
      </c>
      <c r="AS6" s="21" t="str">
        <f>IF(AS7="","",IF(AS7="-","【-】","【"&amp;SUBSTITUTE(TEXT(AS7,"#,##0.00"),"-","△")&amp;"】"))</f>
        <v>【1.50】</v>
      </c>
      <c r="AT6" s="22">
        <f>IF(AT7="",NA(),AT7)</f>
        <v>293.39</v>
      </c>
      <c r="AU6" s="22">
        <f t="shared" ref="AU6:BC6" si="6">IF(AU7="",NA(),AU7)</f>
        <v>226.54</v>
      </c>
      <c r="AV6" s="22">
        <f t="shared" si="6"/>
        <v>238.98</v>
      </c>
      <c r="AW6" s="22">
        <f t="shared" si="6"/>
        <v>236.65</v>
      </c>
      <c r="AX6" s="22">
        <f t="shared" si="6"/>
        <v>234.45</v>
      </c>
      <c r="AY6" s="22">
        <f t="shared" si="6"/>
        <v>365.18</v>
      </c>
      <c r="AZ6" s="22">
        <f t="shared" si="6"/>
        <v>327.77</v>
      </c>
      <c r="BA6" s="22">
        <f t="shared" si="6"/>
        <v>338.02</v>
      </c>
      <c r="BB6" s="22">
        <f t="shared" si="6"/>
        <v>345.94</v>
      </c>
      <c r="BC6" s="22">
        <f t="shared" si="6"/>
        <v>329.7</v>
      </c>
      <c r="BD6" s="21" t="str">
        <f>IF(BD7="","",IF(BD7="-","【-】","【"&amp;SUBSTITUTE(TEXT(BD7,"#,##0.00"),"-","△")&amp;"】"))</f>
        <v>【243.36】</v>
      </c>
      <c r="BE6" s="22">
        <f>IF(BE7="",NA(),BE7)</f>
        <v>537.21</v>
      </c>
      <c r="BF6" s="22">
        <f t="shared" ref="BF6:BN6" si="7">IF(BF7="",NA(),BF7)</f>
        <v>553.9</v>
      </c>
      <c r="BG6" s="22">
        <f t="shared" si="7"/>
        <v>506.35</v>
      </c>
      <c r="BH6" s="22">
        <f t="shared" si="7"/>
        <v>500.02</v>
      </c>
      <c r="BI6" s="22">
        <f t="shared" si="7"/>
        <v>441.39</v>
      </c>
      <c r="BJ6" s="22">
        <f t="shared" si="7"/>
        <v>371.65</v>
      </c>
      <c r="BK6" s="22">
        <f t="shared" si="7"/>
        <v>397.1</v>
      </c>
      <c r="BL6" s="22">
        <f t="shared" si="7"/>
        <v>379.91</v>
      </c>
      <c r="BM6" s="22">
        <f t="shared" si="7"/>
        <v>386.61</v>
      </c>
      <c r="BN6" s="22">
        <f t="shared" si="7"/>
        <v>381.56</v>
      </c>
      <c r="BO6" s="21" t="str">
        <f>IF(BO7="","",IF(BO7="-","【-】","【"&amp;SUBSTITUTE(TEXT(BO7,"#,##0.00"),"-","△")&amp;"】"))</f>
        <v>【265.93】</v>
      </c>
      <c r="BP6" s="22">
        <f>IF(BP7="",NA(),BP7)</f>
        <v>100.36</v>
      </c>
      <c r="BQ6" s="22">
        <f t="shared" ref="BQ6:BY6" si="8">IF(BQ7="",NA(),BQ7)</f>
        <v>100.15</v>
      </c>
      <c r="BR6" s="22">
        <f t="shared" si="8"/>
        <v>99.96</v>
      </c>
      <c r="BS6" s="22">
        <f t="shared" si="8"/>
        <v>99.63</v>
      </c>
      <c r="BT6" s="22">
        <f t="shared" si="8"/>
        <v>113.42</v>
      </c>
      <c r="BU6" s="22">
        <f t="shared" si="8"/>
        <v>98.77</v>
      </c>
      <c r="BV6" s="22">
        <f t="shared" si="8"/>
        <v>95.79</v>
      </c>
      <c r="BW6" s="22">
        <f t="shared" si="8"/>
        <v>98.3</v>
      </c>
      <c r="BX6" s="22">
        <f t="shared" si="8"/>
        <v>93.82</v>
      </c>
      <c r="BY6" s="22">
        <f t="shared" si="8"/>
        <v>95.04</v>
      </c>
      <c r="BZ6" s="21" t="str">
        <f>IF(BZ7="","",IF(BZ7="-","【-】","【"&amp;SUBSTITUTE(TEXT(BZ7,"#,##0.00"),"-","△")&amp;"】"))</f>
        <v>【97.82】</v>
      </c>
      <c r="CA6" s="22">
        <f>IF(CA7="",NA(),CA7)</f>
        <v>124.22</v>
      </c>
      <c r="CB6" s="22">
        <f t="shared" ref="CB6:CJ6" si="9">IF(CB7="",NA(),CB7)</f>
        <v>117.64</v>
      </c>
      <c r="CC6" s="22">
        <f t="shared" si="9"/>
        <v>124.29</v>
      </c>
      <c r="CD6" s="22">
        <f t="shared" si="9"/>
        <v>123.36</v>
      </c>
      <c r="CE6" s="22">
        <f t="shared" si="9"/>
        <v>122.82</v>
      </c>
      <c r="CF6" s="22">
        <f t="shared" si="9"/>
        <v>173.67</v>
      </c>
      <c r="CG6" s="22">
        <f t="shared" si="9"/>
        <v>171.13</v>
      </c>
      <c r="CH6" s="22">
        <f t="shared" si="9"/>
        <v>173.7</v>
      </c>
      <c r="CI6" s="22">
        <f t="shared" si="9"/>
        <v>178.94</v>
      </c>
      <c r="CJ6" s="22">
        <f t="shared" si="9"/>
        <v>180.19</v>
      </c>
      <c r="CK6" s="21" t="str">
        <f>IF(CK7="","",IF(CK7="-","【-】","【"&amp;SUBSTITUTE(TEXT(CK7,"#,##0.00"),"-","△")&amp;"】"))</f>
        <v>【177.56】</v>
      </c>
      <c r="CL6" s="22">
        <f>IF(CL7="",NA(),CL7)</f>
        <v>46.15</v>
      </c>
      <c r="CM6" s="22">
        <f t="shared" ref="CM6:CU6" si="10">IF(CM7="",NA(),CM7)</f>
        <v>46.13</v>
      </c>
      <c r="CN6" s="22">
        <f t="shared" si="10"/>
        <v>45.09</v>
      </c>
      <c r="CO6" s="22">
        <f t="shared" si="10"/>
        <v>48.91</v>
      </c>
      <c r="CP6" s="22">
        <f t="shared" si="10"/>
        <v>48.69</v>
      </c>
      <c r="CQ6" s="22">
        <f t="shared" si="10"/>
        <v>59.67</v>
      </c>
      <c r="CR6" s="22">
        <f t="shared" si="10"/>
        <v>60.12</v>
      </c>
      <c r="CS6" s="22">
        <f t="shared" si="10"/>
        <v>60.34</v>
      </c>
      <c r="CT6" s="22">
        <f t="shared" si="10"/>
        <v>59.54</v>
      </c>
      <c r="CU6" s="22">
        <f t="shared" si="10"/>
        <v>59.26</v>
      </c>
      <c r="CV6" s="21" t="str">
        <f>IF(CV7="","",IF(CV7="-","【-】","【"&amp;SUBSTITUTE(TEXT(CV7,"#,##0.00"),"-","△")&amp;"】"))</f>
        <v>【59.81】</v>
      </c>
      <c r="CW6" s="22">
        <f>IF(CW7="",NA(),CW7)</f>
        <v>74.489999999999995</v>
      </c>
      <c r="CX6" s="22">
        <f t="shared" ref="CX6:DF6" si="11">IF(CX7="",NA(),CX7)</f>
        <v>75.5</v>
      </c>
      <c r="CY6" s="22">
        <f t="shared" si="11"/>
        <v>77.83</v>
      </c>
      <c r="CZ6" s="22">
        <f t="shared" si="11"/>
        <v>75.12</v>
      </c>
      <c r="DA6" s="22">
        <f t="shared" si="11"/>
        <v>77.27</v>
      </c>
      <c r="DB6" s="22">
        <f t="shared" si="11"/>
        <v>84.6</v>
      </c>
      <c r="DC6" s="22">
        <f t="shared" si="11"/>
        <v>84.24</v>
      </c>
      <c r="DD6" s="22">
        <f t="shared" si="11"/>
        <v>84.19</v>
      </c>
      <c r="DE6" s="22">
        <f t="shared" si="11"/>
        <v>83.93</v>
      </c>
      <c r="DF6" s="22">
        <f t="shared" si="11"/>
        <v>83.84</v>
      </c>
      <c r="DG6" s="21" t="str">
        <f>IF(DG7="","",IF(DG7="-","【-】","【"&amp;SUBSTITUTE(TEXT(DG7,"#,##0.00"),"-","△")&amp;"】"))</f>
        <v>【89.42】</v>
      </c>
      <c r="DH6" s="22">
        <f>IF(DH7="",NA(),DH7)</f>
        <v>53.31</v>
      </c>
      <c r="DI6" s="22">
        <f t="shared" ref="DI6:DQ6" si="12">IF(DI7="",NA(),DI7)</f>
        <v>55.25</v>
      </c>
      <c r="DJ6" s="22">
        <f t="shared" si="12"/>
        <v>56.18</v>
      </c>
      <c r="DK6" s="22">
        <f t="shared" si="12"/>
        <v>57.68</v>
      </c>
      <c r="DL6" s="22">
        <f t="shared" si="12"/>
        <v>59.4</v>
      </c>
      <c r="DM6" s="22">
        <f t="shared" si="12"/>
        <v>48.17</v>
      </c>
      <c r="DN6" s="22">
        <f t="shared" si="12"/>
        <v>48.83</v>
      </c>
      <c r="DO6" s="22">
        <f t="shared" si="12"/>
        <v>49.96</v>
      </c>
      <c r="DP6" s="22">
        <f t="shared" si="12"/>
        <v>50.82</v>
      </c>
      <c r="DQ6" s="22">
        <f t="shared" si="12"/>
        <v>51.82</v>
      </c>
      <c r="DR6" s="21" t="str">
        <f>IF(DR7="","",IF(DR7="-","【-】","【"&amp;SUBSTITUTE(TEXT(DR7,"#,##0.00"),"-","△")&amp;"】"))</f>
        <v>【52.02】</v>
      </c>
      <c r="DS6" s="22">
        <f>IF(DS7="",NA(),DS7)</f>
        <v>29.55</v>
      </c>
      <c r="DT6" s="22">
        <f t="shared" ref="DT6:EB6" si="13">IF(DT7="",NA(),DT7)</f>
        <v>29.5</v>
      </c>
      <c r="DU6" s="22">
        <f t="shared" si="13"/>
        <v>29.47</v>
      </c>
      <c r="DV6" s="22">
        <f t="shared" si="13"/>
        <v>33.47</v>
      </c>
      <c r="DW6" s="22">
        <f t="shared" si="13"/>
        <v>34.36</v>
      </c>
      <c r="DX6" s="22">
        <f t="shared" si="13"/>
        <v>17.12</v>
      </c>
      <c r="DY6" s="22">
        <f t="shared" si="13"/>
        <v>18.18</v>
      </c>
      <c r="DZ6" s="22">
        <f t="shared" si="13"/>
        <v>19.32</v>
      </c>
      <c r="EA6" s="22">
        <f t="shared" si="13"/>
        <v>21.16</v>
      </c>
      <c r="EB6" s="22">
        <f t="shared" si="13"/>
        <v>22.72</v>
      </c>
      <c r="EC6" s="21" t="str">
        <f>IF(EC7="","",IF(EC7="-","【-】","【"&amp;SUBSTITUTE(TEXT(EC7,"#,##0.00"),"-","△")&amp;"】"))</f>
        <v>【25.37】</v>
      </c>
      <c r="ED6" s="21">
        <f>IF(ED7="",NA(),ED7)</f>
        <v>0</v>
      </c>
      <c r="EE6" s="21">
        <f t="shared" ref="EE6:EM6" si="14">IF(EE7="",NA(),EE7)</f>
        <v>0</v>
      </c>
      <c r="EF6" s="22">
        <f t="shared" si="14"/>
        <v>0.39</v>
      </c>
      <c r="EG6" s="22">
        <f t="shared" si="14"/>
        <v>0.17</v>
      </c>
      <c r="EH6" s="22">
        <f t="shared" si="14"/>
        <v>0.2</v>
      </c>
      <c r="EI6" s="22">
        <f t="shared" si="14"/>
        <v>0.54</v>
      </c>
      <c r="EJ6" s="22">
        <f t="shared" si="14"/>
        <v>0.56999999999999995</v>
      </c>
      <c r="EK6" s="22">
        <f t="shared" si="14"/>
        <v>0.52</v>
      </c>
      <c r="EL6" s="22">
        <f t="shared" si="14"/>
        <v>0.48</v>
      </c>
      <c r="EM6" s="22">
        <f t="shared" si="14"/>
        <v>0.48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15">
      <c r="A7" s="15"/>
      <c r="B7" s="24">
        <v>2023</v>
      </c>
      <c r="C7" s="24">
        <v>252123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70.290000000000006</v>
      </c>
      <c r="P7" s="25">
        <v>95.63</v>
      </c>
      <c r="Q7" s="25">
        <v>2585</v>
      </c>
      <c r="R7" s="25">
        <v>45783</v>
      </c>
      <c r="S7" s="25">
        <v>693.05</v>
      </c>
      <c r="T7" s="25">
        <v>66.06</v>
      </c>
      <c r="U7" s="25">
        <v>43396</v>
      </c>
      <c r="V7" s="25">
        <v>104.8</v>
      </c>
      <c r="W7" s="25">
        <v>414.08</v>
      </c>
      <c r="X7" s="25">
        <v>105.26</v>
      </c>
      <c r="Y7" s="25">
        <v>111.25</v>
      </c>
      <c r="Z7" s="25">
        <v>108.07</v>
      </c>
      <c r="AA7" s="25">
        <v>105.08</v>
      </c>
      <c r="AB7" s="25">
        <v>113.79</v>
      </c>
      <c r="AC7" s="25">
        <v>109.01</v>
      </c>
      <c r="AD7" s="25">
        <v>108.83</v>
      </c>
      <c r="AE7" s="25">
        <v>109.23</v>
      </c>
      <c r="AF7" s="25">
        <v>108.04</v>
      </c>
      <c r="AG7" s="25">
        <v>107.49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3.7</v>
      </c>
      <c r="AO7" s="25">
        <v>4.34</v>
      </c>
      <c r="AP7" s="25">
        <v>4.6900000000000004</v>
      </c>
      <c r="AQ7" s="25">
        <v>4.72</v>
      </c>
      <c r="AR7" s="25">
        <v>5.76</v>
      </c>
      <c r="AS7" s="25">
        <v>1.5</v>
      </c>
      <c r="AT7" s="25">
        <v>293.39</v>
      </c>
      <c r="AU7" s="25">
        <v>226.54</v>
      </c>
      <c r="AV7" s="25">
        <v>238.98</v>
      </c>
      <c r="AW7" s="25">
        <v>236.65</v>
      </c>
      <c r="AX7" s="25">
        <v>234.45</v>
      </c>
      <c r="AY7" s="25">
        <v>365.18</v>
      </c>
      <c r="AZ7" s="25">
        <v>327.77</v>
      </c>
      <c r="BA7" s="25">
        <v>338.02</v>
      </c>
      <c r="BB7" s="25">
        <v>345.94</v>
      </c>
      <c r="BC7" s="25">
        <v>329.7</v>
      </c>
      <c r="BD7" s="25">
        <v>243.36</v>
      </c>
      <c r="BE7" s="25">
        <v>537.21</v>
      </c>
      <c r="BF7" s="25">
        <v>553.9</v>
      </c>
      <c r="BG7" s="25">
        <v>506.35</v>
      </c>
      <c r="BH7" s="25">
        <v>500.02</v>
      </c>
      <c r="BI7" s="25">
        <v>441.39</v>
      </c>
      <c r="BJ7" s="25">
        <v>371.65</v>
      </c>
      <c r="BK7" s="25">
        <v>397.1</v>
      </c>
      <c r="BL7" s="25">
        <v>379.91</v>
      </c>
      <c r="BM7" s="25">
        <v>386.61</v>
      </c>
      <c r="BN7" s="25">
        <v>381.56</v>
      </c>
      <c r="BO7" s="25">
        <v>265.93</v>
      </c>
      <c r="BP7" s="25">
        <v>100.36</v>
      </c>
      <c r="BQ7" s="25">
        <v>100.15</v>
      </c>
      <c r="BR7" s="25">
        <v>99.96</v>
      </c>
      <c r="BS7" s="25">
        <v>99.63</v>
      </c>
      <c r="BT7" s="25">
        <v>113.42</v>
      </c>
      <c r="BU7" s="25">
        <v>98.77</v>
      </c>
      <c r="BV7" s="25">
        <v>95.79</v>
      </c>
      <c r="BW7" s="25">
        <v>98.3</v>
      </c>
      <c r="BX7" s="25">
        <v>93.82</v>
      </c>
      <c r="BY7" s="25">
        <v>95.04</v>
      </c>
      <c r="BZ7" s="25">
        <v>97.82</v>
      </c>
      <c r="CA7" s="25">
        <v>124.22</v>
      </c>
      <c r="CB7" s="25">
        <v>117.64</v>
      </c>
      <c r="CC7" s="25">
        <v>124.29</v>
      </c>
      <c r="CD7" s="25">
        <v>123.36</v>
      </c>
      <c r="CE7" s="25">
        <v>122.82</v>
      </c>
      <c r="CF7" s="25">
        <v>173.67</v>
      </c>
      <c r="CG7" s="25">
        <v>171.13</v>
      </c>
      <c r="CH7" s="25">
        <v>173.7</v>
      </c>
      <c r="CI7" s="25">
        <v>178.94</v>
      </c>
      <c r="CJ7" s="25">
        <v>180.19</v>
      </c>
      <c r="CK7" s="25">
        <v>177.56</v>
      </c>
      <c r="CL7" s="25">
        <v>46.15</v>
      </c>
      <c r="CM7" s="25">
        <v>46.13</v>
      </c>
      <c r="CN7" s="25">
        <v>45.09</v>
      </c>
      <c r="CO7" s="25">
        <v>48.91</v>
      </c>
      <c r="CP7" s="25">
        <v>48.69</v>
      </c>
      <c r="CQ7" s="25">
        <v>59.67</v>
      </c>
      <c r="CR7" s="25">
        <v>60.12</v>
      </c>
      <c r="CS7" s="25">
        <v>60.34</v>
      </c>
      <c r="CT7" s="25">
        <v>59.54</v>
      </c>
      <c r="CU7" s="25">
        <v>59.26</v>
      </c>
      <c r="CV7" s="25">
        <v>59.81</v>
      </c>
      <c r="CW7" s="25">
        <v>74.489999999999995</v>
      </c>
      <c r="CX7" s="25">
        <v>75.5</v>
      </c>
      <c r="CY7" s="25">
        <v>77.83</v>
      </c>
      <c r="CZ7" s="25">
        <v>75.12</v>
      </c>
      <c r="DA7" s="25">
        <v>77.27</v>
      </c>
      <c r="DB7" s="25">
        <v>84.6</v>
      </c>
      <c r="DC7" s="25">
        <v>84.24</v>
      </c>
      <c r="DD7" s="25">
        <v>84.19</v>
      </c>
      <c r="DE7" s="25">
        <v>83.93</v>
      </c>
      <c r="DF7" s="25">
        <v>83.84</v>
      </c>
      <c r="DG7" s="25">
        <v>89.42</v>
      </c>
      <c r="DH7" s="25">
        <v>53.31</v>
      </c>
      <c r="DI7" s="25">
        <v>55.25</v>
      </c>
      <c r="DJ7" s="25">
        <v>56.18</v>
      </c>
      <c r="DK7" s="25">
        <v>57.68</v>
      </c>
      <c r="DL7" s="25">
        <v>59.4</v>
      </c>
      <c r="DM7" s="25">
        <v>48.17</v>
      </c>
      <c r="DN7" s="25">
        <v>48.83</v>
      </c>
      <c r="DO7" s="25">
        <v>49.96</v>
      </c>
      <c r="DP7" s="25">
        <v>50.82</v>
      </c>
      <c r="DQ7" s="25">
        <v>51.82</v>
      </c>
      <c r="DR7" s="25">
        <v>52.02</v>
      </c>
      <c r="DS7" s="25">
        <v>29.55</v>
      </c>
      <c r="DT7" s="25">
        <v>29.5</v>
      </c>
      <c r="DU7" s="25">
        <v>29.47</v>
      </c>
      <c r="DV7" s="25">
        <v>33.47</v>
      </c>
      <c r="DW7" s="25">
        <v>34.36</v>
      </c>
      <c r="DX7" s="25">
        <v>17.12</v>
      </c>
      <c r="DY7" s="25">
        <v>18.18</v>
      </c>
      <c r="DZ7" s="25">
        <v>19.32</v>
      </c>
      <c r="EA7" s="25">
        <v>21.16</v>
      </c>
      <c r="EB7" s="25">
        <v>22.72</v>
      </c>
      <c r="EC7" s="25">
        <v>25.37</v>
      </c>
      <c r="ED7" s="25">
        <v>0</v>
      </c>
      <c r="EE7" s="25">
        <v>0</v>
      </c>
      <c r="EF7" s="25">
        <v>0.39</v>
      </c>
      <c r="EG7" s="25">
        <v>0.17</v>
      </c>
      <c r="EH7" s="25">
        <v>0.2</v>
      </c>
      <c r="EI7" s="25">
        <v>0.54</v>
      </c>
      <c r="EJ7" s="25">
        <v>0.56999999999999995</v>
      </c>
      <c r="EK7" s="25">
        <v>0.52</v>
      </c>
      <c r="EL7" s="25">
        <v>0.48</v>
      </c>
      <c r="EM7" s="25">
        <v>0.48</v>
      </c>
      <c r="EN7" s="25">
        <v>0.62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108</v>
      </c>
      <c r="F13" t="s">
        <v>107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太田　幸代</cp:lastModifiedBy>
  <cp:lastPrinted>2025-02-13T01:51:20Z</cp:lastPrinted>
  <dcterms:created xsi:type="dcterms:W3CDTF">2025-01-24T06:51:16Z</dcterms:created>
  <dcterms:modified xsi:type="dcterms:W3CDTF">2025-02-13T02:07:54Z</dcterms:modified>
  <cp:category/>
</cp:coreProperties>
</file>