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307145\Desktop\"/>
    </mc:Choice>
  </mc:AlternateContent>
  <xr:revisionPtr revIDLastSave="0" documentId="8_{464B91A2-9EF0-4D82-B368-2CE7EA16A1D8}" xr6:coauthVersionLast="47" xr6:coauthVersionMax="47" xr10:uidLastSave="{00000000-0000-0000-0000-000000000000}"/>
  <workbookProtection workbookAlgorithmName="SHA-512" workbookHashValue="VQzyUlBSR+xmdylLFPyOA+eGV3Oy1SWQbuCpQPhx2fvXUWpVAijtTmMlUJXrR35xhwg+fJSls2ROsc6mdtPRwg==" workbookSaltValue="GWMy7NsFfY1fSPwMNgb8G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BB10" i="4"/>
  <c r="AT10" i="4"/>
  <c r="AL10" i="4"/>
  <c r="I10" i="4"/>
  <c r="B10" i="4"/>
  <c r="BB8" i="4"/>
  <c r="AT8" i="4"/>
  <c r="AL8" i="4"/>
  <c r="AD8" i="4"/>
  <c r="W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<sst xmlns="http://schemas.openxmlformats.org/spreadsheetml/2006/main" count="228" uniqueCount="113">
  <si>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</si>
  <si>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</si>
  <si>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</si>
  <si>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</si>
  <si>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</si>
  <si>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</si>
  <si>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</si>
  <si>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</si>
  <si>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</si>
  <si>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</si>
  <si>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</si>
  <si>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</si>
  <si>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</si>
  <si>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</si>
  <si>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</si>
  <si>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</si>
  <si>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</si>
  <si>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</si>
  <si>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</si>
  <si>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</si>
  <si>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</si>
  <si>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</si>
  <si>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</si>
  <si>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</si>
  <si>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</si>
  <si>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</si>
  <si>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</si>
  <si>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</si>
  <si>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</si>
  <si>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</si>
  <si>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</si>
  <si>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</si>
  <si>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</si>
  <si>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</si>
  <si>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</si>
  <si>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</si>
  <si>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</si>
  <si>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</si>
  <si>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</si>
  <si>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</si>
  <si>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</si>
  <si>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</si>
  <si>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</si>
  <si>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</si>
  <si>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</si>
  <si>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</si>
  <si>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</si>
  <si>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</si>
  <si>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</si>
  <si>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</si>
  <si>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</si>
  <si>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</si>
  <si>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</si>
  <si>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</si>
  <si>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</si>
  <si>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</si>
  <si>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</si>
  <si>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</si>
  <si>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</si>
  <si>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</si>
  <si>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</si>
  <si>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</si>
  <si>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</si>
  <si>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</si>
  <si>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</si>
  <si>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</si>
  <si>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</si>
  <si>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</si>
  <si>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</si>
  <si>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</si>
  <si>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</si>
  <si>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</si>
  <si>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</si>
  <si>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</si>
  <si>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</si>
  <si>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</si>
  <si>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</si>
  <si>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</si>
  <si>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</si>
  <si>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</si>
  <si>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</si>
  <si>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</si>
  <si>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</si>
  <si>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</si>
  <si>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</si>
  <si>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</si>
  <si>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</si>
  <si>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</si>
  <si>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</si>
  <si>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</si>
  <si>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</si>
  <si>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</si>
  <si>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</si>
  <si>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</si>
  <si>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</si>
  <si>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</si>
  <si>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</si>
  <si>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</si>
  <si>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</si>
  <si>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</si>
  <si>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</si>
  <si>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</si>
  <si>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</si>
  <si>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</si>
  <si>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</si>
  <si>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</si>
  <si>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</si>
  <si>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</si>
  <si>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</si>
  <si>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</si>
  <si>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有形固定資産減価償却率は,徐々に高くなっている。今後も老朽管の更新を進めていく必要がある。
　管路経年化率は類似団体と比較し低い水準であるが、水道整備から約40年を経過しようとしているため、今後数年で著しく悪化していく懸念がある。
　管路更新率は、経年管路の更新を進めているが令和５年度は更新工事の実施設計を中心に行ったため、前年度と比較し減少している。</t>
    <rPh sb="1" eb="3">
      <t>ユウケイ</t>
    </rPh>
    <rPh sb="3" eb="5">
      <t>コテイ</t>
    </rPh>
    <rPh sb="5" eb="7">
      <t>シサン</t>
    </rPh>
    <rPh sb="7" eb="9">
      <t>ゲンカ</t>
    </rPh>
    <rPh sb="9" eb="11">
      <t>ショウキャク</t>
    </rPh>
    <rPh sb="11" eb="12">
      <t>リツ</t>
    </rPh>
    <rPh sb="14" eb="16">
      <t>ジョジョ</t>
    </rPh>
    <rPh sb="17" eb="18">
      <t>タカ</t>
    </rPh>
    <rPh sb="25" eb="27">
      <t>コンゴ</t>
    </rPh>
    <rPh sb="28" eb="30">
      <t>ロウキュウ</t>
    </rPh>
    <rPh sb="30" eb="31">
      <t>カン</t>
    </rPh>
    <rPh sb="32" eb="34">
      <t>コウシン</t>
    </rPh>
    <rPh sb="35" eb="36">
      <t>スス</t>
    </rPh>
    <rPh sb="40" eb="42">
      <t>ヒツヨウ</t>
    </rPh>
    <rPh sb="48" eb="50">
      <t>カンロ</t>
    </rPh>
    <rPh sb="50" eb="53">
      <t>ケイネンカ</t>
    </rPh>
    <rPh sb="53" eb="54">
      <t>リツ</t>
    </rPh>
    <rPh sb="55" eb="57">
      <t>ルイジ</t>
    </rPh>
    <rPh sb="57" eb="59">
      <t>ダンタイ</t>
    </rPh>
    <rPh sb="60" eb="62">
      <t>ヒカク</t>
    </rPh>
    <rPh sb="63" eb="64">
      <t>ヒク</t>
    </rPh>
    <rPh sb="65" eb="67">
      <t>スイジュン</t>
    </rPh>
    <rPh sb="74" eb="76">
      <t>セイビ</t>
    </rPh>
    <rPh sb="78" eb="79">
      <t>ヤク</t>
    </rPh>
    <rPh sb="81" eb="82">
      <t>ネン</t>
    </rPh>
    <rPh sb="83" eb="85">
      <t>ケイカ</t>
    </rPh>
    <rPh sb="96" eb="98">
      <t>コンゴ</t>
    </rPh>
    <rPh sb="98" eb="100">
      <t>スウネン</t>
    </rPh>
    <rPh sb="101" eb="102">
      <t>イチジル</t>
    </rPh>
    <rPh sb="104" eb="106">
      <t>アッカ</t>
    </rPh>
    <rPh sb="110" eb="112">
      <t>ケネン</t>
    </rPh>
    <rPh sb="125" eb="129">
      <t>ケイネンカンロ</t>
    </rPh>
    <rPh sb="130" eb="132">
      <t>コウシン</t>
    </rPh>
    <rPh sb="133" eb="134">
      <t>スス</t>
    </rPh>
    <rPh sb="139" eb="141">
      <t>レイワ</t>
    </rPh>
    <rPh sb="142" eb="144">
      <t>ネンド</t>
    </rPh>
    <rPh sb="145" eb="149">
      <t>コウシンコウジ</t>
    </rPh>
    <rPh sb="150" eb="154">
      <t>ジッシセッケイ</t>
    </rPh>
    <rPh sb="155" eb="157">
      <t>チュウシン</t>
    </rPh>
    <rPh sb="158" eb="159">
      <t>オコナ</t>
    </rPh>
    <rPh sb="164" eb="167">
      <t>ゼンネンド</t>
    </rPh>
    <rPh sb="168" eb="170">
      <t>ヒカク</t>
    </rPh>
    <rPh sb="171" eb="173">
      <t>ゲンショウ</t>
    </rPh>
    <phoneticPr fontId="4"/>
  </si>
  <si>
    <t>　今後も安心、安全な水の安定供給のため、引き続き老朽管の更新や浄水施設の整備を進めていく必要がある。また、そのための財源確保のために、効率的な事業運営を実行していく。</t>
    <rPh sb="1" eb="3">
      <t>コンゴ</t>
    </rPh>
    <rPh sb="4" eb="6">
      <t>アンシン</t>
    </rPh>
    <rPh sb="7" eb="9">
      <t>アンゼン</t>
    </rPh>
    <rPh sb="10" eb="11">
      <t>ミズ</t>
    </rPh>
    <rPh sb="12" eb="16">
      <t>アンテイキョウキュウ</t>
    </rPh>
    <rPh sb="20" eb="21">
      <t>ヒ</t>
    </rPh>
    <rPh sb="22" eb="23">
      <t>ツヅ</t>
    </rPh>
    <rPh sb="24" eb="26">
      <t>ロウキュウ</t>
    </rPh>
    <rPh sb="26" eb="27">
      <t>カン</t>
    </rPh>
    <rPh sb="28" eb="30">
      <t>コウシン</t>
    </rPh>
    <rPh sb="31" eb="33">
      <t>ジョウスイ</t>
    </rPh>
    <rPh sb="33" eb="35">
      <t>シセツ</t>
    </rPh>
    <rPh sb="36" eb="38">
      <t>セイビ</t>
    </rPh>
    <rPh sb="39" eb="40">
      <t>スス</t>
    </rPh>
    <rPh sb="44" eb="46">
      <t>ヒツヨウ</t>
    </rPh>
    <rPh sb="58" eb="62">
      <t>ザイゲンカクホ</t>
    </rPh>
    <rPh sb="67" eb="70">
      <t>コウリツテキ</t>
    </rPh>
    <rPh sb="71" eb="74">
      <t>ジギョウウン</t>
    </rPh>
    <rPh sb="74" eb="75">
      <t>エイ</t>
    </rPh>
    <rPh sb="76" eb="78">
      <t>ジッコウ</t>
    </rPh>
    <phoneticPr fontId="4"/>
  </si>
  <si>
    <t>　経営収支比率は100％を超えており累積欠損金比率も0であるため、安定した経営状況で推移しているが、近年の更新投資の増加や物価高騰の影響で大きく悪化している状況である。
　流動比率は100％を継続して超えており、短期的な財政状況も安定している。
　企業債残高対給水収益比率は、更新投資の増加により増加傾向にある。
　料金回収率は100％を下まわったが、半導体不足の影響で給水収益が大きく下落したことによるものである。
　施設利用率は類似団体と比較して高い水準であり、効率的な施設運営ができているといえる。
　有収率は、類似団体と比較して低い水準で推移しており、老朽管の更新等の対策が必要である。
　</t>
    <rPh sb="1" eb="3">
      <t>ケイエイ</t>
    </rPh>
    <rPh sb="3" eb="5">
      <t>シュウシ</t>
    </rPh>
    <rPh sb="5" eb="7">
      <t>ヒリツ</t>
    </rPh>
    <rPh sb="13" eb="14">
      <t>コ</t>
    </rPh>
    <rPh sb="18" eb="20">
      <t>ルイセキ</t>
    </rPh>
    <rPh sb="20" eb="23">
      <t>ケッソンキン</t>
    </rPh>
    <rPh sb="23" eb="25">
      <t>ヒリツ</t>
    </rPh>
    <rPh sb="33" eb="35">
      <t>アンテイ</t>
    </rPh>
    <rPh sb="37" eb="39">
      <t>ケイエイ</t>
    </rPh>
    <rPh sb="39" eb="41">
      <t>ジョウキョウ</t>
    </rPh>
    <rPh sb="42" eb="44">
      <t>スイイ</t>
    </rPh>
    <rPh sb="50" eb="52">
      <t>キンネン</t>
    </rPh>
    <rPh sb="53" eb="57">
      <t>コウシントウシ</t>
    </rPh>
    <rPh sb="58" eb="60">
      <t>ゾウカ</t>
    </rPh>
    <rPh sb="61" eb="65">
      <t>ブッカコウトウ</t>
    </rPh>
    <rPh sb="66" eb="68">
      <t>エイキョウ</t>
    </rPh>
    <rPh sb="69" eb="70">
      <t>オオ</t>
    </rPh>
    <rPh sb="72" eb="74">
      <t>アッカ</t>
    </rPh>
    <rPh sb="78" eb="80">
      <t>ジョウキョウ</t>
    </rPh>
    <rPh sb="86" eb="88">
      <t>リュウドウ</t>
    </rPh>
    <rPh sb="88" eb="90">
      <t>ヒリツ</t>
    </rPh>
    <rPh sb="96" eb="98">
      <t>ケイゾク</t>
    </rPh>
    <rPh sb="100" eb="101">
      <t>コ</t>
    </rPh>
    <rPh sb="106" eb="109">
      <t>タンキテキ</t>
    </rPh>
    <rPh sb="110" eb="112">
      <t>ザイセイ</t>
    </rPh>
    <rPh sb="112" eb="114">
      <t>ジョウキョウ</t>
    </rPh>
    <rPh sb="115" eb="117">
      <t>アンテイ</t>
    </rPh>
    <rPh sb="124" eb="126">
      <t>キギョウ</t>
    </rPh>
    <rPh sb="126" eb="127">
      <t>サイ</t>
    </rPh>
    <rPh sb="129" eb="130">
      <t>タイ</t>
    </rPh>
    <rPh sb="130" eb="132">
      <t>キュウスイ</t>
    </rPh>
    <rPh sb="132" eb="134">
      <t>シュウエキ</t>
    </rPh>
    <rPh sb="134" eb="136">
      <t>ヒリツ</t>
    </rPh>
    <rPh sb="138" eb="140">
      <t>コウシン</t>
    </rPh>
    <rPh sb="140" eb="142">
      <t>トウシ</t>
    </rPh>
    <rPh sb="143" eb="145">
      <t>ゾウカ</t>
    </rPh>
    <rPh sb="148" eb="150">
      <t>ゾウカ</t>
    </rPh>
    <rPh sb="150" eb="152">
      <t>ケイコウ</t>
    </rPh>
    <rPh sb="158" eb="160">
      <t>リョウキン</t>
    </rPh>
    <rPh sb="160" eb="162">
      <t>カイシュウ</t>
    </rPh>
    <rPh sb="162" eb="163">
      <t>リツ</t>
    </rPh>
    <rPh sb="169" eb="170">
      <t>シタ</t>
    </rPh>
    <rPh sb="181" eb="183">
      <t>エイキョウ</t>
    </rPh>
    <rPh sb="184" eb="188">
      <t>キュウスイシュウエキ</t>
    </rPh>
    <rPh sb="189" eb="190">
      <t>オオ</t>
    </rPh>
    <rPh sb="192" eb="194">
      <t>ゲラク</t>
    </rPh>
    <rPh sb="209" eb="211">
      <t>シセツ</t>
    </rPh>
    <rPh sb="211" eb="214">
      <t>リヨウリツ</t>
    </rPh>
    <rPh sb="215" eb="217">
      <t>ルイジ</t>
    </rPh>
    <rPh sb="217" eb="219">
      <t>ダンタイ</t>
    </rPh>
    <rPh sb="220" eb="222">
      <t>ヒカク</t>
    </rPh>
    <rPh sb="224" eb="225">
      <t>タカ</t>
    </rPh>
    <rPh sb="226" eb="228">
      <t>スイジュン</t>
    </rPh>
    <rPh sb="232" eb="235">
      <t>コウリツテキ</t>
    </rPh>
    <rPh sb="236" eb="238">
      <t>シセツ</t>
    </rPh>
    <rPh sb="238" eb="240">
      <t>ウンエイ</t>
    </rPh>
    <rPh sb="253" eb="254">
      <t>ユウ</t>
    </rPh>
    <rPh sb="254" eb="255">
      <t>シュウ</t>
    </rPh>
    <rPh sb="255" eb="256">
      <t>リツ</t>
    </rPh>
    <rPh sb="258" eb="260">
      <t>ルイジ</t>
    </rPh>
    <rPh sb="260" eb="262">
      <t>ダンタイ</t>
    </rPh>
    <rPh sb="263" eb="265">
      <t>ヒカク</t>
    </rPh>
    <rPh sb="267" eb="268">
      <t>ヒク</t>
    </rPh>
    <rPh sb="269" eb="271">
      <t>スイジュン</t>
    </rPh>
    <rPh sb="272" eb="274">
      <t>スイイ</t>
    </rPh>
    <rPh sb="279" eb="281">
      <t>ロウキュウ</t>
    </rPh>
    <rPh sb="281" eb="282">
      <t>カン</t>
    </rPh>
    <rPh sb="283" eb="286">
      <t>コウシントウ</t>
    </rPh>
    <rPh sb="287" eb="289">
      <t>タイサク</t>
    </rPh>
    <rPh sb="290" eb="2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</si>
</sst>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1.17</c:v>
                </c:pt>
                <c:pt idx="1">
                  <c:v>0.57999999999999996</c:v>
                </c:pt>
                <c:pt idx="2">
                  <c:v>0.61</c:v>
                </c:pt>
                <c:pt idx="3">
                  <c:v>1.25</c:v>
                </c:pt>
                <c:pt idx="4">
                  <c:v>0.27</c:v>
                </c:pt>
              </c:numCache>
            </c:numRef>
          </c:val>
          <c:extLst>
            <c:ext xmlns:c16="http://schemas.microsoft.com/office/drawing/2014/chart" uri="{C3380CC4-5D6E-409C-BE32-E72D297353CC}">
              <c16:uniqueId val="{00000000-AA86-432C-87C8-940B9A465A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AA86-432C-87C8-940B9A465A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90.27</c:v>
                </c:pt>
                <c:pt idx="1">
                  <c:v>89.49</c:v>
                </c:pt>
                <c:pt idx="2">
                  <c:v>88.9</c:v>
                </c:pt>
                <c:pt idx="3">
                  <c:v>87.17</c:v>
                </c:pt>
                <c:pt idx="4">
                  <c:v>86.31</c:v>
                </c:pt>
              </c:numCache>
            </c:numRef>
          </c:val>
          <c:extLst>
            <c:ext xmlns:c16="http://schemas.microsoft.com/office/drawing/2014/chart" uri="{C3380CC4-5D6E-409C-BE32-E72D297353CC}">
              <c16:uniqueId val="{00000000-1F2D-4D9A-92D3-2016D57C485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1F2D-4D9A-92D3-2016D57C485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81.48</c:v>
                </c:pt>
                <c:pt idx="1">
                  <c:v>82.86</c:v>
                </c:pt>
                <c:pt idx="2">
                  <c:v>82.56</c:v>
                </c:pt>
                <c:pt idx="3">
                  <c:v>82.75</c:v>
                </c:pt>
                <c:pt idx="4">
                  <c:v>83.99</c:v>
                </c:pt>
              </c:numCache>
            </c:numRef>
          </c:val>
          <c:extLst>
            <c:ext xmlns:c16="http://schemas.microsoft.com/office/drawing/2014/chart" uri="{C3380CC4-5D6E-409C-BE32-E72D297353CC}">
              <c16:uniqueId val="{00000000-2B5A-420A-8F34-92B7E6FB904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2B5A-420A-8F34-92B7E6FB904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112.2</c:v>
                </c:pt>
                <c:pt idx="1">
                  <c:v>111.2</c:v>
                </c:pt>
                <c:pt idx="2">
                  <c:v>110.67</c:v>
                </c:pt>
                <c:pt idx="3">
                  <c:v>103.16</c:v>
                </c:pt>
                <c:pt idx="4">
                  <c:v>103.08</c:v>
                </c:pt>
              </c:numCache>
            </c:numRef>
          </c:val>
          <c:extLst>
            <c:ext xmlns:c16="http://schemas.microsoft.com/office/drawing/2014/chart" uri="{C3380CC4-5D6E-409C-BE32-E72D297353CC}">
              <c16:uniqueId val="{00000000-7066-4C0D-982B-2302A7266F0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7066-4C0D-982B-2302A7266F0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51.34</c:v>
                </c:pt>
                <c:pt idx="1">
                  <c:v>52.19</c:v>
                </c:pt>
                <c:pt idx="2">
                  <c:v>49.87</c:v>
                </c:pt>
                <c:pt idx="3">
                  <c:v>50.14</c:v>
                </c:pt>
                <c:pt idx="4">
                  <c:v>51.22</c:v>
                </c:pt>
              </c:numCache>
            </c:numRef>
          </c:val>
          <c:extLst>
            <c:ext xmlns:c16="http://schemas.microsoft.com/office/drawing/2014/chart" uri="{C3380CC4-5D6E-409C-BE32-E72D297353CC}">
              <c16:uniqueId val="{00000000-8D68-4121-8DFD-1C12D5215FE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8D68-4121-8DFD-1C12D5215FE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12.01</c:v>
                </c:pt>
                <c:pt idx="1">
                  <c:v>13.33</c:v>
                </c:pt>
                <c:pt idx="2">
                  <c:v>13</c:v>
                </c:pt>
                <c:pt idx="3">
                  <c:v>13.95</c:v>
                </c:pt>
                <c:pt idx="4">
                  <c:v>14.6</c:v>
                </c:pt>
              </c:numCache>
            </c:numRef>
          </c:val>
          <c:extLst>
            <c:ext xmlns:c16="http://schemas.microsoft.com/office/drawing/2014/chart" uri="{C3380CC4-5D6E-409C-BE32-E72D297353CC}">
              <c16:uniqueId val="{00000000-C4D6-45E6-BE22-813142A946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C4D6-45E6-BE22-813142A946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7E-43BF-A1B9-108719E34DE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C37E-43BF-A1B9-108719E34DE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265.33</c:v>
                </c:pt>
                <c:pt idx="1">
                  <c:v>308.62</c:v>
                </c:pt>
                <c:pt idx="2">
                  <c:v>211.25</c:v>
                </c:pt>
                <c:pt idx="3">
                  <c:v>263.52999999999997</c:v>
                </c:pt>
                <c:pt idx="4">
                  <c:v>264.38</c:v>
                </c:pt>
              </c:numCache>
            </c:numRef>
          </c:val>
          <c:extLst>
            <c:ext xmlns:c16="http://schemas.microsoft.com/office/drawing/2014/chart" uri="{C3380CC4-5D6E-409C-BE32-E72D297353CC}">
              <c16:uniqueId val="{00000000-71FC-4229-8F6D-5F53CB12F01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71FC-4229-8F6D-5F53CB12F01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255.87</c:v>
                </c:pt>
                <c:pt idx="1">
                  <c:v>304.73</c:v>
                </c:pt>
                <c:pt idx="2">
                  <c:v>334.26</c:v>
                </c:pt>
                <c:pt idx="3">
                  <c:v>352.29</c:v>
                </c:pt>
                <c:pt idx="4">
                  <c:v>355.47</c:v>
                </c:pt>
              </c:numCache>
            </c:numRef>
          </c:val>
          <c:extLst>
            <c:ext xmlns:c16="http://schemas.microsoft.com/office/drawing/2014/chart" uri="{C3380CC4-5D6E-409C-BE32-E72D297353CC}">
              <c16:uniqueId val="{00000000-F197-4061-ABA6-081F17DD78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F197-4061-ABA6-081F17DD78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110.03</c:v>
                </c:pt>
                <c:pt idx="1">
                  <c:v>106.43</c:v>
                </c:pt>
                <c:pt idx="2">
                  <c:v>105.79</c:v>
                </c:pt>
                <c:pt idx="3">
                  <c:v>98.38</c:v>
                </c:pt>
                <c:pt idx="4">
                  <c:v>98.41</c:v>
                </c:pt>
              </c:numCache>
            </c:numRef>
          </c:val>
          <c:extLst>
            <c:ext xmlns:c16="http://schemas.microsoft.com/office/drawing/2014/chart" uri="{C3380CC4-5D6E-409C-BE32-E72D297353CC}">
              <c16:uniqueId val="{00000000-D089-46A3-B11D-6CBB6030B38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D089-46A3-B11D-6CBB6030B38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124.21</c:v>
                </c:pt>
                <c:pt idx="1">
                  <c:v>124.52</c:v>
                </c:pt>
                <c:pt idx="2">
                  <c:v>125.52</c:v>
                </c:pt>
                <c:pt idx="3">
                  <c:v>138</c:v>
                </c:pt>
                <c:pt idx="4">
                  <c:v>138.91999999999999</c:v>
                </c:pt>
              </c:numCache>
            </c:numRef>
          </c:val>
          <c:extLst>
            <c:ext xmlns:c16="http://schemas.microsoft.com/office/drawing/2014/chart" uri="{C3380CC4-5D6E-409C-BE32-E72D297353CC}">
              <c16:uniqueId val="{00000000-EA67-47B6-96E9-A4D4D8F8EB8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EA67-47B6-96E9-A4D4D8F8EB8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D12" zoomScale="125" zoomScaleNormal="12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滋賀県　野洲市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50711</v>
      </c>
      <c r="AM8" s="65"/>
      <c r="AN8" s="65"/>
      <c r="AO8" s="65"/>
      <c r="AP8" s="65"/>
      <c r="AQ8" s="65"/>
      <c r="AR8" s="65"/>
      <c r="AS8" s="65"/>
      <c r="AT8" s="36">
        <f>データ!$S$6</f>
        <v>80.150000000000006</v>
      </c>
      <c r="AU8" s="37"/>
      <c r="AV8" s="37"/>
      <c r="AW8" s="37"/>
      <c r="AX8" s="37"/>
      <c r="AY8" s="37"/>
      <c r="AZ8" s="37"/>
      <c r="BA8" s="37"/>
      <c r="BB8" s="54">
        <f>データ!$T$6</f>
        <v>632.70000000000005</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63.11</v>
      </c>
      <c r="J10" s="37"/>
      <c r="K10" s="37"/>
      <c r="L10" s="37"/>
      <c r="M10" s="37"/>
      <c r="N10" s="37"/>
      <c r="O10" s="64"/>
      <c r="P10" s="54">
        <f>データ!$P$6</f>
        <v>99.96</v>
      </c>
      <c r="Q10" s="54"/>
      <c r="R10" s="54"/>
      <c r="S10" s="54"/>
      <c r="T10" s="54"/>
      <c r="U10" s="54"/>
      <c r="V10" s="54"/>
      <c r="W10" s="65">
        <f>データ!$Q$6</f>
        <v>2541</v>
      </c>
      <c r="X10" s="65"/>
      <c r="Y10" s="65"/>
      <c r="Z10" s="65"/>
      <c r="AA10" s="65"/>
      <c r="AB10" s="65"/>
      <c r="AC10" s="65"/>
      <c r="AD10" s="2"/>
      <c r="AE10" s="2"/>
      <c r="AF10" s="2"/>
      <c r="AG10" s="2"/>
      <c r="AH10" s="2"/>
      <c r="AI10" s="2"/>
      <c r="AJ10" s="2"/>
      <c r="AK10" s="2"/>
      <c r="AL10" s="65">
        <f>データ!$U$6</f>
        <v>50637</v>
      </c>
      <c r="AM10" s="65"/>
      <c r="AN10" s="65"/>
      <c r="AO10" s="65"/>
      <c r="AP10" s="65"/>
      <c r="AQ10" s="65"/>
      <c r="AR10" s="65"/>
      <c r="AS10" s="65"/>
      <c r="AT10" s="36">
        <f>データ!$V$6</f>
        <v>45.35</v>
      </c>
      <c r="AU10" s="37"/>
      <c r="AV10" s="37"/>
      <c r="AW10" s="37"/>
      <c r="AX10" s="37"/>
      <c r="AY10" s="37"/>
      <c r="AZ10" s="37"/>
      <c r="BA10" s="37"/>
      <c r="BB10" s="54">
        <f>データ!$W$6</f>
        <v>1116.58</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romHXmcJTjcijKuRAiWIvuI9qZp9QMA30L7ipE+kDmZD3I8xb2//eVVVEBOGil92m3dLAWoGmTkaiX9NKiW5rw==" saltValue="GiHcOiKlVzbkIOf+SgeeT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252107</v>
      </c>
      <c r="D6" s="20">
        <f t="shared" si="3"/>
        <v>46</v>
      </c>
      <c r="E6" s="20">
        <f t="shared" si="3"/>
        <v>1</v>
      </c>
      <c r="F6" s="20">
        <f t="shared" si="3"/>
        <v>0</v>
      </c>
      <c r="G6" s="20">
        <f t="shared" si="3"/>
        <v>1</v>
      </c>
      <c r="H6" s="20" t="str">
        <f t="shared" si="3"/>
        <v>滋賀県　野洲市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63.11</v>
      </c>
      <c r="P6" s="21">
        <f t="shared" si="3"/>
        <v>99.96</v>
      </c>
      <c r="Q6" s="21">
        <f t="shared" si="3"/>
        <v>2541</v>
      </c>
      <c r="R6" s="21">
        <f t="shared" si="3"/>
        <v>50711</v>
      </c>
      <c r="S6" s="21">
        <f t="shared" si="3"/>
        <v>80.150000000000006</v>
      </c>
      <c r="T6" s="21">
        <f t="shared" si="3"/>
        <v>632.70000000000005</v>
      </c>
      <c r="U6" s="21">
        <f t="shared" si="3"/>
        <v>50637</v>
      </c>
      <c r="V6" s="21">
        <f t="shared" si="3"/>
        <v>45.35</v>
      </c>
      <c r="W6" s="21">
        <f t="shared" si="3"/>
        <v>1116.58</v>
      </c>
      <c r="X6" s="22">
        <f>IF(X7="",NA(),X7)</f>
        <v>112.2</v>
      </c>
      <c r="Y6" s="22">
        <f t="shared" ref="Y6:AG6" si="4">IF(Y7="",NA(),Y7)</f>
        <v>111.2</v>
      </c>
      <c r="Z6" s="22">
        <f t="shared" si="4"/>
        <v>110.67</v>
      </c>
      <c r="AA6" s="22">
        <f t="shared" si="4"/>
        <v>103.16</v>
      </c>
      <c r="AB6" s="22">
        <f t="shared" si="4"/>
        <v>103.08</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265.33</v>
      </c>
      <c r="AU6" s="22">
        <f t="shared" ref="AU6:BC6" si="6">IF(AU7="",NA(),AU7)</f>
        <v>308.62</v>
      </c>
      <c r="AV6" s="22">
        <f t="shared" si="6"/>
        <v>211.25</v>
      </c>
      <c r="AW6" s="22">
        <f t="shared" si="6"/>
        <v>263.52999999999997</v>
      </c>
      <c r="AX6" s="22">
        <f t="shared" si="6"/>
        <v>264.38</v>
      </c>
      <c r="AY6" s="22">
        <f t="shared" si="6"/>
        <v>360.86</v>
      </c>
      <c r="AZ6" s="22">
        <f t="shared" si="6"/>
        <v>350.79</v>
      </c>
      <c r="BA6" s="22">
        <f t="shared" si="6"/>
        <v>354.57</v>
      </c>
      <c r="BB6" s="22">
        <f t="shared" si="6"/>
        <v>357.74</v>
      </c>
      <c r="BC6" s="22">
        <f t="shared" si="6"/>
        <v>344.88</v>
      </c>
      <c r="BD6" s="21" t="str">
        <f>IF(BD7="","",IF(BD7="-","【-】","【"&amp;SUBSTITUTE(TEXT(BD7,"#,##0.00"),"-","△")&amp;"】"))</f>
        <v>【243.36】</v>
      </c>
      <c r="BE6" s="22">
        <f>IF(BE7="",NA(),BE7)</f>
        <v>255.87</v>
      </c>
      <c r="BF6" s="22">
        <f t="shared" ref="BF6:BN6" si="7">IF(BF7="",NA(),BF7)</f>
        <v>304.73</v>
      </c>
      <c r="BG6" s="22">
        <f t="shared" si="7"/>
        <v>334.26</v>
      </c>
      <c r="BH6" s="22">
        <f t="shared" si="7"/>
        <v>352.29</v>
      </c>
      <c r="BI6" s="22">
        <f t="shared" si="7"/>
        <v>355.47</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110.03</v>
      </c>
      <c r="BQ6" s="22">
        <f t="shared" ref="BQ6:BY6" si="8">IF(BQ7="",NA(),BQ7)</f>
        <v>106.43</v>
      </c>
      <c r="BR6" s="22">
        <f t="shared" si="8"/>
        <v>105.79</v>
      </c>
      <c r="BS6" s="22">
        <f t="shared" si="8"/>
        <v>98.38</v>
      </c>
      <c r="BT6" s="22">
        <f t="shared" si="8"/>
        <v>98.41</v>
      </c>
      <c r="BU6" s="22">
        <f t="shared" si="8"/>
        <v>103.32</v>
      </c>
      <c r="BV6" s="22">
        <f t="shared" si="8"/>
        <v>100.85</v>
      </c>
      <c r="BW6" s="22">
        <f t="shared" si="8"/>
        <v>103.79</v>
      </c>
      <c r="BX6" s="22">
        <f t="shared" si="8"/>
        <v>98.3</v>
      </c>
      <c r="BY6" s="22">
        <f t="shared" si="8"/>
        <v>98.89</v>
      </c>
      <c r="BZ6" s="21" t="str">
        <f>IF(BZ7="","",IF(BZ7="-","【-】","【"&amp;SUBSTITUTE(TEXT(BZ7,"#,##0.00"),"-","△")&amp;"】"))</f>
        <v>【97.82】</v>
      </c>
      <c r="CA6" s="22">
        <f>IF(CA7="",NA(),CA7)</f>
        <v>124.21</v>
      </c>
      <c r="CB6" s="22">
        <f t="shared" ref="CB6:CJ6" si="9">IF(CB7="",NA(),CB7)</f>
        <v>124.52</v>
      </c>
      <c r="CC6" s="22">
        <f t="shared" si="9"/>
        <v>125.52</v>
      </c>
      <c r="CD6" s="22">
        <f t="shared" si="9"/>
        <v>138</v>
      </c>
      <c r="CE6" s="22">
        <f t="shared" si="9"/>
        <v>138.91999999999999</v>
      </c>
      <c r="CF6" s="22">
        <f t="shared" si="9"/>
        <v>168.56</v>
      </c>
      <c r="CG6" s="22">
        <f t="shared" si="9"/>
        <v>167.1</v>
      </c>
      <c r="CH6" s="22">
        <f t="shared" si="9"/>
        <v>167.86</v>
      </c>
      <c r="CI6" s="22">
        <f t="shared" si="9"/>
        <v>173.68</v>
      </c>
      <c r="CJ6" s="22">
        <f t="shared" si="9"/>
        <v>174.52</v>
      </c>
      <c r="CK6" s="21" t="str">
        <f>IF(CK7="","",IF(CK7="-","【-】","【"&amp;SUBSTITUTE(TEXT(CK7,"#,##0.00"),"-","△")&amp;"】"))</f>
        <v>【177.56】</v>
      </c>
      <c r="CL6" s="22">
        <f>IF(CL7="",NA(),CL7)</f>
        <v>90.27</v>
      </c>
      <c r="CM6" s="22">
        <f t="shared" ref="CM6:CU6" si="10">IF(CM7="",NA(),CM7)</f>
        <v>89.49</v>
      </c>
      <c r="CN6" s="22">
        <f t="shared" si="10"/>
        <v>88.9</v>
      </c>
      <c r="CO6" s="22">
        <f t="shared" si="10"/>
        <v>87.17</v>
      </c>
      <c r="CP6" s="22">
        <f t="shared" si="10"/>
        <v>86.31</v>
      </c>
      <c r="CQ6" s="22">
        <f t="shared" si="10"/>
        <v>59.51</v>
      </c>
      <c r="CR6" s="22">
        <f t="shared" si="10"/>
        <v>59.91</v>
      </c>
      <c r="CS6" s="22">
        <f t="shared" si="10"/>
        <v>59.4</v>
      </c>
      <c r="CT6" s="22">
        <f t="shared" si="10"/>
        <v>59.24</v>
      </c>
      <c r="CU6" s="22">
        <f t="shared" si="10"/>
        <v>58.77</v>
      </c>
      <c r="CV6" s="21" t="str">
        <f>IF(CV7="","",IF(CV7="-","【-】","【"&amp;SUBSTITUTE(TEXT(CV7,"#,##0.00"),"-","△")&amp;"】"))</f>
        <v>【59.81】</v>
      </c>
      <c r="CW6" s="22">
        <f>IF(CW7="",NA(),CW7)</f>
        <v>81.48</v>
      </c>
      <c r="CX6" s="22">
        <f t="shared" ref="CX6:DF6" si="11">IF(CX7="",NA(),CX7)</f>
        <v>82.86</v>
      </c>
      <c r="CY6" s="22">
        <f t="shared" si="11"/>
        <v>82.56</v>
      </c>
      <c r="CZ6" s="22">
        <f t="shared" si="11"/>
        <v>82.75</v>
      </c>
      <c r="DA6" s="22">
        <f t="shared" si="11"/>
        <v>83.99</v>
      </c>
      <c r="DB6" s="22">
        <f t="shared" si="11"/>
        <v>87.08</v>
      </c>
      <c r="DC6" s="22">
        <f t="shared" si="11"/>
        <v>87.26</v>
      </c>
      <c r="DD6" s="22">
        <f t="shared" si="11"/>
        <v>87.57</v>
      </c>
      <c r="DE6" s="22">
        <f t="shared" si="11"/>
        <v>87.26</v>
      </c>
      <c r="DF6" s="22">
        <f t="shared" si="11"/>
        <v>86.95</v>
      </c>
      <c r="DG6" s="21" t="str">
        <f>IF(DG7="","",IF(DG7="-","【-】","【"&amp;SUBSTITUTE(TEXT(DG7,"#,##0.00"),"-","△")&amp;"】"))</f>
        <v>【89.42】</v>
      </c>
      <c r="DH6" s="22">
        <f>IF(DH7="",NA(),DH7)</f>
        <v>51.34</v>
      </c>
      <c r="DI6" s="22">
        <f t="shared" ref="DI6:DQ6" si="12">IF(DI7="",NA(),DI7)</f>
        <v>52.19</v>
      </c>
      <c r="DJ6" s="22">
        <f t="shared" si="12"/>
        <v>49.87</v>
      </c>
      <c r="DK6" s="22">
        <f t="shared" si="12"/>
        <v>50.14</v>
      </c>
      <c r="DL6" s="22">
        <f t="shared" si="12"/>
        <v>51.22</v>
      </c>
      <c r="DM6" s="22">
        <f t="shared" si="12"/>
        <v>48.55</v>
      </c>
      <c r="DN6" s="22">
        <f t="shared" si="12"/>
        <v>49.2</v>
      </c>
      <c r="DO6" s="22">
        <f t="shared" si="12"/>
        <v>50.01</v>
      </c>
      <c r="DP6" s="22">
        <f t="shared" si="12"/>
        <v>50.99</v>
      </c>
      <c r="DQ6" s="22">
        <f t="shared" si="12"/>
        <v>51.79</v>
      </c>
      <c r="DR6" s="21" t="str">
        <f>IF(DR7="","",IF(DR7="-","【-】","【"&amp;SUBSTITUTE(TEXT(DR7,"#,##0.00"),"-","△")&amp;"】"))</f>
        <v>【52.02】</v>
      </c>
      <c r="DS6" s="22">
        <f>IF(DS7="",NA(),DS7)</f>
        <v>12.01</v>
      </c>
      <c r="DT6" s="22">
        <f t="shared" ref="DT6:EB6" si="13">IF(DT7="",NA(),DT7)</f>
        <v>13.33</v>
      </c>
      <c r="DU6" s="22">
        <f t="shared" si="13"/>
        <v>13</v>
      </c>
      <c r="DV6" s="22">
        <f t="shared" si="13"/>
        <v>13.95</v>
      </c>
      <c r="DW6" s="22">
        <f t="shared" si="13"/>
        <v>14.6</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1.17</v>
      </c>
      <c r="EE6" s="22">
        <f t="shared" ref="EE6:EM6" si="14">IF(EE7="",NA(),EE7)</f>
        <v>0.57999999999999996</v>
      </c>
      <c r="EF6" s="22">
        <f t="shared" si="14"/>
        <v>0.61</v>
      </c>
      <c r="EG6" s="22">
        <f t="shared" si="14"/>
        <v>1.25</v>
      </c>
      <c r="EH6" s="22">
        <f t="shared" si="14"/>
        <v>0.27</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252107</v>
      </c>
      <c r="D7" s="24">
        <v>46</v>
      </c>
      <c r="E7" s="24">
        <v>1</v>
      </c>
      <c r="F7" s="24">
        <v>0</v>
      </c>
      <c r="G7" s="24">
        <v>1</v>
      </c>
      <c r="H7" s="24" t="s">
        <v>92</v>
      </c>
      <c r="I7" s="24" t="s">
        <v>93</v>
      </c>
      <c r="J7" s="24" t="s">
        <v>94</v>
      </c>
      <c r="K7" s="24" t="s">
        <v>95</v>
      </c>
      <c r="L7" s="24" t="s">
        <v>96</v>
      </c>
      <c r="M7" s="24" t="s">
        <v>97</v>
      </c>
      <c r="N7" s="25" t="s">
        <v>98</v>
      </c>
      <c r="O7" s="25">
        <v>63.11</v>
      </c>
      <c r="P7" s="25">
        <v>99.96</v>
      </c>
      <c r="Q7" s="25">
        <v>2541</v>
      </c>
      <c r="R7" s="25">
        <v>50711</v>
      </c>
      <c r="S7" s="25">
        <v>80.150000000000006</v>
      </c>
      <c r="T7" s="25">
        <v>632.70000000000005</v>
      </c>
      <c r="U7" s="25">
        <v>50637</v>
      </c>
      <c r="V7" s="25">
        <v>45.35</v>
      </c>
      <c r="W7" s="25">
        <v>1116.58</v>
      </c>
      <c r="X7" s="25">
        <v>112.2</v>
      </c>
      <c r="Y7" s="25">
        <v>111.2</v>
      </c>
      <c r="Z7" s="25">
        <v>110.67</v>
      </c>
      <c r="AA7" s="25">
        <v>103.16</v>
      </c>
      <c r="AB7" s="25">
        <v>103.08</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265.33</v>
      </c>
      <c r="AU7" s="25">
        <v>308.62</v>
      </c>
      <c r="AV7" s="25">
        <v>211.25</v>
      </c>
      <c r="AW7" s="25">
        <v>263.52999999999997</v>
      </c>
      <c r="AX7" s="25">
        <v>264.38</v>
      </c>
      <c r="AY7" s="25">
        <v>360.86</v>
      </c>
      <c r="AZ7" s="25">
        <v>350.79</v>
      </c>
      <c r="BA7" s="25">
        <v>354.57</v>
      </c>
      <c r="BB7" s="25">
        <v>357.74</v>
      </c>
      <c r="BC7" s="25">
        <v>344.88</v>
      </c>
      <c r="BD7" s="25">
        <v>243.36</v>
      </c>
      <c r="BE7" s="25">
        <v>255.87</v>
      </c>
      <c r="BF7" s="25">
        <v>304.73</v>
      </c>
      <c r="BG7" s="25">
        <v>334.26</v>
      </c>
      <c r="BH7" s="25">
        <v>352.29</v>
      </c>
      <c r="BI7" s="25">
        <v>355.47</v>
      </c>
      <c r="BJ7" s="25">
        <v>309.27999999999997</v>
      </c>
      <c r="BK7" s="25">
        <v>322.92</v>
      </c>
      <c r="BL7" s="25">
        <v>303.45999999999998</v>
      </c>
      <c r="BM7" s="25">
        <v>307.27999999999997</v>
      </c>
      <c r="BN7" s="25">
        <v>304.02</v>
      </c>
      <c r="BO7" s="25">
        <v>265.93</v>
      </c>
      <c r="BP7" s="25">
        <v>110.03</v>
      </c>
      <c r="BQ7" s="25">
        <v>106.43</v>
      </c>
      <c r="BR7" s="25">
        <v>105.79</v>
      </c>
      <c r="BS7" s="25">
        <v>98.38</v>
      </c>
      <c r="BT7" s="25">
        <v>98.41</v>
      </c>
      <c r="BU7" s="25">
        <v>103.32</v>
      </c>
      <c r="BV7" s="25">
        <v>100.85</v>
      </c>
      <c r="BW7" s="25">
        <v>103.79</v>
      </c>
      <c r="BX7" s="25">
        <v>98.3</v>
      </c>
      <c r="BY7" s="25">
        <v>98.89</v>
      </c>
      <c r="BZ7" s="25">
        <v>97.82</v>
      </c>
      <c r="CA7" s="25">
        <v>124.21</v>
      </c>
      <c r="CB7" s="25">
        <v>124.52</v>
      </c>
      <c r="CC7" s="25">
        <v>125.52</v>
      </c>
      <c r="CD7" s="25">
        <v>138</v>
      </c>
      <c r="CE7" s="25">
        <v>138.91999999999999</v>
      </c>
      <c r="CF7" s="25">
        <v>168.56</v>
      </c>
      <c r="CG7" s="25">
        <v>167.1</v>
      </c>
      <c r="CH7" s="25">
        <v>167.86</v>
      </c>
      <c r="CI7" s="25">
        <v>173.68</v>
      </c>
      <c r="CJ7" s="25">
        <v>174.52</v>
      </c>
      <c r="CK7" s="25">
        <v>177.56</v>
      </c>
      <c r="CL7" s="25">
        <v>90.27</v>
      </c>
      <c r="CM7" s="25">
        <v>89.49</v>
      </c>
      <c r="CN7" s="25">
        <v>88.9</v>
      </c>
      <c r="CO7" s="25">
        <v>87.17</v>
      </c>
      <c r="CP7" s="25">
        <v>86.31</v>
      </c>
      <c r="CQ7" s="25">
        <v>59.51</v>
      </c>
      <c r="CR7" s="25">
        <v>59.91</v>
      </c>
      <c r="CS7" s="25">
        <v>59.4</v>
      </c>
      <c r="CT7" s="25">
        <v>59.24</v>
      </c>
      <c r="CU7" s="25">
        <v>58.77</v>
      </c>
      <c r="CV7" s="25">
        <v>59.81</v>
      </c>
      <c r="CW7" s="25">
        <v>81.48</v>
      </c>
      <c r="CX7" s="25">
        <v>82.86</v>
      </c>
      <c r="CY7" s="25">
        <v>82.56</v>
      </c>
      <c r="CZ7" s="25">
        <v>82.75</v>
      </c>
      <c r="DA7" s="25">
        <v>83.99</v>
      </c>
      <c r="DB7" s="25">
        <v>87.08</v>
      </c>
      <c r="DC7" s="25">
        <v>87.26</v>
      </c>
      <c r="DD7" s="25">
        <v>87.57</v>
      </c>
      <c r="DE7" s="25">
        <v>87.26</v>
      </c>
      <c r="DF7" s="25">
        <v>86.95</v>
      </c>
      <c r="DG7" s="25">
        <v>89.42</v>
      </c>
      <c r="DH7" s="25">
        <v>51.34</v>
      </c>
      <c r="DI7" s="25">
        <v>52.19</v>
      </c>
      <c r="DJ7" s="25">
        <v>49.87</v>
      </c>
      <c r="DK7" s="25">
        <v>50.14</v>
      </c>
      <c r="DL7" s="25">
        <v>51.22</v>
      </c>
      <c r="DM7" s="25">
        <v>48.55</v>
      </c>
      <c r="DN7" s="25">
        <v>49.2</v>
      </c>
      <c r="DO7" s="25">
        <v>50.01</v>
      </c>
      <c r="DP7" s="25">
        <v>50.99</v>
      </c>
      <c r="DQ7" s="25">
        <v>51.79</v>
      </c>
      <c r="DR7" s="25">
        <v>52.02</v>
      </c>
      <c r="DS7" s="25">
        <v>12.01</v>
      </c>
      <c r="DT7" s="25">
        <v>13.33</v>
      </c>
      <c r="DU7" s="25">
        <v>13</v>
      </c>
      <c r="DV7" s="25">
        <v>13.95</v>
      </c>
      <c r="DW7" s="25">
        <v>14.6</v>
      </c>
      <c r="DX7" s="25">
        <v>17.11</v>
      </c>
      <c r="DY7" s="25">
        <v>18.329999999999998</v>
      </c>
      <c r="DZ7" s="25">
        <v>20.27</v>
      </c>
      <c r="EA7" s="25">
        <v>21.69</v>
      </c>
      <c r="EB7" s="25">
        <v>23.19</v>
      </c>
      <c r="EC7" s="25">
        <v>25.37</v>
      </c>
      <c r="ED7" s="25">
        <v>1.17</v>
      </c>
      <c r="EE7" s="25">
        <v>0.57999999999999996</v>
      </c>
      <c r="EF7" s="25">
        <v>0.61</v>
      </c>
      <c r="EG7" s="25">
        <v>1.25</v>
      </c>
      <c r="EH7" s="25">
        <v>0.27</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2025-01-24T06:51:15Z</dcterms:created>
  <dcterms:modified xsi:type="dcterms:W3CDTF">2025-02-26T02:09:23Z</dcterms:modified>
  <cp:category/>
</cp:coreProperties>
</file>