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erver3\F1030\★財政係\2024(令和6)年度\090調査・照会・通知（係全般）\籠原\その他\R7.2.13〆公営企業に係る経営比較分析表（令和５年度決算）の分析等について\再提出\農林課\"/>
    </mc:Choice>
  </mc:AlternateContent>
  <xr:revisionPtr revIDLastSave="0" documentId="8_{DA1760F8-A328-4712-A92E-B119569CD229}" xr6:coauthVersionLast="47" xr6:coauthVersionMax="47" xr10:uidLastSave="{00000000-0000-0000-0000-000000000000}"/>
  <workbookProtection workbookAlgorithmName="SHA-512" workbookHashValue="zITlKQHnvrqNkaqPqaqsvhvC4EAs70uThJGvPcxeK2mXg7LKK3bs5oXHzph2u4rAwnJIoH7wsIAMhlL2R7QhBg==" workbookSaltValue="fI6eE170dxwoDKKhmufQNA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86" i="4"/>
  <c r="I86" i="4"/>
  <c r="AL10" i="4"/>
  <c r="AL8" i="4"/>
  <c r="I8" i="4"/>
</calcChain>
</file>

<file path=xl/sharedStrings.xml><?xml version="1.0" encoding="utf-8"?>
<sst xmlns="http://schemas.openxmlformats.org/spreadsheetml/2006/main" count="236" uniqueCount="120">
  <si>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</si>
  <si>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</si>
  <si>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</si>
  <si>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</si>
  <si>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</si>
  <si>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</si>
  <si>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</si>
  <si>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</si>
  <si>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</si>
  <si>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</si>
  <si>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</si>
  <si>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</si>
  <si>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</si>
  <si>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</si>
  <si>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</si>
  <si>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</si>
  <si>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</si>
  <si>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</si>
  <si>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</si>
  <si>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</si>
  <si>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</si>
  <si>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</si>
  <si>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</si>
  <si>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</si>
  <si>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</si>
  <si>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</si>
  <si>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</si>
  <si>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</si>
  <si>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</si>
  <si>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</si>
  <si>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</si>
  <si>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</si>
  <si>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</si>
  <si>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</si>
  <si>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</si>
  <si>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</si>
  <si>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</si>
  <si>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</si>
  <si>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</si>
  <si>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</si>
  <si>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</si>
  <si>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</si>
  <si>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</si>
  <si>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</si>
  <si>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</si>
  <si>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</si>
  <si>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</si>
  <si>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</si>
  <si>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</si>
  <si>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</si>
  <si>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</si>
  <si>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</si>
  <si>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</si>
  <si>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</si>
  <si>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</si>
  <si>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</si>
  <si>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</si>
  <si>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</si>
  <si>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</si>
  <si>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</si>
  <si>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</si>
  <si>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</si>
  <si>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</si>
  <si>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</si>
  <si>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</si>
  <si>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</si>
  <si>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</si>
  <si>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</si>
  <si>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</si>
  <si>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</si>
  <si>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</si>
  <si>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</si>
  <si>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</si>
  <si>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</si>
  <si>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</si>
  <si>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</si>
  <si>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</si>
  <si>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</si>
  <si>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</si>
  <si>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</si>
  <si>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</si>
  <si>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</si>
  <si>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</si>
  <si>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</si>
  <si>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</si>
  <si>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</si>
  <si>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</si>
  <si>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</si>
  <si>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</si>
  <si>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</si>
  <si>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</si>
  <si>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</si>
  <si>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</si>
  <si>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</si>
  <si>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</si>
  <si>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</si>
  <si>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</si>
  <si>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</si>
  <si>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栗東市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</si>
  <si>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</si>
  <si>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</si>
  <si>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</si>
  <si>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</si>
  <si>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</si>
  <si>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</si>
  <si>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</si>
  <si>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</si>
  <si>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</si>
  <si>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</si>
  <si>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</si>
  <si>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</si>
  <si>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</si>
  <si>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</si>
  <si>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</si>
  <si>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</si>
  <si>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</si>
  <si>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</si>
  <si>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本市農業集落排水事業については、観音寺地区・浅柄野地区の２地区で事業を進めています。①収益的収支比率は１００％前後で推移しており、単年度収支は黒字となっております。
　また、⑤経費回収率、⑥汚水処理原価、⑦施設利用率については、使用料を公共下水道と同一料金で設定していることや、市街化調整区域での事業で受益者についても、少数に限定されていることから、類似団体平均値と大きく差があり、使用料以外の収入で経費を賄っている状態であると考えられます。
　⑧水洗化率については、全国平均を上回っており、受益者の理解と協力により、高い水洗化率となっております。</t>
    <phoneticPr fontId="4"/>
  </si>
  <si>
    <t>　本事業の供用開始は観音寺地区が平成１３年から、浅柄野地区では平成１０年からであり、管渠更新の必要な時期に達しておりません。今後、老朽化の状況に合わせて計画を策定し、更新整備を進めます。
　また、浅柄野地区においては、令和６年４月１日に公共下水道へ接続しました。</t>
    <phoneticPr fontId="4"/>
  </si>
  <si>
    <t>　当処理区域の２地区は、市街化を抑制すべき市街化調整区域であるため、使用者数の増減は少なく推移し、浅柄野地区においては、令和６年４月１日に公共下水道へ接続し、合理的な事業運営を図ります。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</si>
</sst>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3-4317-B90E-496C175AD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D3-4317-B90E-496C175AD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17.11</c:v>
                </c:pt>
                <c:pt idx="1">
                  <c:v>16.45</c:v>
                </c:pt>
                <c:pt idx="2">
                  <c:v>14.47</c:v>
                </c:pt>
                <c:pt idx="3">
                  <c:v>15.13</c:v>
                </c:pt>
                <c:pt idx="4">
                  <c:v>15.79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8-4039-B55E-F9A2B8B7C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8-4039-B55E-F9A2B8B7C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97.77</c:v>
                </c:pt>
                <c:pt idx="1">
                  <c:v>97.74</c:v>
                </c:pt>
                <c:pt idx="2">
                  <c:v>98.27</c:v>
                </c:pt>
                <c:pt idx="3">
                  <c:v>98.13</c:v>
                </c:pt>
                <c:pt idx="4">
                  <c:v>98.25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9-4AFA-9751-B9B816F26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79-4AFA-9751-B9B816F26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102.83</c:v>
                </c:pt>
                <c:pt idx="1">
                  <c:v>101.59</c:v>
                </c:pt>
                <c:pt idx="2">
                  <c:v>99.41</c:v>
                </c:pt>
                <c:pt idx="3">
                  <c:v>96.51</c:v>
                </c:pt>
                <c:pt idx="4">
                  <c:v>101.4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C-4C4E-9C13-19779A1DB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C-4C4E-9C13-19779A1DB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6-457C-8AD9-23D18BFC2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6-457C-8AD9-23D18BFC2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3-45BD-9FC2-DB2FF61CD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03-45BD-9FC2-DB2FF61CD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4-4747-9257-6073BC66E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C4-4747-9257-6073BC66E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C-455C-B45C-DF44DFE15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BC-455C-B45C-DF44DFE15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68.34</c:v>
                </c:pt>
                <c:pt idx="1">
                  <c:v>63.02</c:v>
                </c:pt>
                <c:pt idx="2">
                  <c:v>58.38</c:v>
                </c:pt>
                <c:pt idx="3">
                  <c:v>47.06</c:v>
                </c:pt>
                <c:pt idx="4">
                  <c:v>30.26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4-4523-B41C-B734725EE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84-4523-B41C-B734725EE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17.059999999999999</c:v>
                </c:pt>
                <c:pt idx="1">
                  <c:v>16.11</c:v>
                </c:pt>
                <c:pt idx="2">
                  <c:v>16.420000000000002</c:v>
                </c:pt>
                <c:pt idx="3">
                  <c:v>12.91</c:v>
                </c:pt>
                <c:pt idx="4">
                  <c:v>14.16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C-4BBF-A250-23D52E4A5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C-4BBF-A250-23D52E4A5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823.45</c:v>
                </c:pt>
                <c:pt idx="1">
                  <c:v>836.17</c:v>
                </c:pt>
                <c:pt idx="2">
                  <c:v>851.63</c:v>
                </c:pt>
                <c:pt idx="3">
                  <c:v>1074.56</c:v>
                </c:pt>
                <c:pt idx="4">
                  <c:v>1089.52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5-4F73-9139-7FBF8E0B0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75-4F73-9139-7FBF8E0B0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滋賀県　栗東市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4" t="str">
        <f>データ!I6</f>
        <v>法非適用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農業集落排水</v>
      </c>
      <c r="Q8" s="64"/>
      <c r="R8" s="64"/>
      <c r="S8" s="64"/>
      <c r="T8" s="64"/>
      <c r="U8" s="64"/>
      <c r="V8" s="64"/>
      <c r="W8" s="64" t="str">
        <f>データ!L6</f>
        <v>F2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70469</v>
      </c>
      <c r="AM8" s="45"/>
      <c r="AN8" s="45"/>
      <c r="AO8" s="45"/>
      <c r="AP8" s="45"/>
      <c r="AQ8" s="45"/>
      <c r="AR8" s="45"/>
      <c r="AS8" s="45"/>
      <c r="AT8" s="44">
        <f>データ!T6</f>
        <v>52.69</v>
      </c>
      <c r="AU8" s="44"/>
      <c r="AV8" s="44"/>
      <c r="AW8" s="44"/>
      <c r="AX8" s="44"/>
      <c r="AY8" s="44"/>
      <c r="AZ8" s="44"/>
      <c r="BA8" s="44"/>
      <c r="BB8" s="44">
        <f>データ!U6</f>
        <v>1337.43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0.24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5">
        <f>データ!R6</f>
        <v>2510</v>
      </c>
      <c r="AE10" s="45"/>
      <c r="AF10" s="45"/>
      <c r="AG10" s="45"/>
      <c r="AH10" s="45"/>
      <c r="AI10" s="45"/>
      <c r="AJ10" s="45"/>
      <c r="AK10" s="2"/>
      <c r="AL10" s="45">
        <f>データ!V6</f>
        <v>171</v>
      </c>
      <c r="AM10" s="45"/>
      <c r="AN10" s="45"/>
      <c r="AO10" s="45"/>
      <c r="AP10" s="45"/>
      <c r="AQ10" s="45"/>
      <c r="AR10" s="45"/>
      <c r="AS10" s="45"/>
      <c r="AT10" s="44">
        <f>データ!W6</f>
        <v>0.26</v>
      </c>
      <c r="AU10" s="44"/>
      <c r="AV10" s="44"/>
      <c r="AW10" s="44"/>
      <c r="AX10" s="44"/>
      <c r="AY10" s="44"/>
      <c r="AZ10" s="44"/>
      <c r="BA10" s="44"/>
      <c r="BB10" s="44">
        <f>データ!X6</f>
        <v>657.69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117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118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119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44</v>
      </c>
      <c r="N86" s="12" t="s">
        <v>43</v>
      </c>
      <c r="O86" s="12" t="str">
        <f>データ!EO6</f>
        <v>【0.02】</v>
      </c>
    </row>
  </sheetData>
  <sheetProtection algorithmName="SHA-512" hashValue="iWgE2CVyl4Q0k3R/KExefvPK5dTPO1s6BNSWIpISvy7LUbzwoULZyay/HWNRA/hWaAv4UJlq8fViOIDxc3THeg==" saltValue="Wv4nECy9IjMMDk1/D2R27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2023</v>
      </c>
      <c r="C6" s="19">
        <f t="shared" ref="C6:X6" si="3">C7</f>
        <v>252085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滋賀県　栗東市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0.24</v>
      </c>
      <c r="Q6" s="20">
        <f t="shared" si="3"/>
        <v>100</v>
      </c>
      <c r="R6" s="20">
        <f t="shared" si="3"/>
        <v>2510</v>
      </c>
      <c r="S6" s="20">
        <f t="shared" si="3"/>
        <v>70469</v>
      </c>
      <c r="T6" s="20">
        <f t="shared" si="3"/>
        <v>52.69</v>
      </c>
      <c r="U6" s="20">
        <f t="shared" si="3"/>
        <v>1337.43</v>
      </c>
      <c r="V6" s="20">
        <f t="shared" si="3"/>
        <v>171</v>
      </c>
      <c r="W6" s="20">
        <f t="shared" si="3"/>
        <v>0.26</v>
      </c>
      <c r="X6" s="20">
        <f t="shared" si="3"/>
        <v>657.69</v>
      </c>
      <c r="Y6" s="21">
        <f>IF(Y7="",NA(),Y7)</f>
        <v>102.83</v>
      </c>
      <c r="Z6" s="21">
        <f t="shared" ref="Z6:AH6" si="4">IF(Z7="",NA(),Z7)</f>
        <v>101.59</v>
      </c>
      <c r="AA6" s="21">
        <f t="shared" si="4"/>
        <v>99.41</v>
      </c>
      <c r="AB6" s="21">
        <f t="shared" si="4"/>
        <v>96.51</v>
      </c>
      <c r="AC6" s="21">
        <f t="shared" si="4"/>
        <v>101.4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68.34</v>
      </c>
      <c r="BG6" s="21">
        <f t="shared" ref="BG6:BO6" si="7">IF(BG7="",NA(),BG7)</f>
        <v>63.02</v>
      </c>
      <c r="BH6" s="21">
        <f t="shared" si="7"/>
        <v>58.38</v>
      </c>
      <c r="BI6" s="21">
        <f t="shared" si="7"/>
        <v>47.06</v>
      </c>
      <c r="BJ6" s="21">
        <f t="shared" si="7"/>
        <v>30.26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17.059999999999999</v>
      </c>
      <c r="BR6" s="21">
        <f t="shared" ref="BR6:BZ6" si="8">IF(BR7="",NA(),BR7)</f>
        <v>16.11</v>
      </c>
      <c r="BS6" s="21">
        <f t="shared" si="8"/>
        <v>16.420000000000002</v>
      </c>
      <c r="BT6" s="21">
        <f t="shared" si="8"/>
        <v>12.91</v>
      </c>
      <c r="BU6" s="21">
        <f t="shared" si="8"/>
        <v>14.16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823.45</v>
      </c>
      <c r="CC6" s="21">
        <f t="shared" ref="CC6:CK6" si="9">IF(CC7="",NA(),CC7)</f>
        <v>836.17</v>
      </c>
      <c r="CD6" s="21">
        <f t="shared" si="9"/>
        <v>851.63</v>
      </c>
      <c r="CE6" s="21">
        <f t="shared" si="9"/>
        <v>1074.56</v>
      </c>
      <c r="CF6" s="21">
        <f t="shared" si="9"/>
        <v>1089.52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>
        <f>IF(CM7="",NA(),CM7)</f>
        <v>17.11</v>
      </c>
      <c r="CN6" s="21">
        <f t="shared" ref="CN6:CV6" si="10">IF(CN7="",NA(),CN7)</f>
        <v>16.45</v>
      </c>
      <c r="CO6" s="21">
        <f t="shared" si="10"/>
        <v>14.47</v>
      </c>
      <c r="CP6" s="21">
        <f t="shared" si="10"/>
        <v>15.13</v>
      </c>
      <c r="CQ6" s="21">
        <f t="shared" si="10"/>
        <v>15.79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97.77</v>
      </c>
      <c r="CY6" s="21">
        <f t="shared" ref="CY6:DG6" si="11">IF(CY7="",NA(),CY7)</f>
        <v>97.74</v>
      </c>
      <c r="CZ6" s="21">
        <f t="shared" si="11"/>
        <v>98.27</v>
      </c>
      <c r="DA6" s="21">
        <f t="shared" si="11"/>
        <v>98.13</v>
      </c>
      <c r="DB6" s="21">
        <f t="shared" si="11"/>
        <v>98.25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2023</v>
      </c>
      <c r="C7" s="23">
        <v>252085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0.24</v>
      </c>
      <c r="Q7" s="24">
        <v>100</v>
      </c>
      <c r="R7" s="24">
        <v>2510</v>
      </c>
      <c r="S7" s="24">
        <v>70469</v>
      </c>
      <c r="T7" s="24">
        <v>52.69</v>
      </c>
      <c r="U7" s="24">
        <v>1337.43</v>
      </c>
      <c r="V7" s="24">
        <v>171</v>
      </c>
      <c r="W7" s="24">
        <v>0.26</v>
      </c>
      <c r="X7" s="24">
        <v>657.69</v>
      </c>
      <c r="Y7" s="24">
        <v>102.83</v>
      </c>
      <c r="Z7" s="24">
        <v>101.59</v>
      </c>
      <c r="AA7" s="24">
        <v>99.41</v>
      </c>
      <c r="AB7" s="24">
        <v>96.51</v>
      </c>
      <c r="AC7" s="24">
        <v>101.4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68.34</v>
      </c>
      <c r="BG7" s="24">
        <v>63.02</v>
      </c>
      <c r="BH7" s="24">
        <v>58.38</v>
      </c>
      <c r="BI7" s="24">
        <v>47.06</v>
      </c>
      <c r="BJ7" s="24">
        <v>30.26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17.059999999999999</v>
      </c>
      <c r="BR7" s="24">
        <v>16.11</v>
      </c>
      <c r="BS7" s="24">
        <v>16.420000000000002</v>
      </c>
      <c r="BT7" s="24">
        <v>12.91</v>
      </c>
      <c r="BU7" s="24">
        <v>14.16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823.45</v>
      </c>
      <c r="CC7" s="24">
        <v>836.17</v>
      </c>
      <c r="CD7" s="24">
        <v>851.63</v>
      </c>
      <c r="CE7" s="24">
        <v>1074.56</v>
      </c>
      <c r="CF7" s="24">
        <v>1089.52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>
        <v>17.11</v>
      </c>
      <c r="CN7" s="24">
        <v>16.45</v>
      </c>
      <c r="CO7" s="24">
        <v>14.47</v>
      </c>
      <c r="CP7" s="24">
        <v>15.13</v>
      </c>
      <c r="CQ7" s="24">
        <v>15.79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97.77</v>
      </c>
      <c r="CY7" s="24">
        <v>97.74</v>
      </c>
      <c r="CZ7" s="24">
        <v>98.27</v>
      </c>
      <c r="DA7" s="24">
        <v>98.13</v>
      </c>
      <c r="DB7" s="24">
        <v>98.25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籠原　汐美</cp:lastModifiedBy>
  <dcterms:created xsi:type="dcterms:W3CDTF">2025-01-24T07:35:19Z</dcterms:created>
  <dcterms:modified xsi:type="dcterms:W3CDTF">2025-02-25T07:26:09Z</dcterms:modified>
  <cp:category/>
</cp:coreProperties>
</file>