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上下水道総務課\N経営\30 経営分析\★経営分析★\R5\"/>
    </mc:Choice>
  </mc:AlternateContent>
  <workbookProtection workbookAlgorithmName="SHA-512" workbookHashValue="6a4C2kPkf1TzHLIog10PmAZf1I35XGYIVvRT97YbzRMyT0SyA8vQqhisfhVPVmwJA7SlYUYHNrLWIQXiDO3SdA==" workbookSaltValue="/V/DCNpF1N6k++INQwyVzA=="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<sst xmlns="http://schemas.openxmlformats.org/spreadsheetml/2006/main" count="236" uniqueCount="115">
  <si>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</si>
  <si>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</si>
  <si>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</si>
  <si>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</si>
  <si>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</si>
  <si>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</si>
  <si>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</si>
  <si>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</si>
  <si>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</si>
  <si>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</si>
  <si>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</si>
  <si>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</si>
  <si>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</si>
  <si>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</si>
  <si>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</si>
  <si>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</si>
  <si>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</si>
  <si>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</si>
  <si>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</si>
  <si>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</si>
  <si>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</si>
  <si>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</si>
  <si>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</si>
  <si>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</si>
  <si>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</si>
  <si>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</si>
  <si>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</si>
  <si>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</si>
  <si>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</si>
  <si>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</si>
  <si>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</si>
  <si>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</si>
  <si>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</si>
  <si>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</si>
  <si>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</si>
  <si>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</si>
  <si>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</si>
  <si>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</si>
  <si>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</si>
  <si>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</si>
  <si>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</si>
  <si>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</si>
  <si>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</si>
  <si>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</si>
  <si>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</si>
  <si>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</si>
  <si>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</si>
  <si>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</si>
  <si>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</si>
  <si>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</si>
  <si>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</si>
  <si>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</si>
  <si>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</si>
  <si>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</si>
  <si>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</si>
  <si>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</si>
  <si>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</si>
  <si>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</si>
  <si>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</si>
  <si>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</si>
  <si>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</si>
  <si>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</si>
  <si>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</si>
  <si>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</si>
  <si>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</si>
  <si>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</si>
  <si>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</si>
  <si>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</si>
  <si>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</si>
  <si>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</si>
  <si>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</si>
  <si>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</si>
  <si>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</si>
  <si>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</si>
  <si>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</si>
  <si>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</si>
  <si>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</si>
  <si>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</si>
  <si>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</si>
  <si>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</si>
  <si>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</si>
  <si>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</si>
  <si>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</si>
  <si>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</si>
  <si>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</si>
  <si>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</si>
  <si>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</si>
  <si>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</si>
  <si>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</si>
  <si>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</si>
  <si>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</si>
  <si>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</si>
  <si>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</si>
  <si>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</si>
  <si>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</si>
  <si>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</si>
  <si>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</si>
  <si>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</si>
  <si>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</si>
  <si>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</si>
  <si>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</si>
  <si>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</si>
  <si>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</si>
  <si>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</si>
  <si>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</si>
  <si>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</si>
  <si>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</si>
  <si>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</si>
  <si>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</si>
  <si>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</si>
  <si>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</si>
  <si>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</si>
  <si>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単年度の経常的な収支の比率を表す経常収支比率は、100％を超え、黒字となっています。お、令和4年度から経営計画に基づき、一般会計からの繰入金を見直したことにより、経常収支比率は減少しています。
③短期的な債務に対する支払能力を表す流動比率は企業債償還が多いため、100％を下回っています。
④企業債残高対事業規模比率は、類似団体平均値を下回っています。
⑤費用に対する下水道使用料収入の割合を示す経費回収率は100％を超え、適切な使用料が確保できている状況です。
⑥有収水量１㎥あたりの費用を表す汚水処理原価は、類似団体平均値を下回っており、効率的な運営が行えています。
⑦汚水処理を行う流域下水道の施設利用率は、滋賀県で算出されているため記載はありません。
⑧水洗化率は、類似団体平均値を上回っており、管渠を含めた施設の効率的な利用が出来ている状況です。
なお、④、⑤の令和2年度の値は、新型コロナウイルス感染症の経済的な影響を踏まえ、基本料金を免除したことにより、令和元年度までおよび令和３年度と傾向が大きく異なります。</t>
    <phoneticPr fontId="4"/>
  </si>
  <si>
    <t>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公共下水道事業における管渠の経過年数は標準的耐用年数である50年を超えました。当該年度で更新改善を実施した管はありません。今後は老朽化の進行にあわせて対応していく予定です。</t>
    <phoneticPr fontId="4"/>
  </si>
  <si>
    <t>　本市の下水道事業は、昭和57年度に流域下水道湖南中部浄化センターの運転開始を受け、一部で供用を開始し、順次整備拡大を行ってきました。
　近年では、人口は増加しているものの、節水意識の浸透や節水機器の普及により、使用料収入は伸び悩んでいる傾向にあります。
 令和5年度決算は、経費回収率は100％を超え、良好な経営状況にあると言えます。
　今後も計画的な更新および耐震化をはじめとする災害に強いライフラインの確保に努め、同時に適切な維持管理を行い、汚水処理を行う流域下水道と連携しながら、引き続き、健全かつ効率的な経営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</si>
</sst>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C1-48C9-AABC-E85EB45E7E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ADC1-48C9-AABC-E85EB45E7E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BC-4668-951E-03F42342D5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30BC-4668-951E-03F42342D5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98.38</c:v>
                </c:pt>
                <c:pt idx="1">
                  <c:v>98.68</c:v>
                </c:pt>
                <c:pt idx="2">
                  <c:v>98.75</c:v>
                </c:pt>
                <c:pt idx="3">
                  <c:v>98.88</c:v>
                </c:pt>
                <c:pt idx="4">
                  <c:v>99.14</c:v>
                </c:pt>
              </c:numCache>
            </c:numRef>
          </c:val>
          <c:extLst>
            <c:ext xmlns:c16="http://schemas.microsoft.com/office/drawing/2014/chart" uri="{C3380CC4-5D6E-409C-BE32-E72D297353CC}">
              <c16:uniqueId val="{00000000-53B3-4D61-B327-97D0735CCC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53B3-4D61-B327-97D0735CCC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117.32</c:v>
                </c:pt>
                <c:pt idx="1">
                  <c:v>116.97</c:v>
                </c:pt>
                <c:pt idx="2">
                  <c:v>117.72</c:v>
                </c:pt>
                <c:pt idx="3">
                  <c:v>110.43</c:v>
                </c:pt>
                <c:pt idx="4">
                  <c:v>113.98</c:v>
                </c:pt>
              </c:numCache>
            </c:numRef>
          </c:val>
          <c:extLst>
            <c:ext xmlns:c16="http://schemas.microsoft.com/office/drawing/2014/chart" uri="{C3380CC4-5D6E-409C-BE32-E72D297353CC}">
              <c16:uniqueId val="{00000000-BB90-45AB-B249-9A305E56B8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BB90-45AB-B249-9A305E56B8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16.690000000000001</c:v>
                </c:pt>
                <c:pt idx="1">
                  <c:v>19.84</c:v>
                </c:pt>
                <c:pt idx="2">
                  <c:v>22.4</c:v>
                </c:pt>
                <c:pt idx="3">
                  <c:v>24.96</c:v>
                </c:pt>
                <c:pt idx="4">
                  <c:v>26.92</c:v>
                </c:pt>
              </c:numCache>
            </c:numRef>
          </c:val>
          <c:extLst>
            <c:ext xmlns:c16="http://schemas.microsoft.com/office/drawing/2014/chart" uri="{C3380CC4-5D6E-409C-BE32-E72D297353CC}">
              <c16:uniqueId val="{00000000-4DEC-4579-9736-D4583C1079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4DEC-4579-9736-D4583C1079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0.85</c:v>
                </c:pt>
              </c:numCache>
            </c:numRef>
          </c:val>
          <c:extLst>
            <c:ext xmlns:c16="http://schemas.microsoft.com/office/drawing/2014/chart" uri="{C3380CC4-5D6E-409C-BE32-E72D297353CC}">
              <c16:uniqueId val="{00000000-EEFD-4D70-8BC8-1698A504F8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EEFD-4D70-8BC8-1698A504F8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A2-4B74-AE8A-66D5B81349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0EA2-4B74-AE8A-66D5B81349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49.44</c:v>
                </c:pt>
                <c:pt idx="1">
                  <c:v>29.61</c:v>
                </c:pt>
                <c:pt idx="2">
                  <c:v>40.270000000000003</c:v>
                </c:pt>
                <c:pt idx="3">
                  <c:v>50.46</c:v>
                </c:pt>
                <c:pt idx="4">
                  <c:v>70.83</c:v>
                </c:pt>
              </c:numCache>
            </c:numRef>
          </c:val>
          <c:extLst>
            <c:ext xmlns:c16="http://schemas.microsoft.com/office/drawing/2014/chart" uri="{C3380CC4-5D6E-409C-BE32-E72D297353CC}">
              <c16:uniqueId val="{00000000-FC28-4FE6-B7D5-336789F96E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FC28-4FE6-B7D5-336789F96E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307.54000000000002</c:v>
                </c:pt>
                <c:pt idx="1">
                  <c:v>328.12</c:v>
                </c:pt>
                <c:pt idx="2">
                  <c:v>257.02</c:v>
                </c:pt>
                <c:pt idx="3">
                  <c:v>335.47</c:v>
                </c:pt>
                <c:pt idx="4">
                  <c:v>295.62</c:v>
                </c:pt>
              </c:numCache>
            </c:numRef>
          </c:val>
          <c:extLst>
            <c:ext xmlns:c16="http://schemas.microsoft.com/office/drawing/2014/chart" uri="{C3380CC4-5D6E-409C-BE32-E72D297353CC}">
              <c16:uniqueId val="{00000000-37CB-457E-AF62-8924D61CC1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37CB-457E-AF62-8924D61CC1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124.01</c:v>
                </c:pt>
                <c:pt idx="1">
                  <c:v>101.91</c:v>
                </c:pt>
                <c:pt idx="2">
                  <c:v>123.78</c:v>
                </c:pt>
                <c:pt idx="3">
                  <c:v>109.71</c:v>
                </c:pt>
                <c:pt idx="4">
                  <c:v>115.77</c:v>
                </c:pt>
              </c:numCache>
            </c:numRef>
          </c:val>
          <c:extLst>
            <c:ext xmlns:c16="http://schemas.microsoft.com/office/drawing/2014/chart" uri="{C3380CC4-5D6E-409C-BE32-E72D297353CC}">
              <c16:uniqueId val="{00000000-9C6E-47AC-860F-C1B455F19F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9C6E-47AC-860F-C1B455F19F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106.04</c:v>
                </c:pt>
                <c:pt idx="1">
                  <c:v>111.94</c:v>
                </c:pt>
                <c:pt idx="2">
                  <c:v>105.18</c:v>
                </c:pt>
                <c:pt idx="3">
                  <c:v>119.32</c:v>
                </c:pt>
                <c:pt idx="4">
                  <c:v>111.83</c:v>
                </c:pt>
              </c:numCache>
            </c:numRef>
          </c:val>
          <c:extLst>
            <c:ext xmlns:c16="http://schemas.microsoft.com/office/drawing/2014/chart" uri="{C3380CC4-5D6E-409C-BE32-E72D297353CC}">
              <c16:uniqueId val="{00000000-3F29-4375-9808-309A2C84BC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3F29-4375-9808-309A2C84BC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滋賀県　草津市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54">
        <f>データ!S6</f>
        <v>139939</v>
      </c>
      <c r="AM8" s="54"/>
      <c r="AN8" s="54"/>
      <c r="AO8" s="54"/>
      <c r="AP8" s="54"/>
      <c r="AQ8" s="54"/>
      <c r="AR8" s="54"/>
      <c r="AS8" s="54"/>
      <c r="AT8" s="53">
        <f>データ!T6</f>
        <v>67.819999999999993</v>
      </c>
      <c r="AU8" s="53"/>
      <c r="AV8" s="53"/>
      <c r="AW8" s="53"/>
      <c r="AX8" s="53"/>
      <c r="AY8" s="53"/>
      <c r="AZ8" s="53"/>
      <c r="BA8" s="53"/>
      <c r="BB8" s="53">
        <f>データ!U6</f>
        <v>2063.39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73.349999999999994</v>
      </c>
      <c r="J10" s="53"/>
      <c r="K10" s="53"/>
      <c r="L10" s="53"/>
      <c r="M10" s="53"/>
      <c r="N10" s="53"/>
      <c r="O10" s="53"/>
      <c r="P10" s="53">
        <f>データ!P6</f>
        <v>83.19</v>
      </c>
      <c r="Q10" s="53"/>
      <c r="R10" s="53"/>
      <c r="S10" s="53"/>
      <c r="T10" s="53"/>
      <c r="U10" s="53"/>
      <c r="V10" s="53"/>
      <c r="W10" s="53">
        <f>データ!Q6</f>
        <v>91.17</v>
      </c>
      <c r="X10" s="53"/>
      <c r="Y10" s="53"/>
      <c r="Z10" s="53"/>
      <c r="AA10" s="53"/>
      <c r="AB10" s="53"/>
      <c r="AC10" s="53"/>
      <c r="AD10" s="54">
        <f>データ!R6</f>
        <v>2530</v>
      </c>
      <c r="AE10" s="54"/>
      <c r="AF10" s="54"/>
      <c r="AG10" s="54"/>
      <c r="AH10" s="54"/>
      <c r="AI10" s="54"/>
      <c r="AJ10" s="54"/>
      <c r="AK10" s="2"/>
      <c r="AL10" s="54">
        <f>データ!V6</f>
        <v>116167</v>
      </c>
      <c r="AM10" s="54"/>
      <c r="AN10" s="54"/>
      <c r="AO10" s="54"/>
      <c r="AP10" s="54"/>
      <c r="AQ10" s="54"/>
      <c r="AR10" s="54"/>
      <c r="AS10" s="54"/>
      <c r="AT10" s="53">
        <f>データ!W6</f>
        <v>18.600000000000001</v>
      </c>
      <c r="AU10" s="53"/>
      <c r="AV10" s="53"/>
      <c r="AW10" s="53"/>
      <c r="AX10" s="53"/>
      <c r="AY10" s="53"/>
      <c r="AZ10" s="53"/>
      <c r="BA10" s="53"/>
      <c r="BB10" s="53">
        <f>データ!X6</f>
        <v>6245.54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vd6GvNHCvs0XvXvkihdlIkGsM+OB+J5gg+WJaTLMW/cjEn9749es8ViOxUCeYiC7WTeX9nXqEVJ1RRsGDVLFg==" saltValue="M6OVBTQs7wThLNkESaaf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252069</v>
      </c>
      <c r="D6" s="19">
        <f t="shared" si="3"/>
        <v>46</v>
      </c>
      <c r="E6" s="19">
        <f t="shared" si="3"/>
        <v>17</v>
      </c>
      <c r="F6" s="19">
        <f t="shared" si="3"/>
        <v>1</v>
      </c>
      <c r="G6" s="19">
        <f t="shared" si="3"/>
        <v>0</v>
      </c>
      <c r="H6" s="19" t="str">
        <f t="shared" si="3"/>
        <v>滋賀県　草津市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73.349999999999994</v>
      </c>
      <c r="P6" s="20">
        <f t="shared" si="3"/>
        <v>83.19</v>
      </c>
      <c r="Q6" s="20">
        <f t="shared" si="3"/>
        <v>91.17</v>
      </c>
      <c r="R6" s="20">
        <f t="shared" si="3"/>
        <v>2530</v>
      </c>
      <c r="S6" s="20">
        <f t="shared" si="3"/>
        <v>139939</v>
      </c>
      <c r="T6" s="20">
        <f t="shared" si="3"/>
        <v>67.819999999999993</v>
      </c>
      <c r="U6" s="20">
        <f t="shared" si="3"/>
        <v>2063.39</v>
      </c>
      <c r="V6" s="20">
        <f t="shared" si="3"/>
        <v>116167</v>
      </c>
      <c r="W6" s="20">
        <f t="shared" si="3"/>
        <v>18.600000000000001</v>
      </c>
      <c r="X6" s="20">
        <f t="shared" si="3"/>
        <v>6245.54</v>
      </c>
      <c r="Y6" s="21">
        <f>IF(Y7="",NA(),Y7)</f>
        <v>117.32</v>
      </c>
      <c r="Z6" s="21">
        <f t="shared" ref="Z6:AH6" si="4">IF(Z7="",NA(),Z7)</f>
        <v>116.97</v>
      </c>
      <c r="AA6" s="21">
        <f t="shared" si="4"/>
        <v>117.72</v>
      </c>
      <c r="AB6" s="21">
        <f t="shared" si="4"/>
        <v>110.43</v>
      </c>
      <c r="AC6" s="21">
        <f t="shared" si="4"/>
        <v>113.98</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49.44</v>
      </c>
      <c r="AV6" s="21">
        <f t="shared" ref="AV6:BD6" si="6">IF(AV7="",NA(),AV7)</f>
        <v>29.61</v>
      </c>
      <c r="AW6" s="21">
        <f t="shared" si="6"/>
        <v>40.270000000000003</v>
      </c>
      <c r="AX6" s="21">
        <f t="shared" si="6"/>
        <v>50.46</v>
      </c>
      <c r="AY6" s="21">
        <f t="shared" si="6"/>
        <v>70.83</v>
      </c>
      <c r="AZ6" s="21">
        <f t="shared" si="6"/>
        <v>73.02</v>
      </c>
      <c r="BA6" s="21">
        <f t="shared" si="6"/>
        <v>72.930000000000007</v>
      </c>
      <c r="BB6" s="21">
        <f t="shared" si="6"/>
        <v>80.08</v>
      </c>
      <c r="BC6" s="21">
        <f t="shared" si="6"/>
        <v>87.33</v>
      </c>
      <c r="BD6" s="21">
        <f t="shared" si="6"/>
        <v>92.26</v>
      </c>
      <c r="BE6" s="20" t="str">
        <f>IF(BE7="","",IF(BE7="-","【-】","【"&amp;SUBSTITUTE(TEXT(BE7,"#,##0.00"),"-","△")&amp;"】"))</f>
        <v>【78.43】</v>
      </c>
      <c r="BF6" s="21">
        <f>IF(BF7="",NA(),BF7)</f>
        <v>307.54000000000002</v>
      </c>
      <c r="BG6" s="21">
        <f t="shared" ref="BG6:BO6" si="7">IF(BG7="",NA(),BG7)</f>
        <v>328.12</v>
      </c>
      <c r="BH6" s="21">
        <f t="shared" si="7"/>
        <v>257.02</v>
      </c>
      <c r="BI6" s="21">
        <f t="shared" si="7"/>
        <v>335.47</v>
      </c>
      <c r="BJ6" s="21">
        <f t="shared" si="7"/>
        <v>295.62</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124.01</v>
      </c>
      <c r="BR6" s="21">
        <f t="shared" ref="BR6:BZ6" si="8">IF(BR7="",NA(),BR7)</f>
        <v>101.91</v>
      </c>
      <c r="BS6" s="21">
        <f t="shared" si="8"/>
        <v>123.78</v>
      </c>
      <c r="BT6" s="21">
        <f t="shared" si="8"/>
        <v>109.71</v>
      </c>
      <c r="BU6" s="21">
        <f t="shared" si="8"/>
        <v>115.77</v>
      </c>
      <c r="BV6" s="21">
        <f t="shared" si="8"/>
        <v>97.91</v>
      </c>
      <c r="BW6" s="21">
        <f t="shared" si="8"/>
        <v>98.61</v>
      </c>
      <c r="BX6" s="21">
        <f t="shared" si="8"/>
        <v>98.75</v>
      </c>
      <c r="BY6" s="21">
        <f t="shared" si="8"/>
        <v>98.36</v>
      </c>
      <c r="BZ6" s="21">
        <f t="shared" si="8"/>
        <v>97.29</v>
      </c>
      <c r="CA6" s="20" t="str">
        <f>IF(CA7="","",IF(CA7="-","【-】","【"&amp;SUBSTITUTE(TEXT(CA7,"#,##0.00"),"-","△")&amp;"】"))</f>
        <v>【97.81】</v>
      </c>
      <c r="CB6" s="21">
        <f>IF(CB7="",NA(),CB7)</f>
        <v>106.04</v>
      </c>
      <c r="CC6" s="21">
        <f t="shared" ref="CC6:CK6" si="9">IF(CC7="",NA(),CC7)</f>
        <v>111.94</v>
      </c>
      <c r="CD6" s="21">
        <f t="shared" si="9"/>
        <v>105.18</v>
      </c>
      <c r="CE6" s="21">
        <f t="shared" si="9"/>
        <v>119.32</v>
      </c>
      <c r="CF6" s="21">
        <f t="shared" si="9"/>
        <v>111.83</v>
      </c>
      <c r="CG6" s="21">
        <f t="shared" si="9"/>
        <v>144.11000000000001</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61.49</v>
      </c>
      <c r="CW6" s="20" t="str">
        <f>IF(CW7="","",IF(CW7="-","【-】","【"&amp;SUBSTITUTE(TEXT(CW7,"#,##0.00"),"-","△")&amp;"】"))</f>
        <v>【58.94】</v>
      </c>
      <c r="CX6" s="21">
        <f>IF(CX7="",NA(),CX7)</f>
        <v>98.38</v>
      </c>
      <c r="CY6" s="21">
        <f t="shared" ref="CY6:DG6" si="11">IF(CY7="",NA(),CY7)</f>
        <v>98.68</v>
      </c>
      <c r="CZ6" s="21">
        <f t="shared" si="11"/>
        <v>98.75</v>
      </c>
      <c r="DA6" s="21">
        <f t="shared" si="11"/>
        <v>98.88</v>
      </c>
      <c r="DB6" s="21">
        <f t="shared" si="11"/>
        <v>99.14</v>
      </c>
      <c r="DC6" s="21">
        <f t="shared" si="11"/>
        <v>94.58</v>
      </c>
      <c r="DD6" s="21">
        <f t="shared" si="11"/>
        <v>94.56</v>
      </c>
      <c r="DE6" s="21">
        <f t="shared" si="11"/>
        <v>94.75</v>
      </c>
      <c r="DF6" s="21">
        <f t="shared" si="11"/>
        <v>94.92</v>
      </c>
      <c r="DG6" s="21">
        <f t="shared" si="11"/>
        <v>95.01</v>
      </c>
      <c r="DH6" s="20" t="str">
        <f>IF(DH7="","",IF(DH7="-","【-】","【"&amp;SUBSTITUTE(TEXT(DH7,"#,##0.00"),"-","△")&amp;"】"))</f>
        <v>【95.91】</v>
      </c>
      <c r="DI6" s="21">
        <f>IF(DI7="",NA(),DI7)</f>
        <v>16.690000000000001</v>
      </c>
      <c r="DJ6" s="21">
        <f t="shared" ref="DJ6:DR6" si="12">IF(DJ7="",NA(),DJ7)</f>
        <v>19.84</v>
      </c>
      <c r="DK6" s="21">
        <f t="shared" si="12"/>
        <v>22.4</v>
      </c>
      <c r="DL6" s="21">
        <f t="shared" si="12"/>
        <v>24.96</v>
      </c>
      <c r="DM6" s="21">
        <f t="shared" si="12"/>
        <v>26.92</v>
      </c>
      <c r="DN6" s="21">
        <f t="shared" si="12"/>
        <v>31.01</v>
      </c>
      <c r="DO6" s="21">
        <f t="shared" si="12"/>
        <v>28.87</v>
      </c>
      <c r="DP6" s="21">
        <f t="shared" si="12"/>
        <v>31.34</v>
      </c>
      <c r="DQ6" s="21">
        <f t="shared" si="12"/>
        <v>32.909999999999997</v>
      </c>
      <c r="DR6" s="21">
        <f t="shared" si="12"/>
        <v>34.869999999999997</v>
      </c>
      <c r="DS6" s="20" t="str">
        <f>IF(DS7="","",IF(DS7="-","【-】","【"&amp;SUBSTITUTE(TEXT(DS7,"#,##0.00"),"-","△")&amp;"】"))</f>
        <v>【41.09】</v>
      </c>
      <c r="DT6" s="20">
        <f>IF(DT7="",NA(),DT7)</f>
        <v>0</v>
      </c>
      <c r="DU6" s="20">
        <f t="shared" ref="DU6:EC6" si="13">IF(DU7="",NA(),DU7)</f>
        <v>0</v>
      </c>
      <c r="DV6" s="20">
        <f t="shared" si="13"/>
        <v>0</v>
      </c>
      <c r="DW6" s="20">
        <f t="shared" si="13"/>
        <v>0</v>
      </c>
      <c r="DX6" s="21">
        <f t="shared" si="13"/>
        <v>0.85</v>
      </c>
      <c r="DY6" s="21">
        <f t="shared" si="13"/>
        <v>4.95</v>
      </c>
      <c r="DZ6" s="21">
        <f t="shared" si="13"/>
        <v>5.64</v>
      </c>
      <c r="EA6" s="21">
        <f t="shared" si="13"/>
        <v>6.43</v>
      </c>
      <c r="EB6" s="21">
        <f t="shared" si="13"/>
        <v>7.75</v>
      </c>
      <c r="EC6" s="21">
        <f t="shared" si="13"/>
        <v>9.44</v>
      </c>
      <c r="ED6" s="20" t="str">
        <f>IF(ED7="","",IF(ED7="-","【-】","【"&amp;SUBSTITUTE(TEXT(ED7,"#,##0.00"),"-","△")&amp;"】"))</f>
        <v>【8.68】</v>
      </c>
      <c r="EE6" s="20">
        <f>IF(EE7="",NA(),EE7)</f>
        <v>0</v>
      </c>
      <c r="EF6" s="20">
        <f t="shared" ref="EF6:EN6" si="14">IF(EF7="",NA(),EF7)</f>
        <v>0</v>
      </c>
      <c r="EG6" s="20">
        <f t="shared" si="14"/>
        <v>0</v>
      </c>
      <c r="EH6" s="20">
        <f t="shared" si="14"/>
        <v>0</v>
      </c>
      <c r="EI6" s="20">
        <f t="shared" si="14"/>
        <v>0</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252069</v>
      </c>
      <c r="D7" s="23">
        <v>46</v>
      </c>
      <c r="E7" s="23">
        <v>17</v>
      </c>
      <c r="F7" s="23">
        <v>1</v>
      </c>
      <c r="G7" s="23">
        <v>0</v>
      </c>
      <c r="H7" s="23" t="s">
        <v>95</v>
      </c>
      <c r="I7" s="23" t="s">
        <v>96</v>
      </c>
      <c r="J7" s="23" t="s">
        <v>97</v>
      </c>
      <c r="K7" s="23" t="s">
        <v>98</v>
      </c>
      <c r="L7" s="23" t="s">
        <v>99</v>
      </c>
      <c r="M7" s="23" t="s">
        <v>100</v>
      </c>
      <c r="N7" s="24" t="s">
        <v>101</v>
      </c>
      <c r="O7" s="24">
        <v>73.349999999999994</v>
      </c>
      <c r="P7" s="24">
        <v>83.19</v>
      </c>
      <c r="Q7" s="24">
        <v>91.17</v>
      </c>
      <c r="R7" s="24">
        <v>2530</v>
      </c>
      <c r="S7" s="24">
        <v>139939</v>
      </c>
      <c r="T7" s="24">
        <v>67.819999999999993</v>
      </c>
      <c r="U7" s="24">
        <v>2063.39</v>
      </c>
      <c r="V7" s="24">
        <v>116167</v>
      </c>
      <c r="W7" s="24">
        <v>18.600000000000001</v>
      </c>
      <c r="X7" s="24">
        <v>6245.54</v>
      </c>
      <c r="Y7" s="24">
        <v>117.32</v>
      </c>
      <c r="Z7" s="24">
        <v>116.97</v>
      </c>
      <c r="AA7" s="24">
        <v>117.72</v>
      </c>
      <c r="AB7" s="24">
        <v>110.43</v>
      </c>
      <c r="AC7" s="24">
        <v>113.98</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49.44</v>
      </c>
      <c r="AV7" s="24">
        <v>29.61</v>
      </c>
      <c r="AW7" s="24">
        <v>40.270000000000003</v>
      </c>
      <c r="AX7" s="24">
        <v>50.46</v>
      </c>
      <c r="AY7" s="24">
        <v>70.83</v>
      </c>
      <c r="AZ7" s="24">
        <v>73.02</v>
      </c>
      <c r="BA7" s="24">
        <v>72.930000000000007</v>
      </c>
      <c r="BB7" s="24">
        <v>80.08</v>
      </c>
      <c r="BC7" s="24">
        <v>87.33</v>
      </c>
      <c r="BD7" s="24">
        <v>92.26</v>
      </c>
      <c r="BE7" s="24">
        <v>78.430000000000007</v>
      </c>
      <c r="BF7" s="24">
        <v>307.54000000000002</v>
      </c>
      <c r="BG7" s="24">
        <v>328.12</v>
      </c>
      <c r="BH7" s="24">
        <v>257.02</v>
      </c>
      <c r="BI7" s="24">
        <v>335.47</v>
      </c>
      <c r="BJ7" s="24">
        <v>295.62</v>
      </c>
      <c r="BK7" s="24">
        <v>708.89</v>
      </c>
      <c r="BL7" s="24">
        <v>730.52</v>
      </c>
      <c r="BM7" s="24">
        <v>672.33</v>
      </c>
      <c r="BN7" s="24">
        <v>668.8</v>
      </c>
      <c r="BO7" s="24">
        <v>652.79999999999995</v>
      </c>
      <c r="BP7" s="24">
        <v>630.82000000000005</v>
      </c>
      <c r="BQ7" s="24">
        <v>124.01</v>
      </c>
      <c r="BR7" s="24">
        <v>101.91</v>
      </c>
      <c r="BS7" s="24">
        <v>123.78</v>
      </c>
      <c r="BT7" s="24">
        <v>109.71</v>
      </c>
      <c r="BU7" s="24">
        <v>115.77</v>
      </c>
      <c r="BV7" s="24">
        <v>97.91</v>
      </c>
      <c r="BW7" s="24">
        <v>98.61</v>
      </c>
      <c r="BX7" s="24">
        <v>98.75</v>
      </c>
      <c r="BY7" s="24">
        <v>98.36</v>
      </c>
      <c r="BZ7" s="24">
        <v>97.29</v>
      </c>
      <c r="CA7" s="24">
        <v>97.81</v>
      </c>
      <c r="CB7" s="24">
        <v>106.04</v>
      </c>
      <c r="CC7" s="24">
        <v>111.94</v>
      </c>
      <c r="CD7" s="24">
        <v>105.18</v>
      </c>
      <c r="CE7" s="24">
        <v>119.32</v>
      </c>
      <c r="CF7" s="24">
        <v>111.83</v>
      </c>
      <c r="CG7" s="24">
        <v>144.11000000000001</v>
      </c>
      <c r="CH7" s="24">
        <v>141.24</v>
      </c>
      <c r="CI7" s="24">
        <v>142.03</v>
      </c>
      <c r="CJ7" s="24">
        <v>142.11000000000001</v>
      </c>
      <c r="CK7" s="24">
        <v>145.49</v>
      </c>
      <c r="CL7" s="24">
        <v>138.75</v>
      </c>
      <c r="CM7" s="24" t="s">
        <v>101</v>
      </c>
      <c r="CN7" s="24" t="s">
        <v>101</v>
      </c>
      <c r="CO7" s="24" t="s">
        <v>101</v>
      </c>
      <c r="CP7" s="24" t="s">
        <v>101</v>
      </c>
      <c r="CQ7" s="24" t="s">
        <v>101</v>
      </c>
      <c r="CR7" s="24">
        <v>61.32</v>
      </c>
      <c r="CS7" s="24">
        <v>61.7</v>
      </c>
      <c r="CT7" s="24">
        <v>63.04</v>
      </c>
      <c r="CU7" s="24">
        <v>60.55</v>
      </c>
      <c r="CV7" s="24">
        <v>61.49</v>
      </c>
      <c r="CW7" s="24">
        <v>58.94</v>
      </c>
      <c r="CX7" s="24">
        <v>98.38</v>
      </c>
      <c r="CY7" s="24">
        <v>98.68</v>
      </c>
      <c r="CZ7" s="24">
        <v>98.75</v>
      </c>
      <c r="DA7" s="24">
        <v>98.88</v>
      </c>
      <c r="DB7" s="24">
        <v>99.14</v>
      </c>
      <c r="DC7" s="24">
        <v>94.58</v>
      </c>
      <c r="DD7" s="24">
        <v>94.56</v>
      </c>
      <c r="DE7" s="24">
        <v>94.75</v>
      </c>
      <c r="DF7" s="24">
        <v>94.92</v>
      </c>
      <c r="DG7" s="24">
        <v>95.01</v>
      </c>
      <c r="DH7" s="24">
        <v>95.91</v>
      </c>
      <c r="DI7" s="24">
        <v>16.690000000000001</v>
      </c>
      <c r="DJ7" s="24">
        <v>19.84</v>
      </c>
      <c r="DK7" s="24">
        <v>22.4</v>
      </c>
      <c r="DL7" s="24">
        <v>24.96</v>
      </c>
      <c r="DM7" s="24">
        <v>26.92</v>
      </c>
      <c r="DN7" s="24">
        <v>31.01</v>
      </c>
      <c r="DO7" s="24">
        <v>28.87</v>
      </c>
      <c r="DP7" s="24">
        <v>31.34</v>
      </c>
      <c r="DQ7" s="24">
        <v>32.909999999999997</v>
      </c>
      <c r="DR7" s="24">
        <v>34.869999999999997</v>
      </c>
      <c r="DS7" s="24">
        <v>41.09</v>
      </c>
      <c r="DT7" s="24">
        <v>0</v>
      </c>
      <c r="DU7" s="24">
        <v>0</v>
      </c>
      <c r="DV7" s="24">
        <v>0</v>
      </c>
      <c r="DW7" s="24">
        <v>0</v>
      </c>
      <c r="DX7" s="24">
        <v>0.85</v>
      </c>
      <c r="DY7" s="24">
        <v>4.95</v>
      </c>
      <c r="DZ7" s="24">
        <v>5.64</v>
      </c>
      <c r="EA7" s="24">
        <v>6.43</v>
      </c>
      <c r="EB7" s="24">
        <v>7.75</v>
      </c>
      <c r="EC7" s="24">
        <v>9.44</v>
      </c>
      <c r="ED7" s="24">
        <v>8.68</v>
      </c>
      <c r="EE7" s="24">
        <v>0</v>
      </c>
      <c r="EF7" s="24">
        <v>0</v>
      </c>
      <c r="EG7" s="24">
        <v>0</v>
      </c>
      <c r="EH7" s="24">
        <v>0</v>
      </c>
      <c r="EI7" s="24">
        <v>0</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欣広</cp:lastModifiedBy>
  <dcterms:created xsi:type="dcterms:W3CDTF">2025-01-24T07:03:38Z</dcterms:created>
  <dcterms:modified xsi:type="dcterms:W3CDTF">2025-01-31T01:32:36Z</dcterms:modified>
  <cp:category/>
</cp:coreProperties>
</file>