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0712\草津市\上下水道総務課\N経営\30 経営分析\★経営分析★\R5\"/>
    </mc:Choice>
  </mc:AlternateContent>
  <workbookProtection workbookAlgorithmName="SHA-512" workbookHashValue="GEwZ7ShAP1Uyy2bJ3fB1DuZIT+KbiDohgX2v5TSaGFciIJRFHia7EN/Z0aH+tn0FI+UpjKiPSmWopHik/mlLJw==" workbookSaltValue="H5JwGEtDY5vu3aAXLabKOg==" workbookSpinCount="100000" lockStructure="1"/>
  <bookViews>
    <workbookView xWindow="0" yWindow="0" windowWidth="23040" windowHeight="9216"/>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<sst xmlns="http://schemas.openxmlformats.org/spreadsheetml/2006/main" count="228" uniqueCount="112">
  <si>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</si>
  <si>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</si>
  <si>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</si>
  <si>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</si>
  <si>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</si>
  <si>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</si>
  <si>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</si>
  <si>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</si>
  <si>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</si>
  <si>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</si>
  <si>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</si>
  <si>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</si>
  <si>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</si>
  <si>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</si>
  <si>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</si>
  <si>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</si>
  <si>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</si>
  <si>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</si>
  <si>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</si>
  <si>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</si>
  <si>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</si>
  <si>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</si>
  <si>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</si>
  <si>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</si>
  <si>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</si>
  <si>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</si>
  <si>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</si>
  <si>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</si>
  <si>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</si>
  <si>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</si>
  <si>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</si>
  <si>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</si>
  <si>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</si>
  <si>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</si>
  <si>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</si>
  <si>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</si>
  <si>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</si>
  <si>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</si>
  <si>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</si>
  <si>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</si>
  <si>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</si>
  <si>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</si>
  <si>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</si>
  <si>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</si>
  <si>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</si>
  <si>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</si>
  <si>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</si>
  <si>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</si>
  <si>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</si>
  <si>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</si>
  <si>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</si>
  <si>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</si>
  <si>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</si>
  <si>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</si>
  <si>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</si>
  <si>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</si>
  <si>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</si>
  <si>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</si>
  <si>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</si>
  <si>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</si>
  <si>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</si>
  <si>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</si>
  <si>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</si>
  <si>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</si>
  <si>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</si>
  <si>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</si>
  <si>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</si>
  <si>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</si>
  <si>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</si>
  <si>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</si>
  <si>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</si>
  <si>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</si>
  <si>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</si>
  <si>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</si>
  <si>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</si>
  <si>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</si>
  <si>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</si>
  <si>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</si>
  <si>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</si>
  <si>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</si>
  <si>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</si>
  <si>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</si>
  <si>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</si>
  <si>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</si>
  <si>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</si>
  <si>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</si>
  <si>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</si>
  <si>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</si>
  <si>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</si>
  <si>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</si>
  <si>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</si>
  <si>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</si>
  <si>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</si>
  <si>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草津市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</si>
  <si>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</si>
  <si>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</si>
  <si>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</si>
  <si>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</si>
  <si>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</si>
  <si>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</si>
  <si>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</si>
  <si>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</si>
  <si>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</si>
  <si>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</si>
  <si>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</si>
  <si>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</si>
  <si>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</si>
  <si>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</si>
  <si>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</si>
  <si>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①有形固定資産減価償却率は、類似団体平均値に比べ低くなっています。
②管路経年化率は、法定耐用年数を超えた管路延長の割合であり、老朽化率を示しています。類似団体平均値に比べ低く、新しい管路が多い状況ですが、今後は経年管が急増すると見込んでいます。
※令和２年度の管路経年化率は報告誤りであり、10.56％が正しい数字です。
③令和５年度は、管路の延長に対する施工単価が高い、基幹管路の更新を実施したことにより、更新延長が短くなり、更新率および類似団体平均値に比べ低くなっておりますが、今後も引き続き、限られた予算や人員の中で、経年管の更新を計画的に進めていく予定です。</t>
    <phoneticPr fontId="4"/>
  </si>
  <si>
    <t>　本市の水道事業は、通水60年目を迎えました。近年では、人口は増加しているものの、物価高騰等による節水意識の浸透や節水機器の普及により、給水収益は伸び悩んでいる傾向にあります。そのような中、浄水場の耐震・浸水事業や老朽管路の更新等、災害に強いライフラインの確保を目指して施設整備を進めています。
　令和５年度決算は、料金回収率は100％を超え、給水原価も平均を下回り、良好な経営状況であると言えますが、今後も物価高騰等による水需要の動向に注視しながら、施設・管路の耐震化や老朽化による更新需要に着実に対応するため、より一層経営の健全化に努めてまいります。</t>
    <phoneticPr fontId="4"/>
  </si>
  <si>
    <t>①単年度の経常的な収支の比率を表す経常収支比率は、100％を超え、黒字となっています。
③短期的な債務に対する支払い能力を表す流動比率は、100％を上回っており、良好な資金状況です。
④企業債残高対給水収益比率は、類似団体平均値を下回っております。
⑤料金回収率は費用に対する料金回収の割合ですが、100％を超えており、適切な料金収入の確保ができています。
⑥有収水量１㎥あたりの費用を示す給水原価は、類似団体平均値を下回っており、効率的な運営が行えていると言えます。
⑦施設利用率は、類似団体平均値を上回っており、施設の効率的な利用ができている状況です。
⑧施設の稼動が収益につながっているかを判断する有収率は、類似団体平均値を上回っており、効率的な配水ができている状況にあります。今後は老朽管が増えていくことから、引き続き漏水対策等を継続し、効率化に努めます。
なお、①、④、⑤の令和２年度の値は新型コロナウイルス感染症の経済的な影響を踏まえ、水道料金の基本料金分を免除したことにより、他の年度と傾向が大きく異なります。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</si>
</sst>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0.49</c:v>
                </c:pt>
                <c:pt idx="1">
                  <c:v>0.55000000000000004</c:v>
                </c:pt>
                <c:pt idx="2">
                  <c:v>0.56000000000000005</c:v>
                </c:pt>
                <c:pt idx="3">
                  <c:v>0.43</c:v>
                </c:pt>
                <c:pt idx="4">
                  <c:v>0.49</c:v>
                </c:pt>
              </c:numCache>
            </c:numRef>
          </c:val>
          <c:extLst>
            <c:ext xmlns:c16="http://schemas.microsoft.com/office/drawing/2014/chart" uri="{C3380CC4-5D6E-409C-BE32-E72D297353CC}">
              <c16:uniqueId val="{00000000-ED57-4EEB-A017-4CEDBE316E1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ED57-4EEB-A017-4CEDBE316E1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113.91</c:v>
                </c:pt>
                <c:pt idx="1">
                  <c:v>109.84</c:v>
                </c:pt>
                <c:pt idx="2">
                  <c:v>112.9</c:v>
                </c:pt>
                <c:pt idx="3">
                  <c:v>115.1</c:v>
                </c:pt>
                <c:pt idx="4">
                  <c:v>113.54</c:v>
                </c:pt>
              </c:numCache>
            </c:numRef>
          </c:val>
          <c:extLst>
            <c:ext xmlns:c16="http://schemas.microsoft.com/office/drawing/2014/chart" uri="{C3380CC4-5D6E-409C-BE32-E72D297353CC}">
              <c16:uniqueId val="{00000000-97B4-4182-A4B0-BEFE057247B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97B4-4182-A4B0-BEFE057247B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47.67</c:v>
                </c:pt>
                <c:pt idx="1">
                  <c:v>48.54</c:v>
                </c:pt>
                <c:pt idx="2">
                  <c:v>49.26</c:v>
                </c:pt>
                <c:pt idx="3">
                  <c:v>49.83</c:v>
                </c:pt>
                <c:pt idx="4">
                  <c:v>50.4</c:v>
                </c:pt>
              </c:numCache>
            </c:numRef>
          </c:val>
          <c:extLst>
            <c:ext xmlns:c16="http://schemas.microsoft.com/office/drawing/2014/chart" uri="{C3380CC4-5D6E-409C-BE32-E72D297353CC}">
              <c16:uniqueId val="{00000000-35C4-4934-9B1E-B1368FC65D3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35C4-4934-9B1E-B1368FC65D3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8.73</c:v>
                </c:pt>
                <c:pt idx="1">
                  <c:v>12.72</c:v>
                </c:pt>
                <c:pt idx="2">
                  <c:v>12.29</c:v>
                </c:pt>
                <c:pt idx="3">
                  <c:v>13.64</c:v>
                </c:pt>
                <c:pt idx="4">
                  <c:v>15.7</c:v>
                </c:pt>
              </c:numCache>
            </c:numRef>
          </c:val>
          <c:extLst>
            <c:ext xmlns:c16="http://schemas.microsoft.com/office/drawing/2014/chart" uri="{C3380CC4-5D6E-409C-BE32-E72D297353CC}">
              <c16:uniqueId val="{00000000-1455-4914-96BD-A86DA413A83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1455-4914-96BD-A86DA413A83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FF-4E3E-9843-219ED6992DC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52FF-4E3E-9843-219ED6992DC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265.98</c:v>
                </c:pt>
                <c:pt idx="1">
                  <c:v>352.78</c:v>
                </c:pt>
                <c:pt idx="2">
                  <c:v>392.52</c:v>
                </c:pt>
                <c:pt idx="3">
                  <c:v>397.98</c:v>
                </c:pt>
                <c:pt idx="4">
                  <c:v>326.64</c:v>
                </c:pt>
              </c:numCache>
            </c:numRef>
          </c:val>
          <c:extLst>
            <c:ext xmlns:c16="http://schemas.microsoft.com/office/drawing/2014/chart" uri="{C3380CC4-5D6E-409C-BE32-E72D297353CC}">
              <c16:uniqueId val="{00000000-D0AF-4649-95B4-DBA4CB798D0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D0AF-4649-95B4-DBA4CB798D0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228.37</c:v>
                </c:pt>
                <c:pt idx="1">
                  <c:v>242.39</c:v>
                </c:pt>
                <c:pt idx="2">
                  <c:v>201.82</c:v>
                </c:pt>
                <c:pt idx="3">
                  <c:v>190.28</c:v>
                </c:pt>
                <c:pt idx="4">
                  <c:v>179.7</c:v>
                </c:pt>
              </c:numCache>
            </c:numRef>
          </c:val>
          <c:extLst>
            <c:ext xmlns:c16="http://schemas.microsoft.com/office/drawing/2014/chart" uri="{C3380CC4-5D6E-409C-BE32-E72D297353CC}">
              <c16:uniqueId val="{00000000-CF23-4DAD-92AA-4F1B1D8A4C6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CF23-4DAD-92AA-4F1B1D8A4C6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115.59</c:v>
                </c:pt>
                <c:pt idx="1">
                  <c:v>101.61</c:v>
                </c:pt>
                <c:pt idx="2">
                  <c:v>114.88</c:v>
                </c:pt>
                <c:pt idx="3">
                  <c:v>114.86</c:v>
                </c:pt>
                <c:pt idx="4">
                  <c:v>114.95</c:v>
                </c:pt>
              </c:numCache>
            </c:numRef>
          </c:val>
          <c:extLst>
            <c:ext xmlns:c16="http://schemas.microsoft.com/office/drawing/2014/chart" uri="{C3380CC4-5D6E-409C-BE32-E72D297353CC}">
              <c16:uniqueId val="{00000000-674F-4B34-8083-A3A227501E4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674F-4B34-8083-A3A227501E4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115.37</c:v>
                </c:pt>
                <c:pt idx="1">
                  <c:v>113.38</c:v>
                </c:pt>
                <c:pt idx="2">
                  <c:v>112.59</c:v>
                </c:pt>
                <c:pt idx="3">
                  <c:v>112.75</c:v>
                </c:pt>
                <c:pt idx="4">
                  <c:v>113.03</c:v>
                </c:pt>
              </c:numCache>
            </c:numRef>
          </c:val>
          <c:extLst>
            <c:ext xmlns:c16="http://schemas.microsoft.com/office/drawing/2014/chart" uri="{C3380CC4-5D6E-409C-BE32-E72D297353CC}">
              <c16:uniqueId val="{00000000-A4C8-44EE-899B-2FE75382D29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A4C8-44EE-899B-2FE75382D29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76.989999999999995</c:v>
                </c:pt>
                <c:pt idx="1">
                  <c:v>76.790000000000006</c:v>
                </c:pt>
                <c:pt idx="2">
                  <c:v>75.11</c:v>
                </c:pt>
                <c:pt idx="3">
                  <c:v>75.599999999999994</c:v>
                </c:pt>
                <c:pt idx="4">
                  <c:v>75.02</c:v>
                </c:pt>
              </c:numCache>
            </c:numRef>
          </c:val>
          <c:extLst>
            <c:ext xmlns:c16="http://schemas.microsoft.com/office/drawing/2014/chart" uri="{C3380CC4-5D6E-409C-BE32-E72D297353CC}">
              <c16:uniqueId val="{00000000-99C1-4CD9-ACBE-8981C609CF2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99C1-4CD9-ACBE-8981C609CF2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94.25</c:v>
                </c:pt>
                <c:pt idx="1">
                  <c:v>95.76</c:v>
                </c:pt>
                <c:pt idx="2">
                  <c:v>97.95</c:v>
                </c:pt>
                <c:pt idx="3">
                  <c:v>96.57</c:v>
                </c:pt>
                <c:pt idx="4">
                  <c:v>96.94</c:v>
                </c:pt>
              </c:numCache>
            </c:numRef>
          </c:val>
          <c:extLst>
            <c:ext xmlns:c16="http://schemas.microsoft.com/office/drawing/2014/chart" uri="{C3380CC4-5D6E-409C-BE32-E72D297353CC}">
              <c16:uniqueId val="{00000000-309D-4EB3-9C68-29DBE88E312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309D-4EB3-9C68-29DBE88E312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9" zoomScale="85" zoomScaleNormal="85"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滋賀県　草津市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A3</v>
      </c>
      <c r="X8" s="43"/>
      <c r="Y8" s="43"/>
      <c r="Z8" s="43"/>
      <c r="AA8" s="43"/>
      <c r="AB8" s="43"/>
      <c r="AC8" s="43"/>
      <c r="AD8" s="43" t="str">
        <f>データ!$M$6</f>
        <v>非設置</v>
      </c>
      <c r="AE8" s="43"/>
      <c r="AF8" s="43"/>
      <c r="AG8" s="43"/>
      <c r="AH8" s="43"/>
      <c r="AI8" s="43"/>
      <c r="AJ8" s="43"/>
      <c r="AK8" s="2"/>
      <c r="AL8" s="44">
        <f>データ!$R$6</f>
        <v>139939</v>
      </c>
      <c r="AM8" s="44"/>
      <c r="AN8" s="44"/>
      <c r="AO8" s="44"/>
      <c r="AP8" s="44"/>
      <c r="AQ8" s="44"/>
      <c r="AR8" s="44"/>
      <c r="AS8" s="44"/>
      <c r="AT8" s="45">
        <f>データ!$S$6</f>
        <v>67.819999999999993</v>
      </c>
      <c r="AU8" s="46"/>
      <c r="AV8" s="46"/>
      <c r="AW8" s="46"/>
      <c r="AX8" s="46"/>
      <c r="AY8" s="46"/>
      <c r="AZ8" s="46"/>
      <c r="BA8" s="46"/>
      <c r="BB8" s="47">
        <f>データ!$T$6</f>
        <v>2063.39</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84.17</v>
      </c>
      <c r="J10" s="46"/>
      <c r="K10" s="46"/>
      <c r="L10" s="46"/>
      <c r="M10" s="46"/>
      <c r="N10" s="46"/>
      <c r="O10" s="80"/>
      <c r="P10" s="47">
        <f>データ!$P$6</f>
        <v>99.87</v>
      </c>
      <c r="Q10" s="47"/>
      <c r="R10" s="47"/>
      <c r="S10" s="47"/>
      <c r="T10" s="47"/>
      <c r="U10" s="47"/>
      <c r="V10" s="47"/>
      <c r="W10" s="44">
        <f>データ!$Q$6</f>
        <v>2431</v>
      </c>
      <c r="X10" s="44"/>
      <c r="Y10" s="44"/>
      <c r="Z10" s="44"/>
      <c r="AA10" s="44"/>
      <c r="AB10" s="44"/>
      <c r="AC10" s="44"/>
      <c r="AD10" s="2"/>
      <c r="AE10" s="2"/>
      <c r="AF10" s="2"/>
      <c r="AG10" s="2"/>
      <c r="AH10" s="2"/>
      <c r="AI10" s="2"/>
      <c r="AJ10" s="2"/>
      <c r="AK10" s="2"/>
      <c r="AL10" s="44">
        <f>データ!$U$6</f>
        <v>139455</v>
      </c>
      <c r="AM10" s="44"/>
      <c r="AN10" s="44"/>
      <c r="AO10" s="44"/>
      <c r="AP10" s="44"/>
      <c r="AQ10" s="44"/>
      <c r="AR10" s="44"/>
      <c r="AS10" s="44"/>
      <c r="AT10" s="45">
        <f>データ!$V$6</f>
        <v>48.65</v>
      </c>
      <c r="AU10" s="46"/>
      <c r="AV10" s="46"/>
      <c r="AW10" s="46"/>
      <c r="AX10" s="46"/>
      <c r="AY10" s="46"/>
      <c r="AZ10" s="46"/>
      <c r="BA10" s="46"/>
      <c r="BB10" s="47">
        <f>データ!$W$6</f>
        <v>2866.5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109</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pt948PORZgyPIF8euqLMWH9zyTXVPLmrTZnxfUYAn5E5Ul17iyxw0LMoxAIM7EdsxxB5UGgrxHzSzPb9KO7EKA==" saltValue="uIXlt5M0ALffrh8RxFbFn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252069</v>
      </c>
      <c r="D6" s="20">
        <f t="shared" si="3"/>
        <v>46</v>
      </c>
      <c r="E6" s="20">
        <f t="shared" si="3"/>
        <v>1</v>
      </c>
      <c r="F6" s="20">
        <f t="shared" si="3"/>
        <v>0</v>
      </c>
      <c r="G6" s="20">
        <f t="shared" si="3"/>
        <v>1</v>
      </c>
      <c r="H6" s="20" t="str">
        <f t="shared" si="3"/>
        <v>滋賀県　草津市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84.17</v>
      </c>
      <c r="P6" s="21">
        <f t="shared" si="3"/>
        <v>99.87</v>
      </c>
      <c r="Q6" s="21">
        <f t="shared" si="3"/>
        <v>2431</v>
      </c>
      <c r="R6" s="21">
        <f t="shared" si="3"/>
        <v>139939</v>
      </c>
      <c r="S6" s="21">
        <f t="shared" si="3"/>
        <v>67.819999999999993</v>
      </c>
      <c r="T6" s="21">
        <f t="shared" si="3"/>
        <v>2063.39</v>
      </c>
      <c r="U6" s="21">
        <f t="shared" si="3"/>
        <v>139455</v>
      </c>
      <c r="V6" s="21">
        <f t="shared" si="3"/>
        <v>48.65</v>
      </c>
      <c r="W6" s="21">
        <f t="shared" si="3"/>
        <v>2866.5</v>
      </c>
      <c r="X6" s="22">
        <f>IF(X7="",NA(),X7)</f>
        <v>113.91</v>
      </c>
      <c r="Y6" s="22">
        <f t="shared" ref="Y6:AG6" si="4">IF(Y7="",NA(),Y7)</f>
        <v>109.84</v>
      </c>
      <c r="Z6" s="22">
        <f t="shared" si="4"/>
        <v>112.9</v>
      </c>
      <c r="AA6" s="22">
        <f t="shared" si="4"/>
        <v>115.1</v>
      </c>
      <c r="AB6" s="22">
        <f t="shared" si="4"/>
        <v>113.54</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265.98</v>
      </c>
      <c r="AU6" s="22">
        <f t="shared" ref="AU6:BC6" si="6">IF(AU7="",NA(),AU7)</f>
        <v>352.78</v>
      </c>
      <c r="AV6" s="22">
        <f t="shared" si="6"/>
        <v>392.52</v>
      </c>
      <c r="AW6" s="22">
        <f t="shared" si="6"/>
        <v>397.98</v>
      </c>
      <c r="AX6" s="22">
        <f t="shared" si="6"/>
        <v>326.64</v>
      </c>
      <c r="AY6" s="22">
        <f t="shared" si="6"/>
        <v>358.91</v>
      </c>
      <c r="AZ6" s="22">
        <f t="shared" si="6"/>
        <v>360.96</v>
      </c>
      <c r="BA6" s="22">
        <f t="shared" si="6"/>
        <v>351.29</v>
      </c>
      <c r="BB6" s="22">
        <f t="shared" si="6"/>
        <v>364.24</v>
      </c>
      <c r="BC6" s="22">
        <f t="shared" si="6"/>
        <v>369.82</v>
      </c>
      <c r="BD6" s="21" t="str">
        <f>IF(BD7="","",IF(BD7="-","【-】","【"&amp;SUBSTITUTE(TEXT(BD7,"#,##0.00"),"-","△")&amp;"】"))</f>
        <v>【243.36】</v>
      </c>
      <c r="BE6" s="22">
        <f>IF(BE7="",NA(),BE7)</f>
        <v>228.37</v>
      </c>
      <c r="BF6" s="22">
        <f t="shared" ref="BF6:BN6" si="7">IF(BF7="",NA(),BF7)</f>
        <v>242.39</v>
      </c>
      <c r="BG6" s="22">
        <f t="shared" si="7"/>
        <v>201.82</v>
      </c>
      <c r="BH6" s="22">
        <f t="shared" si="7"/>
        <v>190.28</v>
      </c>
      <c r="BI6" s="22">
        <f t="shared" si="7"/>
        <v>179.7</v>
      </c>
      <c r="BJ6" s="22">
        <f t="shared" si="7"/>
        <v>247.27</v>
      </c>
      <c r="BK6" s="22">
        <f t="shared" si="7"/>
        <v>239.18</v>
      </c>
      <c r="BL6" s="22">
        <f t="shared" si="7"/>
        <v>236.29</v>
      </c>
      <c r="BM6" s="22">
        <f t="shared" si="7"/>
        <v>238.77</v>
      </c>
      <c r="BN6" s="22">
        <f t="shared" si="7"/>
        <v>218.57</v>
      </c>
      <c r="BO6" s="21" t="str">
        <f>IF(BO7="","",IF(BO7="-","【-】","【"&amp;SUBSTITUTE(TEXT(BO7,"#,##0.00"),"-","△")&amp;"】"))</f>
        <v>【265.93】</v>
      </c>
      <c r="BP6" s="22">
        <f>IF(BP7="",NA(),BP7)</f>
        <v>115.59</v>
      </c>
      <c r="BQ6" s="22">
        <f t="shared" ref="BQ6:BY6" si="8">IF(BQ7="",NA(),BQ7)</f>
        <v>101.61</v>
      </c>
      <c r="BR6" s="22">
        <f t="shared" si="8"/>
        <v>114.88</v>
      </c>
      <c r="BS6" s="22">
        <f t="shared" si="8"/>
        <v>114.86</v>
      </c>
      <c r="BT6" s="22">
        <f t="shared" si="8"/>
        <v>114.95</v>
      </c>
      <c r="BU6" s="22">
        <f t="shared" si="8"/>
        <v>105.34</v>
      </c>
      <c r="BV6" s="22">
        <f t="shared" si="8"/>
        <v>101.89</v>
      </c>
      <c r="BW6" s="22">
        <f t="shared" si="8"/>
        <v>104.33</v>
      </c>
      <c r="BX6" s="22">
        <f t="shared" si="8"/>
        <v>98.85</v>
      </c>
      <c r="BY6" s="22">
        <f t="shared" si="8"/>
        <v>101.78</v>
      </c>
      <c r="BZ6" s="21" t="str">
        <f>IF(BZ7="","",IF(BZ7="-","【-】","【"&amp;SUBSTITUTE(TEXT(BZ7,"#,##0.00"),"-","△")&amp;"】"))</f>
        <v>【97.82】</v>
      </c>
      <c r="CA6" s="22">
        <f>IF(CA7="",NA(),CA7)</f>
        <v>115.37</v>
      </c>
      <c r="CB6" s="22">
        <f t="shared" ref="CB6:CJ6" si="9">IF(CB7="",NA(),CB7)</f>
        <v>113.38</v>
      </c>
      <c r="CC6" s="22">
        <f t="shared" si="9"/>
        <v>112.59</v>
      </c>
      <c r="CD6" s="22">
        <f t="shared" si="9"/>
        <v>112.75</v>
      </c>
      <c r="CE6" s="22">
        <f t="shared" si="9"/>
        <v>113.03</v>
      </c>
      <c r="CF6" s="22">
        <f t="shared" si="9"/>
        <v>159.6</v>
      </c>
      <c r="CG6" s="22">
        <f t="shared" si="9"/>
        <v>156.32</v>
      </c>
      <c r="CH6" s="22">
        <f t="shared" si="9"/>
        <v>157.4</v>
      </c>
      <c r="CI6" s="22">
        <f t="shared" si="9"/>
        <v>162.61000000000001</v>
      </c>
      <c r="CJ6" s="22">
        <f t="shared" si="9"/>
        <v>163.94</v>
      </c>
      <c r="CK6" s="21" t="str">
        <f>IF(CK7="","",IF(CK7="-","【-】","【"&amp;SUBSTITUTE(TEXT(CK7,"#,##0.00"),"-","△")&amp;"】"))</f>
        <v>【177.56】</v>
      </c>
      <c r="CL6" s="22">
        <f>IF(CL7="",NA(),CL7)</f>
        <v>76.989999999999995</v>
      </c>
      <c r="CM6" s="22">
        <f t="shared" ref="CM6:CU6" si="10">IF(CM7="",NA(),CM7)</f>
        <v>76.790000000000006</v>
      </c>
      <c r="CN6" s="22">
        <f t="shared" si="10"/>
        <v>75.11</v>
      </c>
      <c r="CO6" s="22">
        <f t="shared" si="10"/>
        <v>75.599999999999994</v>
      </c>
      <c r="CP6" s="22">
        <f t="shared" si="10"/>
        <v>75.02</v>
      </c>
      <c r="CQ6" s="22">
        <f t="shared" si="10"/>
        <v>62.05</v>
      </c>
      <c r="CR6" s="22">
        <f t="shared" si="10"/>
        <v>63.23</v>
      </c>
      <c r="CS6" s="22">
        <f t="shared" si="10"/>
        <v>62.59</v>
      </c>
      <c r="CT6" s="22">
        <f t="shared" si="10"/>
        <v>61.81</v>
      </c>
      <c r="CU6" s="22">
        <f t="shared" si="10"/>
        <v>62.35</v>
      </c>
      <c r="CV6" s="21" t="str">
        <f>IF(CV7="","",IF(CV7="-","【-】","【"&amp;SUBSTITUTE(TEXT(CV7,"#,##0.00"),"-","△")&amp;"】"))</f>
        <v>【59.81】</v>
      </c>
      <c r="CW6" s="22">
        <f>IF(CW7="",NA(),CW7)</f>
        <v>94.25</v>
      </c>
      <c r="CX6" s="22">
        <f t="shared" ref="CX6:DF6" si="11">IF(CX7="",NA(),CX7)</f>
        <v>95.76</v>
      </c>
      <c r="CY6" s="22">
        <f t="shared" si="11"/>
        <v>97.95</v>
      </c>
      <c r="CZ6" s="22">
        <f t="shared" si="11"/>
        <v>96.57</v>
      </c>
      <c r="DA6" s="22">
        <f t="shared" si="11"/>
        <v>96.94</v>
      </c>
      <c r="DB6" s="22">
        <f t="shared" si="11"/>
        <v>89.11</v>
      </c>
      <c r="DC6" s="22">
        <f t="shared" si="11"/>
        <v>89.35</v>
      </c>
      <c r="DD6" s="22">
        <f t="shared" si="11"/>
        <v>89.7</v>
      </c>
      <c r="DE6" s="22">
        <f t="shared" si="11"/>
        <v>89.24</v>
      </c>
      <c r="DF6" s="22">
        <f t="shared" si="11"/>
        <v>88.71</v>
      </c>
      <c r="DG6" s="21" t="str">
        <f>IF(DG7="","",IF(DG7="-","【-】","【"&amp;SUBSTITUTE(TEXT(DG7,"#,##0.00"),"-","△")&amp;"】"))</f>
        <v>【89.42】</v>
      </c>
      <c r="DH6" s="22">
        <f>IF(DH7="",NA(),DH7)</f>
        <v>47.67</v>
      </c>
      <c r="DI6" s="22">
        <f t="shared" ref="DI6:DQ6" si="12">IF(DI7="",NA(),DI7)</f>
        <v>48.54</v>
      </c>
      <c r="DJ6" s="22">
        <f t="shared" si="12"/>
        <v>49.26</v>
      </c>
      <c r="DK6" s="22">
        <f t="shared" si="12"/>
        <v>49.83</v>
      </c>
      <c r="DL6" s="22">
        <f t="shared" si="12"/>
        <v>50.4</v>
      </c>
      <c r="DM6" s="22">
        <f t="shared" si="12"/>
        <v>48.69</v>
      </c>
      <c r="DN6" s="22">
        <f t="shared" si="12"/>
        <v>49.62</v>
      </c>
      <c r="DO6" s="22">
        <f t="shared" si="12"/>
        <v>50.5</v>
      </c>
      <c r="DP6" s="22">
        <f t="shared" si="12"/>
        <v>51.28</v>
      </c>
      <c r="DQ6" s="22">
        <f t="shared" si="12"/>
        <v>51.95</v>
      </c>
      <c r="DR6" s="21" t="str">
        <f>IF(DR7="","",IF(DR7="-","【-】","【"&amp;SUBSTITUTE(TEXT(DR7,"#,##0.00"),"-","△")&amp;"】"))</f>
        <v>【52.02】</v>
      </c>
      <c r="DS6" s="22">
        <f>IF(DS7="",NA(),DS7)</f>
        <v>8.73</v>
      </c>
      <c r="DT6" s="22">
        <f t="shared" ref="DT6:EB6" si="13">IF(DT7="",NA(),DT7)</f>
        <v>12.72</v>
      </c>
      <c r="DU6" s="22">
        <f t="shared" si="13"/>
        <v>12.29</v>
      </c>
      <c r="DV6" s="22">
        <f t="shared" si="13"/>
        <v>13.64</v>
      </c>
      <c r="DW6" s="22">
        <f t="shared" si="13"/>
        <v>15.7</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0.49</v>
      </c>
      <c r="EE6" s="22">
        <f t="shared" ref="EE6:EM6" si="14">IF(EE7="",NA(),EE7)</f>
        <v>0.55000000000000004</v>
      </c>
      <c r="EF6" s="22">
        <f t="shared" si="14"/>
        <v>0.56000000000000005</v>
      </c>
      <c r="EG6" s="22">
        <f t="shared" si="14"/>
        <v>0.43</v>
      </c>
      <c r="EH6" s="22">
        <f t="shared" si="14"/>
        <v>0.49</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2">
      <c r="A7" s="15"/>
      <c r="B7" s="24">
        <v>2023</v>
      </c>
      <c r="C7" s="24">
        <v>252069</v>
      </c>
      <c r="D7" s="24">
        <v>46</v>
      </c>
      <c r="E7" s="24">
        <v>1</v>
      </c>
      <c r="F7" s="24">
        <v>0</v>
      </c>
      <c r="G7" s="24">
        <v>1</v>
      </c>
      <c r="H7" s="24" t="s">
        <v>93</v>
      </c>
      <c r="I7" s="24" t="s">
        <v>94</v>
      </c>
      <c r="J7" s="24" t="s">
        <v>95</v>
      </c>
      <c r="K7" s="24" t="s">
        <v>96</v>
      </c>
      <c r="L7" s="24" t="s">
        <v>97</v>
      </c>
      <c r="M7" s="24" t="s">
        <v>98</v>
      </c>
      <c r="N7" s="25" t="s">
        <v>99</v>
      </c>
      <c r="O7" s="25">
        <v>84.17</v>
      </c>
      <c r="P7" s="25">
        <v>99.87</v>
      </c>
      <c r="Q7" s="25">
        <v>2431</v>
      </c>
      <c r="R7" s="25">
        <v>139939</v>
      </c>
      <c r="S7" s="25">
        <v>67.819999999999993</v>
      </c>
      <c r="T7" s="25">
        <v>2063.39</v>
      </c>
      <c r="U7" s="25">
        <v>139455</v>
      </c>
      <c r="V7" s="25">
        <v>48.65</v>
      </c>
      <c r="W7" s="25">
        <v>2866.5</v>
      </c>
      <c r="X7" s="25">
        <v>113.91</v>
      </c>
      <c r="Y7" s="25">
        <v>109.84</v>
      </c>
      <c r="Z7" s="25">
        <v>112.9</v>
      </c>
      <c r="AA7" s="25">
        <v>115.1</v>
      </c>
      <c r="AB7" s="25">
        <v>113.54</v>
      </c>
      <c r="AC7" s="25">
        <v>112.82</v>
      </c>
      <c r="AD7" s="25">
        <v>111.21</v>
      </c>
      <c r="AE7" s="25">
        <v>111.89</v>
      </c>
      <c r="AF7" s="25">
        <v>109.99</v>
      </c>
      <c r="AG7" s="25">
        <v>110.2</v>
      </c>
      <c r="AH7" s="25">
        <v>108.24</v>
      </c>
      <c r="AI7" s="25">
        <v>0</v>
      </c>
      <c r="AJ7" s="25">
        <v>0</v>
      </c>
      <c r="AK7" s="25">
        <v>0</v>
      </c>
      <c r="AL7" s="25">
        <v>0</v>
      </c>
      <c r="AM7" s="25">
        <v>0</v>
      </c>
      <c r="AN7" s="25">
        <v>0</v>
      </c>
      <c r="AO7" s="25">
        <v>0</v>
      </c>
      <c r="AP7" s="25">
        <v>0.45</v>
      </c>
      <c r="AQ7" s="25">
        <v>0</v>
      </c>
      <c r="AR7" s="25">
        <v>0.05</v>
      </c>
      <c r="AS7" s="25">
        <v>1.5</v>
      </c>
      <c r="AT7" s="25">
        <v>265.98</v>
      </c>
      <c r="AU7" s="25">
        <v>352.78</v>
      </c>
      <c r="AV7" s="25">
        <v>392.52</v>
      </c>
      <c r="AW7" s="25">
        <v>397.98</v>
      </c>
      <c r="AX7" s="25">
        <v>326.64</v>
      </c>
      <c r="AY7" s="25">
        <v>358.91</v>
      </c>
      <c r="AZ7" s="25">
        <v>360.96</v>
      </c>
      <c r="BA7" s="25">
        <v>351.29</v>
      </c>
      <c r="BB7" s="25">
        <v>364.24</v>
      </c>
      <c r="BC7" s="25">
        <v>369.82</v>
      </c>
      <c r="BD7" s="25">
        <v>243.36</v>
      </c>
      <c r="BE7" s="25">
        <v>228.37</v>
      </c>
      <c r="BF7" s="25">
        <v>242.39</v>
      </c>
      <c r="BG7" s="25">
        <v>201.82</v>
      </c>
      <c r="BH7" s="25">
        <v>190.28</v>
      </c>
      <c r="BI7" s="25">
        <v>179.7</v>
      </c>
      <c r="BJ7" s="25">
        <v>247.27</v>
      </c>
      <c r="BK7" s="25">
        <v>239.18</v>
      </c>
      <c r="BL7" s="25">
        <v>236.29</v>
      </c>
      <c r="BM7" s="25">
        <v>238.77</v>
      </c>
      <c r="BN7" s="25">
        <v>218.57</v>
      </c>
      <c r="BO7" s="25">
        <v>265.93</v>
      </c>
      <c r="BP7" s="25">
        <v>115.59</v>
      </c>
      <c r="BQ7" s="25">
        <v>101.61</v>
      </c>
      <c r="BR7" s="25">
        <v>114.88</v>
      </c>
      <c r="BS7" s="25">
        <v>114.86</v>
      </c>
      <c r="BT7" s="25">
        <v>114.95</v>
      </c>
      <c r="BU7" s="25">
        <v>105.34</v>
      </c>
      <c r="BV7" s="25">
        <v>101.89</v>
      </c>
      <c r="BW7" s="25">
        <v>104.33</v>
      </c>
      <c r="BX7" s="25">
        <v>98.85</v>
      </c>
      <c r="BY7" s="25">
        <v>101.78</v>
      </c>
      <c r="BZ7" s="25">
        <v>97.82</v>
      </c>
      <c r="CA7" s="25">
        <v>115.37</v>
      </c>
      <c r="CB7" s="25">
        <v>113.38</v>
      </c>
      <c r="CC7" s="25">
        <v>112.59</v>
      </c>
      <c r="CD7" s="25">
        <v>112.75</v>
      </c>
      <c r="CE7" s="25">
        <v>113.03</v>
      </c>
      <c r="CF7" s="25">
        <v>159.6</v>
      </c>
      <c r="CG7" s="25">
        <v>156.32</v>
      </c>
      <c r="CH7" s="25">
        <v>157.4</v>
      </c>
      <c r="CI7" s="25">
        <v>162.61000000000001</v>
      </c>
      <c r="CJ7" s="25">
        <v>163.94</v>
      </c>
      <c r="CK7" s="25">
        <v>177.56</v>
      </c>
      <c r="CL7" s="25">
        <v>76.989999999999995</v>
      </c>
      <c r="CM7" s="25">
        <v>76.790000000000006</v>
      </c>
      <c r="CN7" s="25">
        <v>75.11</v>
      </c>
      <c r="CO7" s="25">
        <v>75.599999999999994</v>
      </c>
      <c r="CP7" s="25">
        <v>75.02</v>
      </c>
      <c r="CQ7" s="25">
        <v>62.05</v>
      </c>
      <c r="CR7" s="25">
        <v>63.23</v>
      </c>
      <c r="CS7" s="25">
        <v>62.59</v>
      </c>
      <c r="CT7" s="25">
        <v>61.81</v>
      </c>
      <c r="CU7" s="25">
        <v>62.35</v>
      </c>
      <c r="CV7" s="25">
        <v>59.81</v>
      </c>
      <c r="CW7" s="25">
        <v>94.25</v>
      </c>
      <c r="CX7" s="25">
        <v>95.76</v>
      </c>
      <c r="CY7" s="25">
        <v>97.95</v>
      </c>
      <c r="CZ7" s="25">
        <v>96.57</v>
      </c>
      <c r="DA7" s="25">
        <v>96.94</v>
      </c>
      <c r="DB7" s="25">
        <v>89.11</v>
      </c>
      <c r="DC7" s="25">
        <v>89.35</v>
      </c>
      <c r="DD7" s="25">
        <v>89.7</v>
      </c>
      <c r="DE7" s="25">
        <v>89.24</v>
      </c>
      <c r="DF7" s="25">
        <v>88.71</v>
      </c>
      <c r="DG7" s="25">
        <v>89.42</v>
      </c>
      <c r="DH7" s="25">
        <v>47.67</v>
      </c>
      <c r="DI7" s="25">
        <v>48.54</v>
      </c>
      <c r="DJ7" s="25">
        <v>49.26</v>
      </c>
      <c r="DK7" s="25">
        <v>49.83</v>
      </c>
      <c r="DL7" s="25">
        <v>50.4</v>
      </c>
      <c r="DM7" s="25">
        <v>48.69</v>
      </c>
      <c r="DN7" s="25">
        <v>49.62</v>
      </c>
      <c r="DO7" s="25">
        <v>50.5</v>
      </c>
      <c r="DP7" s="25">
        <v>51.28</v>
      </c>
      <c r="DQ7" s="25">
        <v>51.95</v>
      </c>
      <c r="DR7" s="25">
        <v>52.02</v>
      </c>
      <c r="DS7" s="25">
        <v>8.73</v>
      </c>
      <c r="DT7" s="25">
        <v>12.72</v>
      </c>
      <c r="DU7" s="25">
        <v>12.29</v>
      </c>
      <c r="DV7" s="25">
        <v>13.64</v>
      </c>
      <c r="DW7" s="25">
        <v>15.7</v>
      </c>
      <c r="DX7" s="25">
        <v>18.260000000000002</v>
      </c>
      <c r="DY7" s="25">
        <v>19.510000000000002</v>
      </c>
      <c r="DZ7" s="25">
        <v>21.19</v>
      </c>
      <c r="EA7" s="25">
        <v>22.64</v>
      </c>
      <c r="EB7" s="25">
        <v>24.49</v>
      </c>
      <c r="EC7" s="25">
        <v>25.37</v>
      </c>
      <c r="ED7" s="25">
        <v>0.49</v>
      </c>
      <c r="EE7" s="25">
        <v>0.55000000000000004</v>
      </c>
      <c r="EF7" s="25">
        <v>0.56000000000000005</v>
      </c>
      <c r="EG7" s="25">
        <v>0.43</v>
      </c>
      <c r="EH7" s="25">
        <v>0.49</v>
      </c>
      <c r="EI7" s="25">
        <v>0.66</v>
      </c>
      <c r="EJ7" s="25">
        <v>0.67</v>
      </c>
      <c r="EK7" s="25">
        <v>0.62</v>
      </c>
      <c r="EL7" s="25">
        <v>0.6</v>
      </c>
      <c r="EM7" s="25">
        <v>0.57999999999999996</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小林 欣広</cp:lastModifiedBy>
  <dcterms:created xsi:type="dcterms:W3CDTF">2025-01-24T06:51:13Z</dcterms:created>
  <dcterms:modified xsi:type="dcterms:W3CDTF">2025-02-04T04:42:25Z</dcterms:modified>
  <cp:category/>
</cp:coreProperties>
</file>