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4.2\財政課\財政Ｇ\00_財政管理\照会回答関係書\公営企業関連\00_共通\経営比較分析表\R5\03.各課回答\決裁用\"/>
    </mc:Choice>
  </mc:AlternateContent>
  <workbookProtection workbookAlgorithmName="SHA-512" workbookHashValue="FfX13AQa5dgnMnVtMABccdljhJP5JEDd0T1cp6elgFgFjlWF/9/pJy28GDtk8hVvfWUTXwYjSHx3gp/SSTJlQA==" workbookSaltValue="YDX+FvuZtvn7Eanuuqxppg=="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<sst xmlns="http://schemas.openxmlformats.org/spreadsheetml/2006/main" count="236" uniqueCount="117">
  <si>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</si>
  <si>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</si>
  <si>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</si>
  <si>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</si>
  <si>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</si>
  <si>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</si>
  <si>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</si>
  <si>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</si>
  <si>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</si>
  <si>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</si>
  <si>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</si>
  <si>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</si>
  <si>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</si>
  <si>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</si>
  <si>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</si>
  <si>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</si>
  <si>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</si>
  <si>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</si>
  <si>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</si>
  <si>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</si>
  <si>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</si>
  <si>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</si>
  <si>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</si>
  <si>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</si>
  <si>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</si>
  <si>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</si>
  <si>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</si>
  <si>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</si>
  <si>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</si>
  <si>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</si>
  <si>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</si>
  <si>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</si>
  <si>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</si>
  <si>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</si>
  <si>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</si>
  <si>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</si>
  <si>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</si>
  <si>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</si>
  <si>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</si>
  <si>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</si>
  <si>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</si>
  <si>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</si>
  <si>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</si>
  <si>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</si>
  <si>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</si>
  <si>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</si>
  <si>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</si>
  <si>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</si>
  <si>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</si>
  <si>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</si>
  <si>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</si>
  <si>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</si>
  <si>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</si>
  <si>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</si>
  <si>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</si>
  <si>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</si>
  <si>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</si>
  <si>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</si>
  <si>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</si>
  <si>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</si>
  <si>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</si>
  <si>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</si>
  <si>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</si>
  <si>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</si>
  <si>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</si>
  <si>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</si>
  <si>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</si>
  <si>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</si>
  <si>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</si>
  <si>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</si>
  <si>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</si>
  <si>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</si>
  <si>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</si>
  <si>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</si>
  <si>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</si>
  <si>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</si>
  <si>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</si>
  <si>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</si>
  <si>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</si>
  <si>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</si>
  <si>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</si>
  <si>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</si>
  <si>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</si>
  <si>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</si>
  <si>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</si>
  <si>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</si>
  <si>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</si>
  <si>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</si>
  <si>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</si>
  <si>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</si>
  <si>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</si>
  <si>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</si>
  <si>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</si>
  <si>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</si>
  <si>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</si>
  <si>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</si>
  <si>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</si>
  <si>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</si>
  <si>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</si>
  <si>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</si>
  <si>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</si>
  <si>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</si>
  <si>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</si>
  <si>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</si>
  <si>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</si>
  <si>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</si>
  <si>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</si>
  <si>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</si>
  <si>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</si>
  <si>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</si>
  <si>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</si>
  <si>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</si>
  <si>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</si>
  <si>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</si>
  <si>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本市の下水道事業は、平成29年度より地方公営企業法を適用しています。
　①経常収支比率は、収益の不足分を一般会計からの繰入金にて賄っているため、100％を超え黒字となっています。
　②累積欠損金はありません。
　③短期的な債務に対する支払い能力を表す流動比率は、100％を下回っており、約１０％増となっていますが、決算処理の関係によるもので、今後も企業債の償還に係る現金の不足を繰入金や資本費平準化債で賄っている状況が当面続くことが見込まれます。
　④事業規模（収益）に対する企業債残高の比率は、資本費平準化債の発行を抑制し、既発行債の借入償還を進めたことで、前年度より改善し類似団体平均値を下回りました。
　今後も本市の経営戦略に基づき、資本費平準化債の適切な発行に努めます。
　⑤費用に対する使用料収入の割合を示す経費回収率は、当市の使用料単価【147.53円/㎥】が国の基準【150円/㎥】に満たないことから、100％を下回っています。
　⑥有収水量1㎥あたりの費用を表す汚水処理原価は、類似団体平均を下回っています。比較的人口密度が高く、効率良く事業が運営できているためです。
　⑦施設利用率は、H30から事業区分が「流域関連下水道」の場合は、該当なしとなりました。
　⑧水洗化率は、類似団体平均を下回っています。</t>
    <rPh sb="53" eb="55">
      <t>イッパン</t>
    </rPh>
    <rPh sb="55" eb="57">
      <t>カイケイ</t>
    </rPh>
    <rPh sb="144" eb="145">
      <t>ヤク</t>
    </rPh>
    <rPh sb="158" eb="160">
      <t>ケッサン</t>
    </rPh>
    <rPh sb="160" eb="162">
      <t>ショリ</t>
    </rPh>
    <rPh sb="163" eb="165">
      <t>カンケイ</t>
    </rPh>
    <rPh sb="172" eb="174">
      <t>コンゴ</t>
    </rPh>
    <rPh sb="249" eb="251">
      <t>シホン</t>
    </rPh>
    <rPh sb="251" eb="252">
      <t>ヒ</t>
    </rPh>
    <rPh sb="252" eb="255">
      <t>ヘイジュンカ</t>
    </rPh>
    <rPh sb="255" eb="256">
      <t>サイ</t>
    </rPh>
    <rPh sb="257" eb="259">
      <t>ハッコウ</t>
    </rPh>
    <rPh sb="260" eb="262">
      <t>ヨクセイ</t>
    </rPh>
    <rPh sb="269" eb="271">
      <t>カリイレ</t>
    </rPh>
    <rPh sb="289" eb="291">
      <t>ルイジ</t>
    </rPh>
    <rPh sb="291" eb="293">
      <t>ダンタイ</t>
    </rPh>
    <rPh sb="293" eb="295">
      <t>ヘイキン</t>
    </rPh>
    <rPh sb="295" eb="296">
      <t>チ</t>
    </rPh>
    <rPh sb="297" eb="299">
      <t>シタマワ</t>
    </rPh>
    <rPh sb="309" eb="311">
      <t>ホンシ</t>
    </rPh>
    <rPh sb="312" eb="314">
      <t>ケイエイ</t>
    </rPh>
    <rPh sb="314" eb="316">
      <t>センリャク</t>
    </rPh>
    <rPh sb="317" eb="318">
      <t>モト</t>
    </rPh>
    <rPh sb="321" eb="323">
      <t>シホン</t>
    </rPh>
    <rPh sb="323" eb="324">
      <t>ヒ</t>
    </rPh>
    <rPh sb="324" eb="327">
      <t>ヘイジュンカ</t>
    </rPh>
    <rPh sb="327" eb="328">
      <t>サイ</t>
    </rPh>
    <rPh sb="329" eb="331">
      <t>テキセツ</t>
    </rPh>
    <rPh sb="332" eb="334">
      <t>ハッコウ</t>
    </rPh>
    <rPh sb="335" eb="336">
      <t>ツト</t>
    </rPh>
    <phoneticPr fontId="4"/>
  </si>
  <si>
    <t>　固定資産については、H29期首現在の簿価で新たに会計をスタート（フレッシュスタート）していますので、
　①有形固定資産減価償却率は７年分の減価償却費で算定されています。早期に法適用をしている団体が平均値を押し上げていることから、低い値となっています。
　②管渠老朽化率については、事業を開始して45年程度で法定耐用年数を超える管渠がないため、0％です。
　③管渠改善率は、更新や老朽化対策を要する管渠が無かったため、0％です。
　今後も引き続き経営戦略に基づき、適切な予防保全管理に努めます。</t>
    <rPh sb="219" eb="220">
      <t>ヒ</t>
    </rPh>
    <rPh sb="221" eb="222">
      <t>ツヅ</t>
    </rPh>
    <rPh sb="235" eb="237">
      <t>ヨボウ</t>
    </rPh>
    <rPh sb="237" eb="239">
      <t>ホゼン</t>
    </rPh>
    <rPh sb="239" eb="241">
      <t>カンリ</t>
    </rPh>
    <phoneticPr fontId="4"/>
  </si>
  <si>
    <t>　平成29年度より公営企業会計へ移行したことによって、左記の指標等が算定できるようになり、経営の「見える化」が進みました。
　その経営状況については、初期投資に係る企業債の償還額が多額で厳しい資金状況にあり、経費回収率も100％に達しておらず、これらに係る不足分は一般会計からの繰入金で賄っている状況です。そのため、地道に普及活動を行うことで、水洗化率（接続率）の向上に取り組み、使用料収入の増収を図ります。
　また、今後10年間の指針を定めた経営戦略に基づき事業を運営していきます。</t>
    <rPh sb="32" eb="33">
      <t>トウ</t>
    </rPh>
    <rPh sb="34" eb="36">
      <t>サンテイ</t>
    </rPh>
    <rPh sb="209" eb="211">
      <t>コンゴ</t>
    </rPh>
    <rPh sb="213" eb="215">
      <t>ネンカン</t>
    </rPh>
    <rPh sb="216" eb="218">
      <t>シシン</t>
    </rPh>
    <rPh sb="219" eb="220">
      <t>サダ</t>
    </rPh>
    <rPh sb="227" eb="228">
      <t>モト</t>
    </rPh>
    <rPh sb="230" eb="232">
      <t>ジギョウ</t>
    </rPh>
    <rPh sb="233" eb="235">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</si>
</sst>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AB-4C20-9823-8F05966897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4BAB-4C20-9823-8F05966897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87-4C45-9E16-14DC6C37D0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0687-4C45-9E16-14DC6C37D0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90.33</c:v>
                </c:pt>
                <c:pt idx="1">
                  <c:v>90.81</c:v>
                </c:pt>
                <c:pt idx="2">
                  <c:v>91.58</c:v>
                </c:pt>
                <c:pt idx="3">
                  <c:v>91.6</c:v>
                </c:pt>
                <c:pt idx="4">
                  <c:v>91.67</c:v>
                </c:pt>
              </c:numCache>
            </c:numRef>
          </c:val>
          <c:extLst>
            <c:ext xmlns:c16="http://schemas.microsoft.com/office/drawing/2014/chart" uri="{C3380CC4-5D6E-409C-BE32-E72D297353CC}">
              <c16:uniqueId val="{00000000-27B2-4D57-A8DB-FD081C4615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27B2-4D57-A8DB-FD081C4615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c:v>
                </c:pt>
                <c:pt idx="1">
                  <c:v>101.28</c:v>
                </c:pt>
                <c:pt idx="2">
                  <c:v>100.76</c:v>
                </c:pt>
                <c:pt idx="3">
                  <c:v>101.06</c:v>
                </c:pt>
                <c:pt idx="4">
                  <c:v>101.29</c:v>
                </c:pt>
              </c:numCache>
            </c:numRef>
          </c:val>
          <c:extLst>
            <c:ext xmlns:c16="http://schemas.microsoft.com/office/drawing/2014/chart" uri="{C3380CC4-5D6E-409C-BE32-E72D297353CC}">
              <c16:uniqueId val="{00000000-55A4-4D19-BA41-F6D24E8D42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55A4-4D19-BA41-F6D24E8D42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9.5399999999999991</c:v>
                </c:pt>
                <c:pt idx="1">
                  <c:v>12.71</c:v>
                </c:pt>
                <c:pt idx="2">
                  <c:v>15.79</c:v>
                </c:pt>
                <c:pt idx="3">
                  <c:v>18.88</c:v>
                </c:pt>
                <c:pt idx="4">
                  <c:v>21.98</c:v>
                </c:pt>
              </c:numCache>
            </c:numRef>
          </c:val>
          <c:extLst>
            <c:ext xmlns:c16="http://schemas.microsoft.com/office/drawing/2014/chart" uri="{C3380CC4-5D6E-409C-BE32-E72D297353CC}">
              <c16:uniqueId val="{00000000-2DE0-4863-8AE3-9BF49C73F3D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2DE0-4863-8AE3-9BF49C73F3D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8C-4B52-90F6-16B5E3D12C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EC8C-4B52-90F6-16B5E3D12C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2A-4083-8BE3-1947DD484F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5B2A-4083-8BE3-1947DD484F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11.34</c:v>
                </c:pt>
                <c:pt idx="1">
                  <c:v>11.39</c:v>
                </c:pt>
                <c:pt idx="2">
                  <c:v>10.72</c:v>
                </c:pt>
                <c:pt idx="3">
                  <c:v>12.28</c:v>
                </c:pt>
                <c:pt idx="4">
                  <c:v>22.17</c:v>
                </c:pt>
              </c:numCache>
            </c:numRef>
          </c:val>
          <c:extLst>
            <c:ext xmlns:c16="http://schemas.microsoft.com/office/drawing/2014/chart" uri="{C3380CC4-5D6E-409C-BE32-E72D297353CC}">
              <c16:uniqueId val="{00000000-372D-4743-9887-35F92D50B5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372D-4743-9887-35F92D50B5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968.83</c:v>
                </c:pt>
                <c:pt idx="1">
                  <c:v>920.64</c:v>
                </c:pt>
                <c:pt idx="2">
                  <c:v>856.49</c:v>
                </c:pt>
                <c:pt idx="3">
                  <c:v>774.62</c:v>
                </c:pt>
                <c:pt idx="4">
                  <c:v>691.25</c:v>
                </c:pt>
              </c:numCache>
            </c:numRef>
          </c:val>
          <c:extLst>
            <c:ext xmlns:c16="http://schemas.microsoft.com/office/drawing/2014/chart" uri="{C3380CC4-5D6E-409C-BE32-E72D297353CC}">
              <c16:uniqueId val="{00000000-6BA5-4CED-BDC2-3B0BBFC97A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6BA5-4CED-BDC2-3B0BBFC97A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97.9</c:v>
                </c:pt>
                <c:pt idx="1">
                  <c:v>97.8</c:v>
                </c:pt>
                <c:pt idx="2">
                  <c:v>97.25</c:v>
                </c:pt>
                <c:pt idx="3">
                  <c:v>97.1</c:v>
                </c:pt>
                <c:pt idx="4">
                  <c:v>98.42</c:v>
                </c:pt>
              </c:numCache>
            </c:numRef>
          </c:val>
          <c:extLst>
            <c:ext xmlns:c16="http://schemas.microsoft.com/office/drawing/2014/chart" uri="{C3380CC4-5D6E-409C-BE32-E72D297353CC}">
              <c16:uniqueId val="{00000000-1F21-4DC7-B65A-A04A4E3349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1F21-4DC7-B65A-A04A4E3349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150.83000000000001</c:v>
                </c:pt>
                <c:pt idx="1">
                  <c:v>150.55000000000001</c:v>
                </c:pt>
                <c:pt idx="2">
                  <c:v>151.57</c:v>
                </c:pt>
                <c:pt idx="3">
                  <c:v>152.15</c:v>
                </c:pt>
                <c:pt idx="4">
                  <c:v>150.47999999999999</c:v>
                </c:pt>
              </c:numCache>
            </c:numRef>
          </c:val>
          <c:extLst>
            <c:ext xmlns:c16="http://schemas.microsoft.com/office/drawing/2014/chart" uri="{C3380CC4-5D6E-409C-BE32-E72D297353CC}">
              <c16:uniqueId val="{00000000-B04B-40D0-90AC-119159A91D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B04B-40D0-90AC-119159A91D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滋賀県　近江八幡市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4">
        <f>データ!S6</f>
        <v>81875</v>
      </c>
      <c r="AM8" s="44"/>
      <c r="AN8" s="44"/>
      <c r="AO8" s="44"/>
      <c r="AP8" s="44"/>
      <c r="AQ8" s="44"/>
      <c r="AR8" s="44"/>
      <c r="AS8" s="44"/>
      <c r="AT8" s="45">
        <f>データ!T6</f>
        <v>177.45</v>
      </c>
      <c r="AU8" s="45"/>
      <c r="AV8" s="45"/>
      <c r="AW8" s="45"/>
      <c r="AX8" s="45"/>
      <c r="AY8" s="45"/>
      <c r="AZ8" s="45"/>
      <c r="BA8" s="45"/>
      <c r="BB8" s="45">
        <f>データ!U6</f>
        <v>461.4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59.83</v>
      </c>
      <c r="J10" s="45"/>
      <c r="K10" s="45"/>
      <c r="L10" s="45"/>
      <c r="M10" s="45"/>
      <c r="N10" s="45"/>
      <c r="O10" s="45"/>
      <c r="P10" s="45">
        <f>データ!P6</f>
        <v>75.040000000000006</v>
      </c>
      <c r="Q10" s="45"/>
      <c r="R10" s="45"/>
      <c r="S10" s="45"/>
      <c r="T10" s="45"/>
      <c r="U10" s="45"/>
      <c r="V10" s="45"/>
      <c r="W10" s="45">
        <f>データ!Q6</f>
        <v>88.07</v>
      </c>
      <c r="X10" s="45"/>
      <c r="Y10" s="45"/>
      <c r="Z10" s="45"/>
      <c r="AA10" s="45"/>
      <c r="AB10" s="45"/>
      <c r="AC10" s="45"/>
      <c r="AD10" s="44">
        <f>データ!R6</f>
        <v>2855</v>
      </c>
      <c r="AE10" s="44"/>
      <c r="AF10" s="44"/>
      <c r="AG10" s="44"/>
      <c r="AH10" s="44"/>
      <c r="AI10" s="44"/>
      <c r="AJ10" s="44"/>
      <c r="AK10" s="2"/>
      <c r="AL10" s="44">
        <f>データ!V6</f>
        <v>61366</v>
      </c>
      <c r="AM10" s="44"/>
      <c r="AN10" s="44"/>
      <c r="AO10" s="44"/>
      <c r="AP10" s="44"/>
      <c r="AQ10" s="44"/>
      <c r="AR10" s="44"/>
      <c r="AS10" s="44"/>
      <c r="AT10" s="45">
        <f>データ!W6</f>
        <v>13.17</v>
      </c>
      <c r="AU10" s="45"/>
      <c r="AV10" s="45"/>
      <c r="AW10" s="45"/>
      <c r="AX10" s="45"/>
      <c r="AY10" s="45"/>
      <c r="AZ10" s="45"/>
      <c r="BA10" s="45"/>
      <c r="BB10" s="45">
        <f>データ!X6</f>
        <v>4659.53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3q3+JjCN7mc5sNZda3KlfQHGXN9oG/DnRQL8cxlB2Lq75NJTdo0+d63f9UBILQ9/jStHxi7c+SHXNBly6cRgA==" saltValue="Sg4HcPkjVraUIdEZPUwk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252042</v>
      </c>
      <c r="D6" s="19">
        <f t="shared" si="3"/>
        <v>46</v>
      </c>
      <c r="E6" s="19">
        <f t="shared" si="3"/>
        <v>17</v>
      </c>
      <c r="F6" s="19">
        <f t="shared" si="3"/>
        <v>1</v>
      </c>
      <c r="G6" s="19">
        <f t="shared" si="3"/>
        <v>0</v>
      </c>
      <c r="H6" s="19" t="str">
        <f t="shared" si="3"/>
        <v>滋賀県　近江八幡市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59.83</v>
      </c>
      <c r="P6" s="20">
        <f t="shared" si="3"/>
        <v>75.040000000000006</v>
      </c>
      <c r="Q6" s="20">
        <f t="shared" si="3"/>
        <v>88.07</v>
      </c>
      <c r="R6" s="20">
        <f t="shared" si="3"/>
        <v>2855</v>
      </c>
      <c r="S6" s="20">
        <f t="shared" si="3"/>
        <v>81875</v>
      </c>
      <c r="T6" s="20">
        <f t="shared" si="3"/>
        <v>177.45</v>
      </c>
      <c r="U6" s="20">
        <f t="shared" si="3"/>
        <v>461.4</v>
      </c>
      <c r="V6" s="20">
        <f t="shared" si="3"/>
        <v>61366</v>
      </c>
      <c r="W6" s="20">
        <f t="shared" si="3"/>
        <v>13.17</v>
      </c>
      <c r="X6" s="20">
        <f t="shared" si="3"/>
        <v>4659.53</v>
      </c>
      <c r="Y6" s="21">
        <f>IF(Y7="",NA(),Y7)</f>
        <v>101</v>
      </c>
      <c r="Z6" s="21">
        <f t="shared" ref="Z6:AH6" si="4">IF(Z7="",NA(),Z7)</f>
        <v>101.28</v>
      </c>
      <c r="AA6" s="21">
        <f t="shared" si="4"/>
        <v>100.76</v>
      </c>
      <c r="AB6" s="21">
        <f t="shared" si="4"/>
        <v>101.06</v>
      </c>
      <c r="AC6" s="21">
        <f t="shared" si="4"/>
        <v>101.29</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11.34</v>
      </c>
      <c r="AV6" s="21">
        <f t="shared" ref="AV6:BD6" si="6">IF(AV7="",NA(),AV7)</f>
        <v>11.39</v>
      </c>
      <c r="AW6" s="21">
        <f t="shared" si="6"/>
        <v>10.72</v>
      </c>
      <c r="AX6" s="21">
        <f t="shared" si="6"/>
        <v>12.28</v>
      </c>
      <c r="AY6" s="21">
        <f t="shared" si="6"/>
        <v>22.17</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968.83</v>
      </c>
      <c r="BG6" s="21">
        <f t="shared" ref="BG6:BO6" si="7">IF(BG7="",NA(),BG7)</f>
        <v>920.64</v>
      </c>
      <c r="BH6" s="21">
        <f t="shared" si="7"/>
        <v>856.49</v>
      </c>
      <c r="BI6" s="21">
        <f t="shared" si="7"/>
        <v>774.62</v>
      </c>
      <c r="BJ6" s="21">
        <f t="shared" si="7"/>
        <v>691.25</v>
      </c>
      <c r="BK6" s="21">
        <f t="shared" si="7"/>
        <v>847.44</v>
      </c>
      <c r="BL6" s="21">
        <f t="shared" si="7"/>
        <v>857.88</v>
      </c>
      <c r="BM6" s="21">
        <f t="shared" si="7"/>
        <v>825.1</v>
      </c>
      <c r="BN6" s="21">
        <f t="shared" si="7"/>
        <v>789.87</v>
      </c>
      <c r="BO6" s="21">
        <f t="shared" si="7"/>
        <v>749.43</v>
      </c>
      <c r="BP6" s="20" t="str">
        <f>IF(BP7="","",IF(BP7="-","【-】","【"&amp;SUBSTITUTE(TEXT(BP7,"#,##0.00"),"-","△")&amp;"】"))</f>
        <v>【630.82】</v>
      </c>
      <c r="BQ6" s="21">
        <f>IF(BQ7="",NA(),BQ7)</f>
        <v>97.9</v>
      </c>
      <c r="BR6" s="21">
        <f t="shared" ref="BR6:BZ6" si="8">IF(BR7="",NA(),BR7)</f>
        <v>97.8</v>
      </c>
      <c r="BS6" s="21">
        <f t="shared" si="8"/>
        <v>97.25</v>
      </c>
      <c r="BT6" s="21">
        <f t="shared" si="8"/>
        <v>97.1</v>
      </c>
      <c r="BU6" s="21">
        <f t="shared" si="8"/>
        <v>98.42</v>
      </c>
      <c r="BV6" s="21">
        <f t="shared" si="8"/>
        <v>94.69</v>
      </c>
      <c r="BW6" s="21">
        <f t="shared" si="8"/>
        <v>94.97</v>
      </c>
      <c r="BX6" s="21">
        <f t="shared" si="8"/>
        <v>97.07</v>
      </c>
      <c r="BY6" s="21">
        <f t="shared" si="8"/>
        <v>98.06</v>
      </c>
      <c r="BZ6" s="21">
        <f t="shared" si="8"/>
        <v>98.46</v>
      </c>
      <c r="CA6" s="20" t="str">
        <f>IF(CA7="","",IF(CA7="-","【-】","【"&amp;SUBSTITUTE(TEXT(CA7,"#,##0.00"),"-","△")&amp;"】"))</f>
        <v>【97.81】</v>
      </c>
      <c r="CB6" s="21">
        <f>IF(CB7="",NA(),CB7)</f>
        <v>150.83000000000001</v>
      </c>
      <c r="CC6" s="21">
        <f t="shared" ref="CC6:CK6" si="9">IF(CC7="",NA(),CC7)</f>
        <v>150.55000000000001</v>
      </c>
      <c r="CD6" s="21">
        <f t="shared" si="9"/>
        <v>151.57</v>
      </c>
      <c r="CE6" s="21">
        <f t="shared" si="9"/>
        <v>152.15</v>
      </c>
      <c r="CF6" s="21">
        <f t="shared" si="9"/>
        <v>150.47999999999999</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90.33</v>
      </c>
      <c r="CY6" s="21">
        <f t="shared" ref="CY6:DG6" si="11">IF(CY7="",NA(),CY7)</f>
        <v>90.81</v>
      </c>
      <c r="CZ6" s="21">
        <f t="shared" si="11"/>
        <v>91.58</v>
      </c>
      <c r="DA6" s="21">
        <f t="shared" si="11"/>
        <v>91.6</v>
      </c>
      <c r="DB6" s="21">
        <f t="shared" si="11"/>
        <v>91.67</v>
      </c>
      <c r="DC6" s="21">
        <f t="shared" si="11"/>
        <v>92.62</v>
      </c>
      <c r="DD6" s="21">
        <f t="shared" si="11"/>
        <v>92.72</v>
      </c>
      <c r="DE6" s="21">
        <f t="shared" si="11"/>
        <v>92.88</v>
      </c>
      <c r="DF6" s="21">
        <f t="shared" si="11"/>
        <v>92.9</v>
      </c>
      <c r="DG6" s="21">
        <f t="shared" si="11"/>
        <v>92.89</v>
      </c>
      <c r="DH6" s="20" t="str">
        <f>IF(DH7="","",IF(DH7="-","【-】","【"&amp;SUBSTITUTE(TEXT(DH7,"#,##0.00"),"-","△")&amp;"】"))</f>
        <v>【95.91】</v>
      </c>
      <c r="DI6" s="21">
        <f>IF(DI7="",NA(),DI7)</f>
        <v>9.5399999999999991</v>
      </c>
      <c r="DJ6" s="21">
        <f t="shared" ref="DJ6:DR6" si="12">IF(DJ7="",NA(),DJ7)</f>
        <v>12.71</v>
      </c>
      <c r="DK6" s="21">
        <f t="shared" si="12"/>
        <v>15.79</v>
      </c>
      <c r="DL6" s="21">
        <f t="shared" si="12"/>
        <v>18.88</v>
      </c>
      <c r="DM6" s="21">
        <f t="shared" si="12"/>
        <v>21.98</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252042</v>
      </c>
      <c r="D7" s="23">
        <v>46</v>
      </c>
      <c r="E7" s="23">
        <v>17</v>
      </c>
      <c r="F7" s="23">
        <v>1</v>
      </c>
      <c r="G7" s="23">
        <v>0</v>
      </c>
      <c r="H7" s="23" t="s">
        <v>96</v>
      </c>
      <c r="I7" s="23" t="s">
        <v>97</v>
      </c>
      <c r="J7" s="23" t="s">
        <v>98</v>
      </c>
      <c r="K7" s="23" t="s">
        <v>99</v>
      </c>
      <c r="L7" s="23" t="s">
        <v>100</v>
      </c>
      <c r="M7" s="23" t="s">
        <v>101</v>
      </c>
      <c r="N7" s="24" t="s">
        <v>102</v>
      </c>
      <c r="O7" s="24">
        <v>59.83</v>
      </c>
      <c r="P7" s="24">
        <v>75.040000000000006</v>
      </c>
      <c r="Q7" s="24">
        <v>88.07</v>
      </c>
      <c r="R7" s="24">
        <v>2855</v>
      </c>
      <c r="S7" s="24">
        <v>81875</v>
      </c>
      <c r="T7" s="24">
        <v>177.45</v>
      </c>
      <c r="U7" s="24">
        <v>461.4</v>
      </c>
      <c r="V7" s="24">
        <v>61366</v>
      </c>
      <c r="W7" s="24">
        <v>13.17</v>
      </c>
      <c r="X7" s="24">
        <v>4659.53</v>
      </c>
      <c r="Y7" s="24">
        <v>101</v>
      </c>
      <c r="Z7" s="24">
        <v>101.28</v>
      </c>
      <c r="AA7" s="24">
        <v>100.76</v>
      </c>
      <c r="AB7" s="24">
        <v>101.06</v>
      </c>
      <c r="AC7" s="24">
        <v>101.29</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11.34</v>
      </c>
      <c r="AV7" s="24">
        <v>11.39</v>
      </c>
      <c r="AW7" s="24">
        <v>10.72</v>
      </c>
      <c r="AX7" s="24">
        <v>12.28</v>
      </c>
      <c r="AY7" s="24">
        <v>22.17</v>
      </c>
      <c r="AZ7" s="24">
        <v>68.180000000000007</v>
      </c>
      <c r="BA7" s="24">
        <v>67.930000000000007</v>
      </c>
      <c r="BB7" s="24">
        <v>68.53</v>
      </c>
      <c r="BC7" s="24">
        <v>69.180000000000007</v>
      </c>
      <c r="BD7" s="24">
        <v>76.319999999999993</v>
      </c>
      <c r="BE7" s="24">
        <v>78.430000000000007</v>
      </c>
      <c r="BF7" s="24">
        <v>968.83</v>
      </c>
      <c r="BG7" s="24">
        <v>920.64</v>
      </c>
      <c r="BH7" s="24">
        <v>856.49</v>
      </c>
      <c r="BI7" s="24">
        <v>774.62</v>
      </c>
      <c r="BJ7" s="24">
        <v>691.25</v>
      </c>
      <c r="BK7" s="24">
        <v>847.44</v>
      </c>
      <c r="BL7" s="24">
        <v>857.88</v>
      </c>
      <c r="BM7" s="24">
        <v>825.1</v>
      </c>
      <c r="BN7" s="24">
        <v>789.87</v>
      </c>
      <c r="BO7" s="24">
        <v>749.43</v>
      </c>
      <c r="BP7" s="24">
        <v>630.82000000000005</v>
      </c>
      <c r="BQ7" s="24">
        <v>97.9</v>
      </c>
      <c r="BR7" s="24">
        <v>97.8</v>
      </c>
      <c r="BS7" s="24">
        <v>97.25</v>
      </c>
      <c r="BT7" s="24">
        <v>97.1</v>
      </c>
      <c r="BU7" s="24">
        <v>98.42</v>
      </c>
      <c r="BV7" s="24">
        <v>94.69</v>
      </c>
      <c r="BW7" s="24">
        <v>94.97</v>
      </c>
      <c r="BX7" s="24">
        <v>97.07</v>
      </c>
      <c r="BY7" s="24">
        <v>98.06</v>
      </c>
      <c r="BZ7" s="24">
        <v>98.46</v>
      </c>
      <c r="CA7" s="24">
        <v>97.81</v>
      </c>
      <c r="CB7" s="24">
        <v>150.83000000000001</v>
      </c>
      <c r="CC7" s="24">
        <v>150.55000000000001</v>
      </c>
      <c r="CD7" s="24">
        <v>151.57</v>
      </c>
      <c r="CE7" s="24">
        <v>152.15</v>
      </c>
      <c r="CF7" s="24">
        <v>150.47999999999999</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90.33</v>
      </c>
      <c r="CY7" s="24">
        <v>90.81</v>
      </c>
      <c r="CZ7" s="24">
        <v>91.58</v>
      </c>
      <c r="DA7" s="24">
        <v>91.6</v>
      </c>
      <c r="DB7" s="24">
        <v>91.67</v>
      </c>
      <c r="DC7" s="24">
        <v>92.62</v>
      </c>
      <c r="DD7" s="24">
        <v>92.72</v>
      </c>
      <c r="DE7" s="24">
        <v>92.88</v>
      </c>
      <c r="DF7" s="24">
        <v>92.9</v>
      </c>
      <c r="DG7" s="24">
        <v>92.89</v>
      </c>
      <c r="DH7" s="24">
        <v>95.91</v>
      </c>
      <c r="DI7" s="24">
        <v>9.5399999999999991</v>
      </c>
      <c r="DJ7" s="24">
        <v>12.71</v>
      </c>
      <c r="DK7" s="24">
        <v>15.79</v>
      </c>
      <c r="DL7" s="24">
        <v>18.88</v>
      </c>
      <c r="DM7" s="24">
        <v>21.98</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37304</cp:lastModifiedBy>
  <dcterms:created xsi:type="dcterms:W3CDTF">2025-01-24T07:03:37Z</dcterms:created>
  <dcterms:modified xsi:type="dcterms:W3CDTF">2025-02-11T23:20:29Z</dcterms:modified>
  <cp:category/>
</cp:coreProperties>
</file>