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4.2\財政課\財政Ｇ\00_財政管理\照会回答関係書\公営企業関連\00_共通\経営比較分析表\R5\03.各課回答\決裁用\"/>
    </mc:Choice>
  </mc:AlternateContent>
  <workbookProtection workbookAlgorithmName="SHA-512" workbookHashValue="yyu9fTAZG4DuMuPzlJpvVUf3xnBMYNuoJKG4aj46KcdEjx5wqwzK1yu4Jid1FdCgaWZDUAk1NcdeRrQ4fMYobA==" workbookSaltValue="/Qtk96wl+sy91L08JF5lWg=="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<sst xmlns="http://schemas.openxmlformats.org/spreadsheetml/2006/main" count="228" uniqueCount="113">
  <si>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</si>
  <si>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</si>
  <si>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</si>
  <si>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</si>
  <si>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</si>
  <si>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</si>
  <si>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</si>
  <si>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</si>
  <si>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</si>
  <si>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</si>
  <si>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</si>
  <si>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</si>
  <si>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</si>
  <si>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</si>
  <si>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</si>
  <si>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</si>
  <si>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</si>
  <si>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</si>
  <si>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</si>
  <si>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</si>
  <si>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</si>
  <si>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</si>
  <si>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</si>
  <si>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</si>
  <si>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</si>
  <si>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</si>
  <si>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</si>
  <si>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</si>
  <si>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</si>
  <si>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</si>
  <si>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</si>
  <si>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</si>
  <si>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</si>
  <si>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</si>
  <si>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</si>
  <si>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</si>
  <si>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</si>
  <si>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</si>
  <si>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</si>
  <si>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</si>
  <si>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</si>
  <si>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</si>
  <si>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</si>
  <si>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</si>
  <si>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</si>
  <si>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</si>
  <si>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</si>
  <si>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</si>
  <si>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</si>
  <si>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</si>
  <si>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</si>
  <si>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</si>
  <si>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</si>
  <si>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</si>
  <si>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</si>
  <si>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</si>
  <si>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</si>
  <si>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</si>
  <si>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</si>
  <si>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</si>
  <si>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</si>
  <si>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</si>
  <si>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</si>
  <si>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</si>
  <si>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</si>
  <si>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</si>
  <si>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</si>
  <si>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</si>
  <si>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</si>
  <si>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</si>
  <si>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</si>
  <si>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</si>
  <si>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</si>
  <si>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</si>
  <si>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</si>
  <si>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</si>
  <si>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</si>
  <si>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</si>
  <si>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</si>
  <si>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</si>
  <si>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</si>
  <si>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</si>
  <si>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</si>
  <si>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</si>
  <si>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</si>
  <si>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</si>
  <si>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</si>
  <si>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</si>
  <si>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</si>
  <si>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</si>
  <si>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</si>
  <si>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</si>
  <si>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</si>
  <si>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</si>
  <si>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</si>
  <si>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</si>
  <si>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</si>
  <si>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</si>
  <si>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</si>
  <si>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</si>
  <si>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</si>
  <si>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</si>
  <si>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</si>
  <si>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</si>
  <si>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</si>
  <si>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</si>
  <si>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</si>
  <si>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</si>
  <si>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</si>
  <si>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</si>
  <si>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①経常収支比率は、類似団体平均を下回っていますが、⑤料金回収率と⑥給水原価については、費用の抑制に努め、類似団体平均より効率良く給水できています。その結果、現状では、①経常収支比率、　⑤料金回収率ともに100％以上を維持しています。しかし、今後は施設の耐震化や老朽化した施設の更新をしていく必要があるため、数値の悪化が懸念されます。
　②累積欠損金はありません。
　③流動比率は、流動資産が流動負債を上回っており、類似団体平均以上の水準であり、健全な状況となっています。
　④企業債残高対給水収益比率は、施設の耐震化事業に伴う借入により増加しました。現状では類似団体を下回っていますが、今後は施設の耐震化や老朽化した施設の更新にあたって、企業債を活用するため、企業債残高は増加していく見込みです。
　⑦施設利用率について、類似団体平均を上回っており、良好な状況となっています。
　⑧有収率は、漏水原因となっていた鉛管や石綿管の更新を早期に進めてきたことにより、類似団体平均を上回っており、配水が給水収益に繋がっている健全な状況となっています。</t>
    <rPh sb="17" eb="18">
      <t>シタ</t>
    </rPh>
    <rPh sb="191" eb="193">
      <t>リュウドウ</t>
    </rPh>
    <rPh sb="193" eb="195">
      <t>シサン</t>
    </rPh>
    <rPh sb="196" eb="198">
      <t>リュウドウ</t>
    </rPh>
    <rPh sb="198" eb="200">
      <t>フサイ</t>
    </rPh>
    <rPh sb="201" eb="203">
      <t>ウワマワ</t>
    </rPh>
    <rPh sb="208" eb="210">
      <t>ルイジ</t>
    </rPh>
    <rPh sb="210" eb="212">
      <t>ダンタイ</t>
    </rPh>
    <rPh sb="212" eb="214">
      <t>ヘイキン</t>
    </rPh>
    <rPh sb="214" eb="216">
      <t>イジョウ</t>
    </rPh>
    <rPh sb="217" eb="219">
      <t>スイジュン</t>
    </rPh>
    <rPh sb="223" eb="225">
      <t>ケンゼン</t>
    </rPh>
    <rPh sb="226" eb="228">
      <t>ジョウキョウ</t>
    </rPh>
    <rPh sb="253" eb="255">
      <t>シセツ</t>
    </rPh>
    <rPh sb="256" eb="259">
      <t>タイシンカ</t>
    </rPh>
    <rPh sb="259" eb="261">
      <t>ジギョウ</t>
    </rPh>
    <rPh sb="264" eb="265">
      <t>カ</t>
    </rPh>
    <rPh sb="265" eb="266">
      <t>イ</t>
    </rPh>
    <rPh sb="269" eb="271">
      <t>ゾウカ</t>
    </rPh>
    <rPh sb="276" eb="278">
      <t>ゲンジョウ</t>
    </rPh>
    <rPh sb="320" eb="322">
      <t>キギョウ</t>
    </rPh>
    <rPh sb="322" eb="323">
      <t>サイ</t>
    </rPh>
    <rPh sb="324" eb="326">
      <t>カツヨウ</t>
    </rPh>
    <rPh sb="331" eb="333">
      <t>キギョウ</t>
    </rPh>
    <rPh sb="333" eb="334">
      <t>サイ</t>
    </rPh>
    <rPh sb="334" eb="336">
      <t>ザンダカ</t>
    </rPh>
    <rPh sb="337" eb="339">
      <t>ゾウカ</t>
    </rPh>
    <rPh sb="343" eb="345">
      <t>ミコ</t>
    </rPh>
    <rPh sb="362" eb="364">
      <t>ルイジ</t>
    </rPh>
    <rPh sb="364" eb="366">
      <t>ダンタイ</t>
    </rPh>
    <rPh sb="366" eb="368">
      <t>ヘイキン</t>
    </rPh>
    <rPh sb="369" eb="371">
      <t>ウワマワ</t>
    </rPh>
    <rPh sb="376" eb="378">
      <t>リョウコウ</t>
    </rPh>
    <rPh sb="379" eb="381">
      <t>ジョウキョウ</t>
    </rPh>
    <phoneticPr fontId="4"/>
  </si>
  <si>
    <t>　①資産の老朽化の状況を示す有形固定資産減価償却率は、近年増加傾向にあり、類似団体平均と同程度となっています。
　②管路経年化率は、昭和50年に始まった第３次拡張工事において敷設した管路が法定耐用年数(40年)を順次迎えたことで、近年増加傾向にあり、類似団体平均をやや上回っています。
　③管路更新率は、重要管路の耐震化や老朽管の更新を進めており、類似団体平均を上回っています。今後もアセットマネジメントに基づき更新していきます。
　</t>
    <rPh sb="134" eb="136">
      <t>ウワマワ</t>
    </rPh>
    <rPh sb="152" eb="154">
      <t>ジュウヨウ</t>
    </rPh>
    <rPh sb="154" eb="156">
      <t>カンロ</t>
    </rPh>
    <rPh sb="157" eb="160">
      <t>タイシンカ</t>
    </rPh>
    <rPh sb="161" eb="163">
      <t>ロウキュウ</t>
    </rPh>
    <rPh sb="163" eb="164">
      <t>カン</t>
    </rPh>
    <rPh sb="165" eb="167">
      <t>コウシン</t>
    </rPh>
    <rPh sb="168" eb="169">
      <t>スス</t>
    </rPh>
    <rPh sb="174" eb="176">
      <t>ルイジ</t>
    </rPh>
    <rPh sb="176" eb="178">
      <t>ダンタイ</t>
    </rPh>
    <rPh sb="178" eb="180">
      <t>ヘイキン</t>
    </rPh>
    <rPh sb="181" eb="183">
      <t>ウワマワ</t>
    </rPh>
    <phoneticPr fontId="4"/>
  </si>
  <si>
    <t xml:space="preserve">　本市の水道事業においては、有収率も高く収益が安定的に確保され、現在のところ健全な経営状況です。しかし、人口減少や節水機器の普及・節水意識の向上や生活形態の変化に伴う収益の減少や、昭和40年～50年代の拡張工事で大量に布設した老朽管の更新及び重要管路や配水池等の施設の耐震化を計画的に進めて行く必要があり、今後は経営の厳しさが増すことが予測されます。
　今後の厳しい経営状況に対しては、アセットマネジメントにて管路等の耐震化・更新計画とそれを可能にする財政計画等に基づき、着実に実行していくことで、持続可能な健全経営を目指します。
</t>
    <rPh sb="57" eb="59">
      <t>セッスイ</t>
    </rPh>
    <rPh sb="59" eb="61">
      <t>キキ</t>
    </rPh>
    <rPh sb="62" eb="64">
      <t>フキュウ</t>
    </rPh>
    <rPh sb="65" eb="67">
      <t>セッスイ</t>
    </rPh>
    <rPh sb="67" eb="69">
      <t>イシキ</t>
    </rPh>
    <rPh sb="70" eb="72">
      <t>コウジョウ</t>
    </rPh>
    <rPh sb="73" eb="75">
      <t>セイカツ</t>
    </rPh>
    <rPh sb="75" eb="77">
      <t>ケイタイ</t>
    </rPh>
    <rPh sb="78" eb="80">
      <t>ヘンカ</t>
    </rPh>
    <rPh sb="138" eb="141">
      <t>ケイカクテキ</t>
    </rPh>
    <rPh sb="142" eb="143">
      <t>スス</t>
    </rPh>
    <rPh sb="145" eb="146">
      <t>イ</t>
    </rPh>
    <rPh sb="147" eb="149">
      <t>ヒツヨウ</t>
    </rPh>
    <rPh sb="209" eb="212">
      <t>タイシンカ</t>
    </rPh>
    <rPh sb="230" eb="231">
      <t>トウ</t>
    </rPh>
    <rPh sb="232" eb="23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</si>
</sst>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0.73</c:v>
                </c:pt>
                <c:pt idx="1">
                  <c:v>0.12</c:v>
                </c:pt>
                <c:pt idx="2">
                  <c:v>0.01</c:v>
                </c:pt>
                <c:pt idx="3">
                  <c:v>1.02</c:v>
                </c:pt>
                <c:pt idx="4">
                  <c:v>0.78</c:v>
                </c:pt>
              </c:numCache>
            </c:numRef>
          </c:val>
          <c:extLst>
            <c:ext xmlns:c16="http://schemas.microsoft.com/office/drawing/2014/chart" uri="{C3380CC4-5D6E-409C-BE32-E72D297353CC}">
              <c16:uniqueId val="{00000000-293A-4F96-A70A-121CF0C555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93A-4F96-A70A-121CF0C555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65.2</c:v>
                </c:pt>
                <c:pt idx="1">
                  <c:v>65.3</c:v>
                </c:pt>
                <c:pt idx="2">
                  <c:v>69.150000000000006</c:v>
                </c:pt>
                <c:pt idx="3">
                  <c:v>68.97</c:v>
                </c:pt>
                <c:pt idx="4">
                  <c:v>69.099999999999994</c:v>
                </c:pt>
              </c:numCache>
            </c:numRef>
          </c:val>
          <c:extLst>
            <c:ext xmlns:c16="http://schemas.microsoft.com/office/drawing/2014/chart" uri="{C3380CC4-5D6E-409C-BE32-E72D297353CC}">
              <c16:uniqueId val="{00000000-A8A8-40CB-81E2-1CF6AB03C0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8A8-40CB-81E2-1CF6AB03C0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93.02</c:v>
                </c:pt>
                <c:pt idx="1">
                  <c:v>91.92</c:v>
                </c:pt>
                <c:pt idx="2">
                  <c:v>92.89</c:v>
                </c:pt>
                <c:pt idx="3">
                  <c:v>92.8</c:v>
                </c:pt>
                <c:pt idx="4">
                  <c:v>91.07</c:v>
                </c:pt>
              </c:numCache>
            </c:numRef>
          </c:val>
          <c:extLst>
            <c:ext xmlns:c16="http://schemas.microsoft.com/office/drawing/2014/chart" uri="{C3380CC4-5D6E-409C-BE32-E72D297353CC}">
              <c16:uniqueId val="{00000000-5D39-48AF-84F7-6B9533B8AE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5D39-48AF-84F7-6B9533B8AE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109.77</c:v>
                </c:pt>
                <c:pt idx="1">
                  <c:v>110.11</c:v>
                </c:pt>
                <c:pt idx="2">
                  <c:v>110.6</c:v>
                </c:pt>
                <c:pt idx="3">
                  <c:v>110.22</c:v>
                </c:pt>
                <c:pt idx="4">
                  <c:v>108.4</c:v>
                </c:pt>
              </c:numCache>
            </c:numRef>
          </c:val>
          <c:extLst>
            <c:ext xmlns:c16="http://schemas.microsoft.com/office/drawing/2014/chart" uri="{C3380CC4-5D6E-409C-BE32-E72D297353CC}">
              <c16:uniqueId val="{00000000-B04F-4739-932A-EDFF1B329B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04F-4739-932A-EDFF1B329B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48.04</c:v>
                </c:pt>
                <c:pt idx="1">
                  <c:v>48.16</c:v>
                </c:pt>
                <c:pt idx="2">
                  <c:v>49.13</c:v>
                </c:pt>
                <c:pt idx="3">
                  <c:v>50.08</c:v>
                </c:pt>
                <c:pt idx="4">
                  <c:v>51.18</c:v>
                </c:pt>
              </c:numCache>
            </c:numRef>
          </c:val>
          <c:extLst>
            <c:ext xmlns:c16="http://schemas.microsoft.com/office/drawing/2014/chart" uri="{C3380CC4-5D6E-409C-BE32-E72D297353CC}">
              <c16:uniqueId val="{00000000-74C5-4A1B-96E2-07A15787CB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4C5-4A1B-96E2-07A15787CB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17.57</c:v>
                </c:pt>
                <c:pt idx="1">
                  <c:v>19.45</c:v>
                </c:pt>
                <c:pt idx="2">
                  <c:v>23.67</c:v>
                </c:pt>
                <c:pt idx="3">
                  <c:v>24.25</c:v>
                </c:pt>
                <c:pt idx="4">
                  <c:v>24.77</c:v>
                </c:pt>
              </c:numCache>
            </c:numRef>
          </c:val>
          <c:extLst>
            <c:ext xmlns:c16="http://schemas.microsoft.com/office/drawing/2014/chart" uri="{C3380CC4-5D6E-409C-BE32-E72D297353CC}">
              <c16:uniqueId val="{00000000-39A8-41C4-B49E-56702527DA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39A8-41C4-B49E-56702527DA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67-413D-8718-27F41AD44E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5A67-413D-8718-27F41AD44E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570.03</c:v>
                </c:pt>
                <c:pt idx="1">
                  <c:v>555.09</c:v>
                </c:pt>
                <c:pt idx="2">
                  <c:v>435.49</c:v>
                </c:pt>
                <c:pt idx="3">
                  <c:v>418.67</c:v>
                </c:pt>
                <c:pt idx="4">
                  <c:v>540.17999999999995</c:v>
                </c:pt>
              </c:numCache>
            </c:numRef>
          </c:val>
          <c:extLst>
            <c:ext xmlns:c16="http://schemas.microsoft.com/office/drawing/2014/chart" uri="{C3380CC4-5D6E-409C-BE32-E72D297353CC}">
              <c16:uniqueId val="{00000000-AC64-4B03-9AE4-12847A8B1E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C64-4B03-9AE4-12847A8B1E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265.77999999999997</c:v>
                </c:pt>
                <c:pt idx="1">
                  <c:v>272.22000000000003</c:v>
                </c:pt>
                <c:pt idx="2">
                  <c:v>268.29000000000002</c:v>
                </c:pt>
                <c:pt idx="3">
                  <c:v>277.33999999999997</c:v>
                </c:pt>
                <c:pt idx="4">
                  <c:v>278.18</c:v>
                </c:pt>
              </c:numCache>
            </c:numRef>
          </c:val>
          <c:extLst>
            <c:ext xmlns:c16="http://schemas.microsoft.com/office/drawing/2014/chart" uri="{C3380CC4-5D6E-409C-BE32-E72D297353CC}">
              <c16:uniqueId val="{00000000-8FC4-4DF1-94C7-381C59706C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8FC4-4DF1-94C7-381C59706C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105.89</c:v>
                </c:pt>
                <c:pt idx="1">
                  <c:v>106.22</c:v>
                </c:pt>
                <c:pt idx="2">
                  <c:v>106.65</c:v>
                </c:pt>
                <c:pt idx="3">
                  <c:v>106.21</c:v>
                </c:pt>
                <c:pt idx="4">
                  <c:v>104.02</c:v>
                </c:pt>
              </c:numCache>
            </c:numRef>
          </c:val>
          <c:extLst>
            <c:ext xmlns:c16="http://schemas.microsoft.com/office/drawing/2014/chart" uri="{C3380CC4-5D6E-409C-BE32-E72D297353CC}">
              <c16:uniqueId val="{00000000-6E0A-4C6B-A1E6-A9A1EDB110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6E0A-4C6B-A1E6-A9A1EDB110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157.01</c:v>
                </c:pt>
                <c:pt idx="1">
                  <c:v>155.69</c:v>
                </c:pt>
                <c:pt idx="2">
                  <c:v>155.04</c:v>
                </c:pt>
                <c:pt idx="3">
                  <c:v>156.38999999999999</c:v>
                </c:pt>
                <c:pt idx="4">
                  <c:v>160.22999999999999</c:v>
                </c:pt>
              </c:numCache>
            </c:numRef>
          </c:val>
          <c:extLst>
            <c:ext xmlns:c16="http://schemas.microsoft.com/office/drawing/2014/chart" uri="{C3380CC4-5D6E-409C-BE32-E72D297353CC}">
              <c16:uniqueId val="{00000000-0B09-4F08-9393-9D71C9ADDE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0B09-4F08-9393-9D71C9ADDE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61" zoomScaleNormal="100" workbookViewId="0">
      <selection activeCell="CA67" sqref="CA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滋賀県　近江八幡市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81875</v>
      </c>
      <c r="AM8" s="44"/>
      <c r="AN8" s="44"/>
      <c r="AO8" s="44"/>
      <c r="AP8" s="44"/>
      <c r="AQ8" s="44"/>
      <c r="AR8" s="44"/>
      <c r="AS8" s="44"/>
      <c r="AT8" s="45">
        <f>データ!$S$6</f>
        <v>177.45</v>
      </c>
      <c r="AU8" s="46"/>
      <c r="AV8" s="46"/>
      <c r="AW8" s="46"/>
      <c r="AX8" s="46"/>
      <c r="AY8" s="46"/>
      <c r="AZ8" s="46"/>
      <c r="BA8" s="46"/>
      <c r="BB8" s="47">
        <f>データ!$T$6</f>
        <v>461.4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71.87</v>
      </c>
      <c r="J10" s="46"/>
      <c r="K10" s="46"/>
      <c r="L10" s="46"/>
      <c r="M10" s="46"/>
      <c r="N10" s="46"/>
      <c r="O10" s="74"/>
      <c r="P10" s="47">
        <f>データ!$P$6</f>
        <v>99.75</v>
      </c>
      <c r="Q10" s="47"/>
      <c r="R10" s="47"/>
      <c r="S10" s="47"/>
      <c r="T10" s="47"/>
      <c r="U10" s="47"/>
      <c r="V10" s="47"/>
      <c r="W10" s="44">
        <f>データ!$Q$6</f>
        <v>3047</v>
      </c>
      <c r="X10" s="44"/>
      <c r="Y10" s="44"/>
      <c r="Z10" s="44"/>
      <c r="AA10" s="44"/>
      <c r="AB10" s="44"/>
      <c r="AC10" s="44"/>
      <c r="AD10" s="2"/>
      <c r="AE10" s="2"/>
      <c r="AF10" s="2"/>
      <c r="AG10" s="2"/>
      <c r="AH10" s="2"/>
      <c r="AI10" s="2"/>
      <c r="AJ10" s="2"/>
      <c r="AK10" s="2"/>
      <c r="AL10" s="44">
        <f>データ!$U$6</f>
        <v>81574</v>
      </c>
      <c r="AM10" s="44"/>
      <c r="AN10" s="44"/>
      <c r="AO10" s="44"/>
      <c r="AP10" s="44"/>
      <c r="AQ10" s="44"/>
      <c r="AR10" s="44"/>
      <c r="AS10" s="44"/>
      <c r="AT10" s="45">
        <f>データ!$V$6</f>
        <v>92.3</v>
      </c>
      <c r="AU10" s="46"/>
      <c r="AV10" s="46"/>
      <c r="AW10" s="46"/>
      <c r="AX10" s="46"/>
      <c r="AY10" s="46"/>
      <c r="AZ10" s="46"/>
      <c r="BA10" s="46"/>
      <c r="BB10" s="47">
        <f>データ!$W$6</f>
        <v>883.79</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yUBjfh86zX/eRRv8o0oa2s+ostvKO4NG1jYFn/ziIgM1AtU1vYm8ky2GJN30ajK2nkMIufiplTbGqemH2TarQ==" saltValue="gKpG7nGxLgyN0nG5LIFn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252042</v>
      </c>
      <c r="D6" s="20">
        <f t="shared" si="3"/>
        <v>46</v>
      </c>
      <c r="E6" s="20">
        <f t="shared" si="3"/>
        <v>1</v>
      </c>
      <c r="F6" s="20">
        <f t="shared" si="3"/>
        <v>0</v>
      </c>
      <c r="G6" s="20">
        <f t="shared" si="3"/>
        <v>1</v>
      </c>
      <c r="H6" s="20" t="str">
        <f t="shared" si="3"/>
        <v>滋賀県　近江八幡市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71.87</v>
      </c>
      <c r="P6" s="21">
        <f t="shared" si="3"/>
        <v>99.75</v>
      </c>
      <c r="Q6" s="21">
        <f t="shared" si="3"/>
        <v>3047</v>
      </c>
      <c r="R6" s="21">
        <f t="shared" si="3"/>
        <v>81875</v>
      </c>
      <c r="S6" s="21">
        <f t="shared" si="3"/>
        <v>177.45</v>
      </c>
      <c r="T6" s="21">
        <f t="shared" si="3"/>
        <v>461.4</v>
      </c>
      <c r="U6" s="21">
        <f t="shared" si="3"/>
        <v>81574</v>
      </c>
      <c r="V6" s="21">
        <f t="shared" si="3"/>
        <v>92.3</v>
      </c>
      <c r="W6" s="21">
        <f t="shared" si="3"/>
        <v>883.79</v>
      </c>
      <c r="X6" s="22">
        <f>IF(X7="",NA(),X7)</f>
        <v>109.77</v>
      </c>
      <c r="Y6" s="22">
        <f t="shared" ref="Y6:AG6" si="4">IF(Y7="",NA(),Y7)</f>
        <v>110.11</v>
      </c>
      <c r="Z6" s="22">
        <f t="shared" si="4"/>
        <v>110.6</v>
      </c>
      <c r="AA6" s="22">
        <f t="shared" si="4"/>
        <v>110.22</v>
      </c>
      <c r="AB6" s="22">
        <f t="shared" si="4"/>
        <v>108.4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570.03</v>
      </c>
      <c r="AU6" s="22">
        <f t="shared" ref="AU6:BC6" si="6">IF(AU7="",NA(),AU7)</f>
        <v>555.09</v>
      </c>
      <c r="AV6" s="22">
        <f t="shared" si="6"/>
        <v>435.49</v>
      </c>
      <c r="AW6" s="22">
        <f t="shared" si="6"/>
        <v>418.67</v>
      </c>
      <c r="AX6" s="22">
        <f t="shared" si="6"/>
        <v>540.17999999999995</v>
      </c>
      <c r="AY6" s="22">
        <f t="shared" si="6"/>
        <v>360.86</v>
      </c>
      <c r="AZ6" s="22">
        <f t="shared" si="6"/>
        <v>350.79</v>
      </c>
      <c r="BA6" s="22">
        <f t="shared" si="6"/>
        <v>354.57</v>
      </c>
      <c r="BB6" s="22">
        <f t="shared" si="6"/>
        <v>357.74</v>
      </c>
      <c r="BC6" s="22">
        <f t="shared" si="6"/>
        <v>344.88</v>
      </c>
      <c r="BD6" s="21" t="str">
        <f>IF(BD7="","",IF(BD7="-","【-】","【"&amp;SUBSTITUTE(TEXT(BD7,"#,##0.00"),"-","△")&amp;"】"))</f>
        <v>【243.36】</v>
      </c>
      <c r="BE6" s="22">
        <f>IF(BE7="",NA(),BE7)</f>
        <v>265.77999999999997</v>
      </c>
      <c r="BF6" s="22">
        <f t="shared" ref="BF6:BN6" si="7">IF(BF7="",NA(),BF7)</f>
        <v>272.22000000000003</v>
      </c>
      <c r="BG6" s="22">
        <f t="shared" si="7"/>
        <v>268.29000000000002</v>
      </c>
      <c r="BH6" s="22">
        <f t="shared" si="7"/>
        <v>277.33999999999997</v>
      </c>
      <c r="BI6" s="22">
        <f t="shared" si="7"/>
        <v>278.18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105.89</v>
      </c>
      <c r="BQ6" s="22">
        <f t="shared" ref="BQ6:BY6" si="8">IF(BQ7="",NA(),BQ7)</f>
        <v>106.22</v>
      </c>
      <c r="BR6" s="22">
        <f t="shared" si="8"/>
        <v>106.65</v>
      </c>
      <c r="BS6" s="22">
        <f t="shared" si="8"/>
        <v>106.21</v>
      </c>
      <c r="BT6" s="22">
        <f t="shared" si="8"/>
        <v>104.02</v>
      </c>
      <c r="BU6" s="22">
        <f t="shared" si="8"/>
        <v>103.32</v>
      </c>
      <c r="BV6" s="22">
        <f t="shared" si="8"/>
        <v>100.85</v>
      </c>
      <c r="BW6" s="22">
        <f t="shared" si="8"/>
        <v>103.79</v>
      </c>
      <c r="BX6" s="22">
        <f t="shared" si="8"/>
        <v>98.3</v>
      </c>
      <c r="BY6" s="22">
        <f t="shared" si="8"/>
        <v>98.89</v>
      </c>
      <c r="BZ6" s="21" t="str">
        <f>IF(BZ7="","",IF(BZ7="-","【-】","【"&amp;SUBSTITUTE(TEXT(BZ7,"#,##0.00"),"-","△")&amp;"】"))</f>
        <v>【97.82】</v>
      </c>
      <c r="CA6" s="22">
        <f>IF(CA7="",NA(),CA7)</f>
        <v>157.01</v>
      </c>
      <c r="CB6" s="22">
        <f t="shared" ref="CB6:CJ6" si="9">IF(CB7="",NA(),CB7)</f>
        <v>155.69</v>
      </c>
      <c r="CC6" s="22">
        <f t="shared" si="9"/>
        <v>155.04</v>
      </c>
      <c r="CD6" s="22">
        <f t="shared" si="9"/>
        <v>156.38999999999999</v>
      </c>
      <c r="CE6" s="22">
        <f t="shared" si="9"/>
        <v>160.22999999999999</v>
      </c>
      <c r="CF6" s="22">
        <f t="shared" si="9"/>
        <v>168.56</v>
      </c>
      <c r="CG6" s="22">
        <f t="shared" si="9"/>
        <v>167.1</v>
      </c>
      <c r="CH6" s="22">
        <f t="shared" si="9"/>
        <v>167.86</v>
      </c>
      <c r="CI6" s="22">
        <f t="shared" si="9"/>
        <v>173.68</v>
      </c>
      <c r="CJ6" s="22">
        <f t="shared" si="9"/>
        <v>174.52</v>
      </c>
      <c r="CK6" s="21" t="str">
        <f>IF(CK7="","",IF(CK7="-","【-】","【"&amp;SUBSTITUTE(TEXT(CK7,"#,##0.00"),"-","△")&amp;"】"))</f>
        <v>【177.56】</v>
      </c>
      <c r="CL6" s="22">
        <f>IF(CL7="",NA(),CL7)</f>
        <v>65.2</v>
      </c>
      <c r="CM6" s="22">
        <f t="shared" ref="CM6:CU6" si="10">IF(CM7="",NA(),CM7)</f>
        <v>65.3</v>
      </c>
      <c r="CN6" s="22">
        <f t="shared" si="10"/>
        <v>69.150000000000006</v>
      </c>
      <c r="CO6" s="22">
        <f t="shared" si="10"/>
        <v>68.97</v>
      </c>
      <c r="CP6" s="22">
        <f t="shared" si="10"/>
        <v>69.099999999999994</v>
      </c>
      <c r="CQ6" s="22">
        <f t="shared" si="10"/>
        <v>59.51</v>
      </c>
      <c r="CR6" s="22">
        <f t="shared" si="10"/>
        <v>59.91</v>
      </c>
      <c r="CS6" s="22">
        <f t="shared" si="10"/>
        <v>59.4</v>
      </c>
      <c r="CT6" s="22">
        <f t="shared" si="10"/>
        <v>59.24</v>
      </c>
      <c r="CU6" s="22">
        <f t="shared" si="10"/>
        <v>58.77</v>
      </c>
      <c r="CV6" s="21" t="str">
        <f>IF(CV7="","",IF(CV7="-","【-】","【"&amp;SUBSTITUTE(TEXT(CV7,"#,##0.00"),"-","△")&amp;"】"))</f>
        <v>【59.81】</v>
      </c>
      <c r="CW6" s="22">
        <f>IF(CW7="",NA(),CW7)</f>
        <v>93.02</v>
      </c>
      <c r="CX6" s="22">
        <f t="shared" ref="CX6:DF6" si="11">IF(CX7="",NA(),CX7)</f>
        <v>91.92</v>
      </c>
      <c r="CY6" s="22">
        <f t="shared" si="11"/>
        <v>92.89</v>
      </c>
      <c r="CZ6" s="22">
        <f t="shared" si="11"/>
        <v>92.8</v>
      </c>
      <c r="DA6" s="22">
        <f t="shared" si="11"/>
        <v>91.07</v>
      </c>
      <c r="DB6" s="22">
        <f t="shared" si="11"/>
        <v>87.08</v>
      </c>
      <c r="DC6" s="22">
        <f t="shared" si="11"/>
        <v>87.26</v>
      </c>
      <c r="DD6" s="22">
        <f t="shared" si="11"/>
        <v>87.57</v>
      </c>
      <c r="DE6" s="22">
        <f t="shared" si="11"/>
        <v>87.26</v>
      </c>
      <c r="DF6" s="22">
        <f t="shared" si="11"/>
        <v>86.95</v>
      </c>
      <c r="DG6" s="21" t="str">
        <f>IF(DG7="","",IF(DG7="-","【-】","【"&amp;SUBSTITUTE(TEXT(DG7,"#,##0.00"),"-","△")&amp;"】"))</f>
        <v>【89.42】</v>
      </c>
      <c r="DH6" s="22">
        <f>IF(DH7="",NA(),DH7)</f>
        <v>48.04</v>
      </c>
      <c r="DI6" s="22">
        <f t="shared" ref="DI6:DQ6" si="12">IF(DI7="",NA(),DI7)</f>
        <v>48.16</v>
      </c>
      <c r="DJ6" s="22">
        <f t="shared" si="12"/>
        <v>49.13</v>
      </c>
      <c r="DK6" s="22">
        <f t="shared" si="12"/>
        <v>50.08</v>
      </c>
      <c r="DL6" s="22">
        <f t="shared" si="12"/>
        <v>51.18</v>
      </c>
      <c r="DM6" s="22">
        <f t="shared" si="12"/>
        <v>48.55</v>
      </c>
      <c r="DN6" s="22">
        <f t="shared" si="12"/>
        <v>49.2</v>
      </c>
      <c r="DO6" s="22">
        <f t="shared" si="12"/>
        <v>50.01</v>
      </c>
      <c r="DP6" s="22">
        <f t="shared" si="12"/>
        <v>50.99</v>
      </c>
      <c r="DQ6" s="22">
        <f t="shared" si="12"/>
        <v>51.79</v>
      </c>
      <c r="DR6" s="21" t="str">
        <f>IF(DR7="","",IF(DR7="-","【-】","【"&amp;SUBSTITUTE(TEXT(DR7,"#,##0.00"),"-","△")&amp;"】"))</f>
        <v>【52.02】</v>
      </c>
      <c r="DS6" s="22">
        <f>IF(DS7="",NA(),DS7)</f>
        <v>17.57</v>
      </c>
      <c r="DT6" s="22">
        <f t="shared" ref="DT6:EB6" si="13">IF(DT7="",NA(),DT7)</f>
        <v>19.45</v>
      </c>
      <c r="DU6" s="22">
        <f t="shared" si="13"/>
        <v>23.67</v>
      </c>
      <c r="DV6" s="22">
        <f t="shared" si="13"/>
        <v>24.25</v>
      </c>
      <c r="DW6" s="22">
        <f t="shared" si="13"/>
        <v>24.77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0.73</v>
      </c>
      <c r="EE6" s="22">
        <f t="shared" ref="EE6:EM6" si="14">IF(EE7="",NA(),EE7)</f>
        <v>0.12</v>
      </c>
      <c r="EF6" s="22">
        <f t="shared" si="14"/>
        <v>0.01</v>
      </c>
      <c r="EG6" s="22">
        <f t="shared" si="14"/>
        <v>1.02</v>
      </c>
      <c r="EH6" s="22">
        <f t="shared" si="14"/>
        <v>0.78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252042</v>
      </c>
      <c r="D7" s="24">
        <v>46</v>
      </c>
      <c r="E7" s="24">
        <v>1</v>
      </c>
      <c r="F7" s="24">
        <v>0</v>
      </c>
      <c r="G7" s="24">
        <v>1</v>
      </c>
      <c r="H7" s="24" t="s">
        <v>93</v>
      </c>
      <c r="I7" s="24" t="s">
        <v>94</v>
      </c>
      <c r="J7" s="24" t="s">
        <v>95</v>
      </c>
      <c r="K7" s="24" t="s">
        <v>96</v>
      </c>
      <c r="L7" s="24" t="s">
        <v>97</v>
      </c>
      <c r="M7" s="24" t="s">
        <v>98</v>
      </c>
      <c r="N7" s="25" t="s">
        <v>99</v>
      </c>
      <c r="O7" s="25">
        <v>71.87</v>
      </c>
      <c r="P7" s="25">
        <v>99.75</v>
      </c>
      <c r="Q7" s="25">
        <v>3047</v>
      </c>
      <c r="R7" s="25">
        <v>81875</v>
      </c>
      <c r="S7" s="25">
        <v>177.45</v>
      </c>
      <c r="T7" s="25">
        <v>461.4</v>
      </c>
      <c r="U7" s="25">
        <v>81574</v>
      </c>
      <c r="V7" s="25">
        <v>92.3</v>
      </c>
      <c r="W7" s="25">
        <v>883.79</v>
      </c>
      <c r="X7" s="25">
        <v>109.77</v>
      </c>
      <c r="Y7" s="25">
        <v>110.11</v>
      </c>
      <c r="Z7" s="25">
        <v>110.6</v>
      </c>
      <c r="AA7" s="25">
        <v>110.22</v>
      </c>
      <c r="AB7" s="25">
        <v>108.4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570.03</v>
      </c>
      <c r="AU7" s="25">
        <v>555.09</v>
      </c>
      <c r="AV7" s="25">
        <v>435.49</v>
      </c>
      <c r="AW7" s="25">
        <v>418.67</v>
      </c>
      <c r="AX7" s="25">
        <v>540.17999999999995</v>
      </c>
      <c r="AY7" s="25">
        <v>360.86</v>
      </c>
      <c r="AZ7" s="25">
        <v>350.79</v>
      </c>
      <c r="BA7" s="25">
        <v>354.57</v>
      </c>
      <c r="BB7" s="25">
        <v>357.74</v>
      </c>
      <c r="BC7" s="25">
        <v>344.88</v>
      </c>
      <c r="BD7" s="25">
        <v>243.36</v>
      </c>
      <c r="BE7" s="25">
        <v>265.77999999999997</v>
      </c>
      <c r="BF7" s="25">
        <v>272.22000000000003</v>
      </c>
      <c r="BG7" s="25">
        <v>268.29000000000002</v>
      </c>
      <c r="BH7" s="25">
        <v>277.33999999999997</v>
      </c>
      <c r="BI7" s="25">
        <v>278.18</v>
      </c>
      <c r="BJ7" s="25">
        <v>309.27999999999997</v>
      </c>
      <c r="BK7" s="25">
        <v>322.92</v>
      </c>
      <c r="BL7" s="25">
        <v>303.45999999999998</v>
      </c>
      <c r="BM7" s="25">
        <v>307.27999999999997</v>
      </c>
      <c r="BN7" s="25">
        <v>304.02</v>
      </c>
      <c r="BO7" s="25">
        <v>265.93</v>
      </c>
      <c r="BP7" s="25">
        <v>105.89</v>
      </c>
      <c r="BQ7" s="25">
        <v>106.22</v>
      </c>
      <c r="BR7" s="25">
        <v>106.65</v>
      </c>
      <c r="BS7" s="25">
        <v>106.21</v>
      </c>
      <c r="BT7" s="25">
        <v>104.02</v>
      </c>
      <c r="BU7" s="25">
        <v>103.32</v>
      </c>
      <c r="BV7" s="25">
        <v>100.85</v>
      </c>
      <c r="BW7" s="25">
        <v>103.79</v>
      </c>
      <c r="BX7" s="25">
        <v>98.3</v>
      </c>
      <c r="BY7" s="25">
        <v>98.89</v>
      </c>
      <c r="BZ7" s="25">
        <v>97.82</v>
      </c>
      <c r="CA7" s="25">
        <v>157.01</v>
      </c>
      <c r="CB7" s="25">
        <v>155.69</v>
      </c>
      <c r="CC7" s="25">
        <v>155.04</v>
      </c>
      <c r="CD7" s="25">
        <v>156.38999999999999</v>
      </c>
      <c r="CE7" s="25">
        <v>160.22999999999999</v>
      </c>
      <c r="CF7" s="25">
        <v>168.56</v>
      </c>
      <c r="CG7" s="25">
        <v>167.1</v>
      </c>
      <c r="CH7" s="25">
        <v>167.86</v>
      </c>
      <c r="CI7" s="25">
        <v>173.68</v>
      </c>
      <c r="CJ7" s="25">
        <v>174.52</v>
      </c>
      <c r="CK7" s="25">
        <v>177.56</v>
      </c>
      <c r="CL7" s="25">
        <v>65.2</v>
      </c>
      <c r="CM7" s="25">
        <v>65.3</v>
      </c>
      <c r="CN7" s="25">
        <v>69.150000000000006</v>
      </c>
      <c r="CO7" s="25">
        <v>68.97</v>
      </c>
      <c r="CP7" s="25">
        <v>69.099999999999994</v>
      </c>
      <c r="CQ7" s="25">
        <v>59.51</v>
      </c>
      <c r="CR7" s="25">
        <v>59.91</v>
      </c>
      <c r="CS7" s="25">
        <v>59.4</v>
      </c>
      <c r="CT7" s="25">
        <v>59.24</v>
      </c>
      <c r="CU7" s="25">
        <v>58.77</v>
      </c>
      <c r="CV7" s="25">
        <v>59.81</v>
      </c>
      <c r="CW7" s="25">
        <v>93.02</v>
      </c>
      <c r="CX7" s="25">
        <v>91.92</v>
      </c>
      <c r="CY7" s="25">
        <v>92.89</v>
      </c>
      <c r="CZ7" s="25">
        <v>92.8</v>
      </c>
      <c r="DA7" s="25">
        <v>91.07</v>
      </c>
      <c r="DB7" s="25">
        <v>87.08</v>
      </c>
      <c r="DC7" s="25">
        <v>87.26</v>
      </c>
      <c r="DD7" s="25">
        <v>87.57</v>
      </c>
      <c r="DE7" s="25">
        <v>87.26</v>
      </c>
      <c r="DF7" s="25">
        <v>86.95</v>
      </c>
      <c r="DG7" s="25">
        <v>89.42</v>
      </c>
      <c r="DH7" s="25">
        <v>48.04</v>
      </c>
      <c r="DI7" s="25">
        <v>48.16</v>
      </c>
      <c r="DJ7" s="25">
        <v>49.13</v>
      </c>
      <c r="DK7" s="25">
        <v>50.08</v>
      </c>
      <c r="DL7" s="25">
        <v>51.18</v>
      </c>
      <c r="DM7" s="25">
        <v>48.55</v>
      </c>
      <c r="DN7" s="25">
        <v>49.2</v>
      </c>
      <c r="DO7" s="25">
        <v>50.01</v>
      </c>
      <c r="DP7" s="25">
        <v>50.99</v>
      </c>
      <c r="DQ7" s="25">
        <v>51.79</v>
      </c>
      <c r="DR7" s="25">
        <v>52.02</v>
      </c>
      <c r="DS7" s="25">
        <v>17.57</v>
      </c>
      <c r="DT7" s="25">
        <v>19.45</v>
      </c>
      <c r="DU7" s="25">
        <v>23.67</v>
      </c>
      <c r="DV7" s="25">
        <v>24.25</v>
      </c>
      <c r="DW7" s="25">
        <v>24.77</v>
      </c>
      <c r="DX7" s="25">
        <v>17.11</v>
      </c>
      <c r="DY7" s="25">
        <v>18.329999999999998</v>
      </c>
      <c r="DZ7" s="25">
        <v>20.27</v>
      </c>
      <c r="EA7" s="25">
        <v>21.69</v>
      </c>
      <c r="EB7" s="25">
        <v>23.19</v>
      </c>
      <c r="EC7" s="25">
        <v>25.37</v>
      </c>
      <c r="ED7" s="25">
        <v>0.73</v>
      </c>
      <c r="EE7" s="25">
        <v>0.12</v>
      </c>
      <c r="EF7" s="25">
        <v>0.01</v>
      </c>
      <c r="EG7" s="25">
        <v>1.02</v>
      </c>
      <c r="EH7" s="25">
        <v>0.78</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37304</cp:lastModifiedBy>
  <dcterms:created xsi:type="dcterms:W3CDTF">2025-01-24T06:51:12Z</dcterms:created>
  <dcterms:modified xsi:type="dcterms:W3CDTF">2025-02-11T23:20:02Z</dcterms:modified>
  <cp:category/>
</cp:coreProperties>
</file>