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8"/>
  <workbookPr/>
  <mc:AlternateContent xmlns:mc="http://schemas.openxmlformats.org/markup-compatibility/2006">
    <mc:Choice Requires="x15">
      <x15ac:absPath xmlns:x15ac="http://schemas.microsoft.com/office/spreadsheetml/2010/11/ac" url="Y:\総務部\総務部 財政課\財政係\12 公営企業関係\R06\R07.01.22 【2.13（木）期限】公営企業に係る経営比較分析表（令和５年度決算）の分析等について\03 県回答\"/>
    </mc:Choice>
  </mc:AlternateContent>
  <xr:revisionPtr revIDLastSave="0" documentId="13_ncr:1_{15F657A8-8E7D-49AF-ADBD-2CBC89D46362}" xr6:coauthVersionLast="36" xr6:coauthVersionMax="36" xr10:uidLastSave="{00000000-0000-0000-0000-000000000000}"/>
  <workbookProtection workbookAlgorithmName="SHA-512" workbookHashValue="3uVPwl7GrgifGjDb/Pe4HjsPmw0nD0AcCiRpAkXmngtJ0TJMK/ADWOwZCJsPfDnSnseQRJxpgB1w+qGQbg+LlQ==" workbookSaltValue="3BYar6q+qpT7QLwmnDtX3w==" workbookSpinCount="100000" lockStructure="1"/>
  <bookViews>
    <workbookView xWindow="0" yWindow="0" windowWidth="20700" windowHeight="7665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6" i="4" s="1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BB8" i="4" s="1"/>
  <c r="T6" i="5"/>
  <c r="AT8" i="4" s="1"/>
  <c r="S6" i="5"/>
  <c r="AL8" i="4" s="1"/>
  <c r="R6" i="5"/>
  <c r="AD10" i="4" s="1"/>
  <c r="Q6" i="5"/>
  <c r="W10" i="4" s="1"/>
  <c r="P6" i="5"/>
  <c r="P10" i="4" s="1"/>
  <c r="O6" i="5"/>
  <c r="I10" i="4" s="1"/>
  <c r="N6" i="5"/>
  <c r="B10" i="4" s="1"/>
  <c r="M6" i="5"/>
  <c r="AD8" i="4" s="1"/>
  <c r="L6" i="5"/>
  <c r="W8" i="4" s="1"/>
  <c r="K6" i="5"/>
  <c r="P8" i="4" s="1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J86" i="4"/>
  <c r="I86" i="4"/>
  <c r="AL10" i="4"/>
  <c r="I8" i="4"/>
</calcChain>
</file>

<file path=xl/sharedStrings.xml><?xml version="1.0" encoding="utf-8"?>
<sst xmlns="http://schemas.openxmlformats.org/spreadsheetml/2006/main" count="247" uniqueCount="120">
  <si>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</si>
  <si>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</si>
  <si>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</si>
  <si>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</si>
  <si>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</si>
  <si>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</si>
  <si>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</si>
  <si>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</si>
  <si>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</si>
  <si>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</si>
  <si>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</si>
  <si>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</si>
  <si>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</si>
  <si>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</si>
  <si>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</si>
  <si>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</si>
  <si>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</si>
  <si>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</si>
  <si>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</si>
  <si>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</si>
  <si>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</si>
  <si>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</si>
  <si>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</si>
  <si>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</si>
  <si>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</si>
  <si>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</si>
  <si>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</si>
  <si>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</si>
  <si>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</si>
  <si>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</si>
  <si>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</si>
  <si>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</si>
  <si>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</si>
  <si>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</si>
  <si>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</si>
  <si>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</si>
  <si>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</si>
  <si>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</si>
  <si>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</si>
  <si>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</si>
  <si>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</si>
  <si>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</si>
  <si>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</si>
  <si>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</si>
  <si>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</si>
  <si>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</si>
  <si>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</si>
  <si>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</si>
  <si>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</si>
  <si>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</si>
  <si>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</si>
  <si>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</si>
  <si>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</si>
  <si>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</si>
  <si>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</si>
  <si>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</si>
  <si>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</si>
  <si>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</si>
  <si>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</si>
  <si>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</si>
  <si>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</si>
  <si>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</si>
  <si>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</si>
  <si>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</si>
  <si>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</si>
  <si>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</si>
  <si>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</si>
  <si>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</si>
  <si>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</si>
  <si>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</si>
  <si>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</si>
  <si>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</si>
  <si>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</si>
  <si>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</si>
  <si>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</si>
  <si>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</si>
  <si>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</si>
  <si>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</si>
  <si>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</si>
  <si>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</si>
  <si>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</si>
  <si>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</si>
  <si>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</si>
  <si>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</si>
  <si>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</si>
  <si>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</si>
  <si>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</si>
  <si>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</si>
  <si>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</si>
  <si>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</si>
  <si>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</si>
  <si>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</si>
  <si>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</si>
  <si>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</si>
  <si>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</si>
  <si>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</si>
  <si>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</si>
  <si>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</si>
  <si>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滋賀県　長浜市</t>
  </si>
  <si>
    <t>法非適用</t>
  </si>
  <si>
    <t>下水道事業</t>
  </si>
  <si>
    <t>個別排水処理</t>
  </si>
  <si>
    <t>L2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</si>
  <si>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</si>
  <si>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</si>
  <si>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</si>
  <si>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</si>
  <si>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</si>
  <si>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</si>
  <si>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</si>
  <si>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</si>
  <si>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</si>
  <si>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</si>
  <si>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</si>
  <si>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</si>
  <si>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</si>
  <si>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</si>
  <si>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収益的収支比率については、企業債の償還を完了し、維持管理には、一般会計からの繰入金を充てて収支を保っている。
　企業債残高対事業規模比率については、平成24年度をもって償還が終了しているため、近年は0%で推移している。
　経費回収率については、前年度と比べ、汚水処理費の減により増加しているが、処理区域内人口が僅少であるため、一般会計からの繰入金に依存している状況が続いている。
　汚水処理原価については、汚水処理費の減により前年度と比べて減少しているが、処理区域内人口が少ない中、類似団体の平均に比べても高額な状況が続いている。
　施設利用率については、過疎化の影響で処理区域内人口は減少傾向にあり、今後は徐々に下がっていくことが予想される。
　水洗化率については100％であり、類似団体の平均を上回っている。</t>
    <phoneticPr fontId="4"/>
  </si>
  <si>
    <t>　供用開始後約20年が経過し、今後の処理機能の維持については、計画的な更新について検討している。</t>
    <phoneticPr fontId="4"/>
  </si>
  <si>
    <t>　長浜市の個別排水処理事業は、１地区のみの経営で、処理区域内人口も20人に満たないということもあり、使用料収入が見込めないため、類似団体と比較しても、汚水処理原価は高く、経費回収率は低い状況にある。
　今後も当該地区の人口減少は否めず、施設の老朽化を考慮すると厳しい経営状況である。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</si>
</sst>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F6-4543-8854-08D59BEBF6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F6-4543-8854-08D59BEBF6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46.67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AA-4E64-9136-8C94395F72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47.35</c:v>
                </c:pt>
                <c:pt idx="1">
                  <c:v>46.36</c:v>
                </c:pt>
                <c:pt idx="2">
                  <c:v>46.45</c:v>
                </c:pt>
                <c:pt idx="3">
                  <c:v>45.36</c:v>
                </c:pt>
                <c:pt idx="4">
                  <c:v>45.93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AA-4E64-9136-8C94395F72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20-4920-BA12-0F57C0C080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81.209999999999994</c:v>
                </c:pt>
                <c:pt idx="1">
                  <c:v>83.08</c:v>
                </c:pt>
                <c:pt idx="2">
                  <c:v>82.61</c:v>
                </c:pt>
                <c:pt idx="3">
                  <c:v>82.21</c:v>
                </c:pt>
                <c:pt idx="4">
                  <c:v>82.98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20-4920-BA12-0F57C0C080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E2-410B-8CD2-A27FE4151F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E2-410B-8CD2-A27FE4151F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C5-4D39-8BC4-7CB0B326BA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C5-4D39-8BC4-7CB0B326BA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0F-45F4-8C40-5DF32F734E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0F-45F4-8C40-5DF32F734E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31-4493-BD28-25E766D96F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31-4493-BD28-25E766D96F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79-4E4D-81C5-766EAA9E0D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79-4E4D-81C5-766EAA9E0D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51-44D4-8E34-A697F0F7AA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862.99</c:v>
                </c:pt>
                <c:pt idx="1">
                  <c:v>782.91</c:v>
                </c:pt>
                <c:pt idx="2">
                  <c:v>783.21</c:v>
                </c:pt>
                <c:pt idx="3">
                  <c:v>902.04</c:v>
                </c:pt>
                <c:pt idx="4">
                  <c:v>992.16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51-44D4-8E34-A697F0F7AA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29.46</c:v>
                </c:pt>
                <c:pt idx="1">
                  <c:v>29.26</c:v>
                </c:pt>
                <c:pt idx="2">
                  <c:v>27.96</c:v>
                </c:pt>
                <c:pt idx="3">
                  <c:v>16.5</c:v>
                </c:pt>
                <c:pt idx="4">
                  <c:v>24.17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0C-45ED-AFE4-6A0EFD949B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50.06</c:v>
                </c:pt>
                <c:pt idx="1">
                  <c:v>49.38</c:v>
                </c:pt>
                <c:pt idx="2">
                  <c:v>48.53</c:v>
                </c:pt>
                <c:pt idx="3">
                  <c:v>46.11</c:v>
                </c:pt>
                <c:pt idx="4">
                  <c:v>45.55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0C-45ED-AFE4-6A0EFD949B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581.21</c:v>
                </c:pt>
                <c:pt idx="1">
                  <c:v>596.84</c:v>
                </c:pt>
                <c:pt idx="2">
                  <c:v>627.57000000000005</c:v>
                </c:pt>
                <c:pt idx="3">
                  <c:v>1041.25</c:v>
                </c:pt>
                <c:pt idx="4">
                  <c:v>732.86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60-4491-A171-539B6306A0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309.22000000000003</c:v>
                </c:pt>
                <c:pt idx="1">
                  <c:v>316.97000000000003</c:v>
                </c:pt>
                <c:pt idx="2">
                  <c:v>326.17</c:v>
                </c:pt>
                <c:pt idx="3">
                  <c:v>336.93</c:v>
                </c:pt>
                <c:pt idx="4">
                  <c:v>331.17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60-4491-A171-539B6306A0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【967.97】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【82.56】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【46.29】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【332.82】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【46.20】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366260" y="2956560"/>
          <a:ext cx="3558540" cy="250507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8261985" y="2956560"/>
          <a:ext cx="3558540" cy="250507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499110" y="10715625"/>
          <a:ext cx="4575810" cy="240411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5680710" y="10715625"/>
          <a:ext cx="4575810" cy="240411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zoomScale="85" zoomScaleNormal="85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9" t="s">
        <v>0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69"/>
      <c r="BV2" s="69"/>
      <c r="BW2" s="69"/>
      <c r="BX2" s="69"/>
      <c r="BY2" s="69"/>
      <c r="BZ2" s="69"/>
    </row>
    <row r="3" spans="1:78" ht="9.75" customHeight="1" x14ac:dyDescent="0.15">
      <c r="A3" s="2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</row>
    <row r="4" spans="1:78" ht="9.75" customHeight="1" x14ac:dyDescent="0.15">
      <c r="A4" s="2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0" t="str">
        <f>データ!H6</f>
        <v>滋賀県　長浜市</v>
      </c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59" t="s">
        <v>1</v>
      </c>
      <c r="C7" s="59"/>
      <c r="D7" s="59"/>
      <c r="E7" s="59"/>
      <c r="F7" s="59"/>
      <c r="G7" s="59"/>
      <c r="H7" s="59"/>
      <c r="I7" s="59" t="s">
        <v>2</v>
      </c>
      <c r="J7" s="59"/>
      <c r="K7" s="59"/>
      <c r="L7" s="59"/>
      <c r="M7" s="59"/>
      <c r="N7" s="59"/>
      <c r="O7" s="59"/>
      <c r="P7" s="59" t="s">
        <v>3</v>
      </c>
      <c r="Q7" s="59"/>
      <c r="R7" s="59"/>
      <c r="S7" s="59"/>
      <c r="T7" s="59"/>
      <c r="U7" s="59"/>
      <c r="V7" s="59"/>
      <c r="W7" s="59" t="s">
        <v>4</v>
      </c>
      <c r="X7" s="59"/>
      <c r="Y7" s="59"/>
      <c r="Z7" s="59"/>
      <c r="AA7" s="59"/>
      <c r="AB7" s="59"/>
      <c r="AC7" s="59"/>
      <c r="AD7" s="59" t="s">
        <v>5</v>
      </c>
      <c r="AE7" s="59"/>
      <c r="AF7" s="59"/>
      <c r="AG7" s="59"/>
      <c r="AH7" s="59"/>
      <c r="AI7" s="59"/>
      <c r="AJ7" s="59"/>
      <c r="AK7" s="3"/>
      <c r="AL7" s="59" t="s">
        <v>6</v>
      </c>
      <c r="AM7" s="59"/>
      <c r="AN7" s="59"/>
      <c r="AO7" s="59"/>
      <c r="AP7" s="59"/>
      <c r="AQ7" s="59"/>
      <c r="AR7" s="59"/>
      <c r="AS7" s="59"/>
      <c r="AT7" s="59" t="s">
        <v>7</v>
      </c>
      <c r="AU7" s="59"/>
      <c r="AV7" s="59"/>
      <c r="AW7" s="59"/>
      <c r="AX7" s="59"/>
      <c r="AY7" s="59"/>
      <c r="AZ7" s="59"/>
      <c r="BA7" s="59"/>
      <c r="BB7" s="59" t="s">
        <v>8</v>
      </c>
      <c r="BC7" s="59"/>
      <c r="BD7" s="59"/>
      <c r="BE7" s="59"/>
      <c r="BF7" s="59"/>
      <c r="BG7" s="59"/>
      <c r="BH7" s="59"/>
      <c r="BI7" s="59"/>
      <c r="BJ7" s="3"/>
      <c r="BK7" s="3"/>
      <c r="BL7" s="62" t="s">
        <v>9</v>
      </c>
      <c r="BM7" s="63"/>
      <c r="BN7" s="63"/>
      <c r="BO7" s="63"/>
      <c r="BP7" s="63"/>
      <c r="BQ7" s="63"/>
      <c r="BR7" s="63"/>
      <c r="BS7" s="63"/>
      <c r="BT7" s="63"/>
      <c r="BU7" s="63"/>
      <c r="BV7" s="63"/>
      <c r="BW7" s="63"/>
      <c r="BX7" s="63"/>
      <c r="BY7" s="64"/>
    </row>
    <row r="8" spans="1:78" ht="18.75" customHeight="1" x14ac:dyDescent="0.15">
      <c r="A8" s="2"/>
      <c r="B8" s="65" t="str">
        <f>データ!I6</f>
        <v>法非適用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個別排水処理</v>
      </c>
      <c r="Q8" s="65"/>
      <c r="R8" s="65"/>
      <c r="S8" s="65"/>
      <c r="T8" s="65"/>
      <c r="U8" s="65"/>
      <c r="V8" s="65"/>
      <c r="W8" s="65" t="str">
        <f>データ!L6</f>
        <v>L2</v>
      </c>
      <c r="X8" s="65"/>
      <c r="Y8" s="65"/>
      <c r="Z8" s="65"/>
      <c r="AA8" s="65"/>
      <c r="AB8" s="65"/>
      <c r="AC8" s="65"/>
      <c r="AD8" s="66" t="str">
        <f>データ!$M$6</f>
        <v>非設置</v>
      </c>
      <c r="AE8" s="66"/>
      <c r="AF8" s="66"/>
      <c r="AG8" s="66"/>
      <c r="AH8" s="66"/>
      <c r="AI8" s="66"/>
      <c r="AJ8" s="66"/>
      <c r="AK8" s="3"/>
      <c r="AL8" s="54">
        <f>データ!S6</f>
        <v>113940</v>
      </c>
      <c r="AM8" s="54"/>
      <c r="AN8" s="54"/>
      <c r="AO8" s="54"/>
      <c r="AP8" s="54"/>
      <c r="AQ8" s="54"/>
      <c r="AR8" s="54"/>
      <c r="AS8" s="54"/>
      <c r="AT8" s="53">
        <f>データ!T6</f>
        <v>681.02</v>
      </c>
      <c r="AU8" s="53"/>
      <c r="AV8" s="53"/>
      <c r="AW8" s="53"/>
      <c r="AX8" s="53"/>
      <c r="AY8" s="53"/>
      <c r="AZ8" s="53"/>
      <c r="BA8" s="53"/>
      <c r="BB8" s="53">
        <f>データ!U6</f>
        <v>167.31</v>
      </c>
      <c r="BC8" s="53"/>
      <c r="BD8" s="53"/>
      <c r="BE8" s="53"/>
      <c r="BF8" s="53"/>
      <c r="BG8" s="53"/>
      <c r="BH8" s="53"/>
      <c r="BI8" s="53"/>
      <c r="BJ8" s="3"/>
      <c r="BK8" s="3"/>
      <c r="BL8" s="67" t="s">
        <v>10</v>
      </c>
      <c r="BM8" s="68"/>
      <c r="BN8" s="57" t="s">
        <v>11</v>
      </c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8"/>
    </row>
    <row r="9" spans="1:78" ht="18.75" customHeight="1" x14ac:dyDescent="0.15">
      <c r="A9" s="2"/>
      <c r="B9" s="59" t="s">
        <v>12</v>
      </c>
      <c r="C9" s="59"/>
      <c r="D9" s="59"/>
      <c r="E9" s="59"/>
      <c r="F9" s="59"/>
      <c r="G9" s="59"/>
      <c r="H9" s="59"/>
      <c r="I9" s="59" t="s">
        <v>13</v>
      </c>
      <c r="J9" s="59"/>
      <c r="K9" s="59"/>
      <c r="L9" s="59"/>
      <c r="M9" s="59"/>
      <c r="N9" s="59"/>
      <c r="O9" s="59"/>
      <c r="P9" s="59" t="s">
        <v>14</v>
      </c>
      <c r="Q9" s="59"/>
      <c r="R9" s="59"/>
      <c r="S9" s="59"/>
      <c r="T9" s="59"/>
      <c r="U9" s="59"/>
      <c r="V9" s="59"/>
      <c r="W9" s="59" t="s">
        <v>15</v>
      </c>
      <c r="X9" s="59"/>
      <c r="Y9" s="59"/>
      <c r="Z9" s="59"/>
      <c r="AA9" s="59"/>
      <c r="AB9" s="59"/>
      <c r="AC9" s="59"/>
      <c r="AD9" s="59" t="s">
        <v>16</v>
      </c>
      <c r="AE9" s="59"/>
      <c r="AF9" s="59"/>
      <c r="AG9" s="59"/>
      <c r="AH9" s="59"/>
      <c r="AI9" s="59"/>
      <c r="AJ9" s="59"/>
      <c r="AK9" s="3"/>
      <c r="AL9" s="59" t="s">
        <v>17</v>
      </c>
      <c r="AM9" s="59"/>
      <c r="AN9" s="59"/>
      <c r="AO9" s="59"/>
      <c r="AP9" s="59"/>
      <c r="AQ9" s="59"/>
      <c r="AR9" s="59"/>
      <c r="AS9" s="59"/>
      <c r="AT9" s="59" t="s">
        <v>18</v>
      </c>
      <c r="AU9" s="59"/>
      <c r="AV9" s="59"/>
      <c r="AW9" s="59"/>
      <c r="AX9" s="59"/>
      <c r="AY9" s="59"/>
      <c r="AZ9" s="59"/>
      <c r="BA9" s="59"/>
      <c r="BB9" s="59" t="s">
        <v>19</v>
      </c>
      <c r="BC9" s="59"/>
      <c r="BD9" s="59"/>
      <c r="BE9" s="59"/>
      <c r="BF9" s="59"/>
      <c r="BG9" s="59"/>
      <c r="BH9" s="59"/>
      <c r="BI9" s="59"/>
      <c r="BJ9" s="3"/>
      <c r="BK9" s="3"/>
      <c r="BL9" s="60" t="s">
        <v>20</v>
      </c>
      <c r="BM9" s="61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53" t="str">
        <f>データ!N6</f>
        <v>-</v>
      </c>
      <c r="C10" s="53"/>
      <c r="D10" s="53"/>
      <c r="E10" s="53"/>
      <c r="F10" s="53"/>
      <c r="G10" s="53"/>
      <c r="H10" s="53"/>
      <c r="I10" s="53" t="str">
        <f>データ!O6</f>
        <v>該当数値なし</v>
      </c>
      <c r="J10" s="53"/>
      <c r="K10" s="53"/>
      <c r="L10" s="53"/>
      <c r="M10" s="53"/>
      <c r="N10" s="53"/>
      <c r="O10" s="53"/>
      <c r="P10" s="53">
        <f>データ!P6</f>
        <v>0.01</v>
      </c>
      <c r="Q10" s="53"/>
      <c r="R10" s="53"/>
      <c r="S10" s="53"/>
      <c r="T10" s="53"/>
      <c r="U10" s="53"/>
      <c r="V10" s="53"/>
      <c r="W10" s="53">
        <f>データ!Q6</f>
        <v>100</v>
      </c>
      <c r="X10" s="53"/>
      <c r="Y10" s="53"/>
      <c r="Z10" s="53"/>
      <c r="AA10" s="53"/>
      <c r="AB10" s="53"/>
      <c r="AC10" s="53"/>
      <c r="AD10" s="54">
        <f>データ!R6</f>
        <v>2836</v>
      </c>
      <c r="AE10" s="54"/>
      <c r="AF10" s="54"/>
      <c r="AG10" s="54"/>
      <c r="AH10" s="54"/>
      <c r="AI10" s="54"/>
      <c r="AJ10" s="54"/>
      <c r="AK10" s="2"/>
      <c r="AL10" s="54">
        <f>データ!V6</f>
        <v>15</v>
      </c>
      <c r="AM10" s="54"/>
      <c r="AN10" s="54"/>
      <c r="AO10" s="54"/>
      <c r="AP10" s="54"/>
      <c r="AQ10" s="54"/>
      <c r="AR10" s="54"/>
      <c r="AS10" s="54"/>
      <c r="AT10" s="53">
        <f>データ!W6</f>
        <v>0.02</v>
      </c>
      <c r="AU10" s="53"/>
      <c r="AV10" s="53"/>
      <c r="AW10" s="53"/>
      <c r="AX10" s="53"/>
      <c r="AY10" s="53"/>
      <c r="AZ10" s="53"/>
      <c r="BA10" s="53"/>
      <c r="BB10" s="53">
        <f>データ!X6</f>
        <v>750</v>
      </c>
      <c r="BC10" s="53"/>
      <c r="BD10" s="53"/>
      <c r="BE10" s="53"/>
      <c r="BF10" s="53"/>
      <c r="BG10" s="53"/>
      <c r="BH10" s="53"/>
      <c r="BI10" s="53"/>
      <c r="BJ10" s="2"/>
      <c r="BK10" s="2"/>
      <c r="BL10" s="55" t="s">
        <v>22</v>
      </c>
      <c r="BM10" s="56"/>
      <c r="BN10" s="44" t="s">
        <v>23</v>
      </c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46" t="s">
        <v>24</v>
      </c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/>
      <c r="BZ11" s="4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/>
      <c r="BZ12" s="4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</row>
    <row r="14" spans="1:78" ht="13.5" customHeight="1" x14ac:dyDescent="0.15">
      <c r="A14" s="2"/>
      <c r="B14" s="48" t="s">
        <v>25</v>
      </c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50"/>
      <c r="BK14" s="2"/>
      <c r="BL14" s="37" t="s">
        <v>26</v>
      </c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9"/>
    </row>
    <row r="15" spans="1:78" ht="13.5" customHeight="1" x14ac:dyDescent="0.15">
      <c r="A15" s="2"/>
      <c r="B15" s="34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6"/>
      <c r="BK15" s="2"/>
      <c r="BL15" s="40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2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8" t="s">
        <v>117</v>
      </c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30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8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30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8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30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8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30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8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30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8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30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8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30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8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30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8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30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8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30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8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30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8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30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8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30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8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30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8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30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8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30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8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30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8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30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8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  <c r="BY34" s="29"/>
      <c r="BZ34" s="30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8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  <c r="BX35" s="29"/>
      <c r="BY35" s="29"/>
      <c r="BZ35" s="30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8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30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8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  <c r="BX37" s="29"/>
      <c r="BY37" s="29"/>
      <c r="BZ37" s="30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8"/>
      <c r="BM38" s="29"/>
      <c r="BN38" s="29"/>
      <c r="BO38" s="29"/>
      <c r="BP38" s="29"/>
      <c r="BQ38" s="29"/>
      <c r="BR38" s="29"/>
      <c r="BS38" s="29"/>
      <c r="BT38" s="29"/>
      <c r="BU38" s="29"/>
      <c r="BV38" s="29"/>
      <c r="BW38" s="29"/>
      <c r="BX38" s="29"/>
      <c r="BY38" s="29"/>
      <c r="BZ38" s="30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8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9"/>
      <c r="BY39" s="29"/>
      <c r="BZ39" s="30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8"/>
      <c r="BM40" s="29"/>
      <c r="BN40" s="29"/>
      <c r="BO40" s="29"/>
      <c r="BP40" s="29"/>
      <c r="BQ40" s="29"/>
      <c r="BR40" s="29"/>
      <c r="BS40" s="29"/>
      <c r="BT40" s="29"/>
      <c r="BU40" s="29"/>
      <c r="BV40" s="29"/>
      <c r="BW40" s="29"/>
      <c r="BX40" s="29"/>
      <c r="BY40" s="29"/>
      <c r="BZ40" s="30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8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9"/>
      <c r="BY41" s="29"/>
      <c r="BZ41" s="30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8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29"/>
      <c r="BX42" s="29"/>
      <c r="BY42" s="29"/>
      <c r="BZ42" s="30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8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30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1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3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7" t="s">
        <v>27</v>
      </c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9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0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42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8" t="s">
        <v>118</v>
      </c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30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8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  <c r="BZ48" s="30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8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30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8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30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8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30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8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30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8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30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8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30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8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30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8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30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8"/>
      <c r="BM57" s="29"/>
      <c r="BN57" s="29"/>
      <c r="BO57" s="29"/>
      <c r="BP57" s="29"/>
      <c r="BQ57" s="29"/>
      <c r="BR57" s="29"/>
      <c r="BS57" s="29"/>
      <c r="BT57" s="29"/>
      <c r="BU57" s="29"/>
      <c r="BV57" s="29"/>
      <c r="BW57" s="29"/>
      <c r="BX57" s="29"/>
      <c r="BY57" s="29"/>
      <c r="BZ57" s="30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8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  <c r="BX58" s="29"/>
      <c r="BY58" s="29"/>
      <c r="BZ58" s="30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8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30"/>
    </row>
    <row r="60" spans="1:78" ht="13.5" customHeight="1" x14ac:dyDescent="0.15">
      <c r="A60" s="2"/>
      <c r="B60" s="34" t="s">
        <v>28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6"/>
      <c r="BK60" s="2"/>
      <c r="BL60" s="28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30"/>
    </row>
    <row r="61" spans="1:78" ht="13.5" customHeight="1" x14ac:dyDescent="0.15">
      <c r="A61" s="2"/>
      <c r="B61" s="3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6"/>
      <c r="BK61" s="2"/>
      <c r="BL61" s="28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30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8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30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1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3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7" t="s">
        <v>29</v>
      </c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9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0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42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8" t="s">
        <v>119</v>
      </c>
      <c r="BM66" s="29"/>
      <c r="BN66" s="29"/>
      <c r="BO66" s="29"/>
      <c r="BP66" s="29"/>
      <c r="BQ66" s="29"/>
      <c r="BR66" s="29"/>
      <c r="BS66" s="29"/>
      <c r="BT66" s="29"/>
      <c r="BU66" s="29"/>
      <c r="BV66" s="29"/>
      <c r="BW66" s="29"/>
      <c r="BX66" s="29"/>
      <c r="BY66" s="29"/>
      <c r="BZ66" s="30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8"/>
      <c r="BM67" s="29"/>
      <c r="BN67" s="29"/>
      <c r="BO67" s="29"/>
      <c r="BP67" s="29"/>
      <c r="BQ67" s="29"/>
      <c r="BR67" s="29"/>
      <c r="BS67" s="29"/>
      <c r="BT67" s="29"/>
      <c r="BU67" s="29"/>
      <c r="BV67" s="29"/>
      <c r="BW67" s="29"/>
      <c r="BX67" s="29"/>
      <c r="BY67" s="29"/>
      <c r="BZ67" s="30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8"/>
      <c r="BM68" s="29"/>
      <c r="BN68" s="29"/>
      <c r="BO68" s="29"/>
      <c r="BP68" s="29"/>
      <c r="BQ68" s="29"/>
      <c r="BR68" s="29"/>
      <c r="BS68" s="29"/>
      <c r="BT68" s="29"/>
      <c r="BU68" s="29"/>
      <c r="BV68" s="29"/>
      <c r="BW68" s="29"/>
      <c r="BX68" s="29"/>
      <c r="BY68" s="29"/>
      <c r="BZ68" s="30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8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30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8"/>
      <c r="BM70" s="29"/>
      <c r="BN70" s="29"/>
      <c r="BO70" s="29"/>
      <c r="BP70" s="29"/>
      <c r="BQ70" s="29"/>
      <c r="BR70" s="29"/>
      <c r="BS70" s="29"/>
      <c r="BT70" s="29"/>
      <c r="BU70" s="29"/>
      <c r="BV70" s="29"/>
      <c r="BW70" s="29"/>
      <c r="BX70" s="29"/>
      <c r="BY70" s="29"/>
      <c r="BZ70" s="30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8"/>
      <c r="BM71" s="29"/>
      <c r="BN71" s="29"/>
      <c r="BO71" s="29"/>
      <c r="BP71" s="29"/>
      <c r="BQ71" s="29"/>
      <c r="BR71" s="29"/>
      <c r="BS71" s="29"/>
      <c r="BT71" s="29"/>
      <c r="BU71" s="29"/>
      <c r="BV71" s="29"/>
      <c r="BW71" s="29"/>
      <c r="BX71" s="29"/>
      <c r="BY71" s="29"/>
      <c r="BZ71" s="30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8"/>
      <c r="BM72" s="29"/>
      <c r="BN72" s="29"/>
      <c r="BO72" s="29"/>
      <c r="BP72" s="29"/>
      <c r="BQ72" s="29"/>
      <c r="BR72" s="29"/>
      <c r="BS72" s="29"/>
      <c r="BT72" s="29"/>
      <c r="BU72" s="29"/>
      <c r="BV72" s="29"/>
      <c r="BW72" s="29"/>
      <c r="BX72" s="29"/>
      <c r="BY72" s="29"/>
      <c r="BZ72" s="30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8"/>
      <c r="BM73" s="29"/>
      <c r="BN73" s="29"/>
      <c r="BO73" s="29"/>
      <c r="BP73" s="29"/>
      <c r="BQ73" s="29"/>
      <c r="BR73" s="29"/>
      <c r="BS73" s="29"/>
      <c r="BT73" s="29"/>
      <c r="BU73" s="29"/>
      <c r="BV73" s="29"/>
      <c r="BW73" s="29"/>
      <c r="BX73" s="29"/>
      <c r="BY73" s="29"/>
      <c r="BZ73" s="30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8"/>
      <c r="BM74" s="29"/>
      <c r="BN74" s="29"/>
      <c r="BO74" s="29"/>
      <c r="BP74" s="29"/>
      <c r="BQ74" s="29"/>
      <c r="BR74" s="29"/>
      <c r="BS74" s="29"/>
      <c r="BT74" s="29"/>
      <c r="BU74" s="29"/>
      <c r="BV74" s="29"/>
      <c r="BW74" s="29"/>
      <c r="BX74" s="29"/>
      <c r="BY74" s="29"/>
      <c r="BZ74" s="30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8"/>
      <c r="BM75" s="29"/>
      <c r="BN75" s="29"/>
      <c r="BO75" s="29"/>
      <c r="BP75" s="29"/>
      <c r="BQ75" s="29"/>
      <c r="BR75" s="29"/>
      <c r="BS75" s="29"/>
      <c r="BT75" s="29"/>
      <c r="BU75" s="29"/>
      <c r="BV75" s="29"/>
      <c r="BW75" s="29"/>
      <c r="BX75" s="29"/>
      <c r="BY75" s="29"/>
      <c r="BZ75" s="30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8"/>
      <c r="BM76" s="29"/>
      <c r="BN76" s="29"/>
      <c r="BO76" s="29"/>
      <c r="BP76" s="29"/>
      <c r="BQ76" s="29"/>
      <c r="BR76" s="29"/>
      <c r="BS76" s="29"/>
      <c r="BT76" s="29"/>
      <c r="BU76" s="29"/>
      <c r="BV76" s="29"/>
      <c r="BW76" s="29"/>
      <c r="BX76" s="29"/>
      <c r="BY76" s="29"/>
      <c r="BZ76" s="30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8"/>
      <c r="BM77" s="29"/>
      <c r="BN77" s="29"/>
      <c r="BO77" s="29"/>
      <c r="BP77" s="29"/>
      <c r="BQ77" s="29"/>
      <c r="BR77" s="29"/>
      <c r="BS77" s="29"/>
      <c r="BT77" s="29"/>
      <c r="BU77" s="29"/>
      <c r="BV77" s="29"/>
      <c r="BW77" s="29"/>
      <c r="BX77" s="29"/>
      <c r="BY77" s="29"/>
      <c r="BZ77" s="30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8"/>
      <c r="BM78" s="29"/>
      <c r="BN78" s="29"/>
      <c r="BO78" s="29"/>
      <c r="BP78" s="29"/>
      <c r="BQ78" s="29"/>
      <c r="BR78" s="29"/>
      <c r="BS78" s="29"/>
      <c r="BT78" s="29"/>
      <c r="BU78" s="29"/>
      <c r="BV78" s="29"/>
      <c r="BW78" s="29"/>
      <c r="BX78" s="29"/>
      <c r="BY78" s="29"/>
      <c r="BZ78" s="30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8"/>
      <c r="BM79" s="29"/>
      <c r="BN79" s="29"/>
      <c r="BO79" s="29"/>
      <c r="BP79" s="29"/>
      <c r="BQ79" s="29"/>
      <c r="BR79" s="29"/>
      <c r="BS79" s="29"/>
      <c r="BT79" s="29"/>
      <c r="BU79" s="29"/>
      <c r="BV79" s="29"/>
      <c r="BW79" s="29"/>
      <c r="BX79" s="29"/>
      <c r="BY79" s="29"/>
      <c r="BZ79" s="30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8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30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8"/>
      <c r="BM81" s="29"/>
      <c r="BN81" s="29"/>
      <c r="BO81" s="29"/>
      <c r="BP81" s="29"/>
      <c r="BQ81" s="29"/>
      <c r="BR81" s="29"/>
      <c r="BS81" s="29"/>
      <c r="BT81" s="29"/>
      <c r="BU81" s="29"/>
      <c r="BV81" s="29"/>
      <c r="BW81" s="29"/>
      <c r="BX81" s="29"/>
      <c r="BY81" s="29"/>
      <c r="BZ81" s="30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1"/>
      <c r="BM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  <c r="BY82" s="32"/>
      <c r="BZ82" s="33"/>
    </row>
    <row r="83" spans="1:78" x14ac:dyDescent="0.15">
      <c r="C83" s="43" t="s">
        <v>30</v>
      </c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  <c r="BJ83" s="43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【967.97】</v>
      </c>
      <c r="I86" s="12" t="str">
        <f>データ!CA6</f>
        <v>【46.20】</v>
      </c>
      <c r="J86" s="12" t="str">
        <f>データ!CL6</f>
        <v>【332.82】</v>
      </c>
      <c r="K86" s="12" t="str">
        <f>データ!CW6</f>
        <v>【46.29】</v>
      </c>
      <c r="L86" s="12" t="str">
        <f>データ!DH6</f>
        <v>【82.56】</v>
      </c>
      <c r="M86" s="12" t="s">
        <v>44</v>
      </c>
      <c r="N86" s="12" t="s">
        <v>44</v>
      </c>
      <c r="O86" s="12" t="str">
        <f>データ!EO6</f>
        <v>【-】</v>
      </c>
    </row>
  </sheetData>
  <sheetProtection algorithmName="SHA-512" hashValue="oFVllOSPFLl6Mv8G52oLM4DGxHGM/fOfLomE/GPrsBcEJOcChMDuwM76p2XvDRA0m/kT/rrdiRklc952QyjPGg==" saltValue="0LH38SSQrWsg8LyvjxCQQQ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BL45:BZ46"/>
    <mergeCell ref="BN9:BY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46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47</v>
      </c>
      <c r="B3" s="15" t="s">
        <v>48</v>
      </c>
      <c r="C3" s="15" t="s">
        <v>49</v>
      </c>
      <c r="D3" s="15" t="s">
        <v>50</v>
      </c>
      <c r="E3" s="15" t="s">
        <v>51</v>
      </c>
      <c r="F3" s="15" t="s">
        <v>52</v>
      </c>
      <c r="G3" s="15" t="s">
        <v>53</v>
      </c>
      <c r="H3" s="72" t="s">
        <v>54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4"/>
      <c r="Y3" s="78" t="s">
        <v>55</v>
      </c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 t="s">
        <v>56</v>
      </c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</row>
    <row r="4" spans="1:145" x14ac:dyDescent="0.15">
      <c r="A4" s="14" t="s">
        <v>57</v>
      </c>
      <c r="B4" s="16"/>
      <c r="C4" s="16"/>
      <c r="D4" s="16"/>
      <c r="E4" s="16"/>
      <c r="F4" s="16"/>
      <c r="G4" s="16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/>
      <c r="Y4" s="71" t="s">
        <v>58</v>
      </c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 t="s">
        <v>59</v>
      </c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 t="s">
        <v>60</v>
      </c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 t="s">
        <v>61</v>
      </c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 t="s">
        <v>62</v>
      </c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 t="s">
        <v>63</v>
      </c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 t="s">
        <v>64</v>
      </c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 t="s">
        <v>65</v>
      </c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 t="s">
        <v>66</v>
      </c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 t="s">
        <v>67</v>
      </c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 t="s">
        <v>68</v>
      </c>
      <c r="EF4" s="71"/>
      <c r="EG4" s="71"/>
      <c r="EH4" s="71"/>
      <c r="EI4" s="71"/>
      <c r="EJ4" s="71"/>
      <c r="EK4" s="71"/>
      <c r="EL4" s="71"/>
      <c r="EM4" s="71"/>
      <c r="EN4" s="71"/>
      <c r="EO4" s="71"/>
    </row>
    <row r="5" spans="1:145" x14ac:dyDescent="0.15">
      <c r="A5" s="14" t="s">
        <v>69</v>
      </c>
      <c r="B5" s="17"/>
      <c r="C5" s="17"/>
      <c r="D5" s="17"/>
      <c r="E5" s="17"/>
      <c r="F5" s="17"/>
      <c r="G5" s="17"/>
      <c r="H5" s="18" t="s">
        <v>70</v>
      </c>
      <c r="I5" s="18" t="s">
        <v>71</v>
      </c>
      <c r="J5" s="18" t="s">
        <v>72</v>
      </c>
      <c r="K5" s="18" t="s">
        <v>73</v>
      </c>
      <c r="L5" s="18" t="s">
        <v>74</v>
      </c>
      <c r="M5" s="18" t="s">
        <v>5</v>
      </c>
      <c r="N5" s="18" t="s">
        <v>75</v>
      </c>
      <c r="O5" s="18" t="s">
        <v>76</v>
      </c>
      <c r="P5" s="18" t="s">
        <v>77</v>
      </c>
      <c r="Q5" s="18" t="s">
        <v>78</v>
      </c>
      <c r="R5" s="18" t="s">
        <v>79</v>
      </c>
      <c r="S5" s="18" t="s">
        <v>80</v>
      </c>
      <c r="T5" s="18" t="s">
        <v>81</v>
      </c>
      <c r="U5" s="18" t="s">
        <v>82</v>
      </c>
      <c r="V5" s="18" t="s">
        <v>83</v>
      </c>
      <c r="W5" s="18" t="s">
        <v>84</v>
      </c>
      <c r="X5" s="18" t="s">
        <v>85</v>
      </c>
      <c r="Y5" s="18" t="s">
        <v>86</v>
      </c>
      <c r="Z5" s="18" t="s">
        <v>87</v>
      </c>
      <c r="AA5" s="18" t="s">
        <v>88</v>
      </c>
      <c r="AB5" s="18" t="s">
        <v>89</v>
      </c>
      <c r="AC5" s="18" t="s">
        <v>90</v>
      </c>
      <c r="AD5" s="18" t="s">
        <v>91</v>
      </c>
      <c r="AE5" s="18" t="s">
        <v>92</v>
      </c>
      <c r="AF5" s="18" t="s">
        <v>93</v>
      </c>
      <c r="AG5" s="18" t="s">
        <v>94</v>
      </c>
      <c r="AH5" s="18" t="s">
        <v>95</v>
      </c>
      <c r="AI5" s="18" t="s">
        <v>31</v>
      </c>
      <c r="AJ5" s="18" t="s">
        <v>86</v>
      </c>
      <c r="AK5" s="18" t="s">
        <v>87</v>
      </c>
      <c r="AL5" s="18" t="s">
        <v>88</v>
      </c>
      <c r="AM5" s="18" t="s">
        <v>89</v>
      </c>
      <c r="AN5" s="18" t="s">
        <v>90</v>
      </c>
      <c r="AO5" s="18" t="s">
        <v>91</v>
      </c>
      <c r="AP5" s="18" t="s">
        <v>92</v>
      </c>
      <c r="AQ5" s="18" t="s">
        <v>93</v>
      </c>
      <c r="AR5" s="18" t="s">
        <v>94</v>
      </c>
      <c r="AS5" s="18" t="s">
        <v>95</v>
      </c>
      <c r="AT5" s="18" t="s">
        <v>96</v>
      </c>
      <c r="AU5" s="18" t="s">
        <v>86</v>
      </c>
      <c r="AV5" s="18" t="s">
        <v>87</v>
      </c>
      <c r="AW5" s="18" t="s">
        <v>88</v>
      </c>
      <c r="AX5" s="18" t="s">
        <v>89</v>
      </c>
      <c r="AY5" s="18" t="s">
        <v>90</v>
      </c>
      <c r="AZ5" s="18" t="s">
        <v>91</v>
      </c>
      <c r="BA5" s="18" t="s">
        <v>92</v>
      </c>
      <c r="BB5" s="18" t="s">
        <v>93</v>
      </c>
      <c r="BC5" s="18" t="s">
        <v>94</v>
      </c>
      <c r="BD5" s="18" t="s">
        <v>95</v>
      </c>
      <c r="BE5" s="18" t="s">
        <v>96</v>
      </c>
      <c r="BF5" s="18" t="s">
        <v>86</v>
      </c>
      <c r="BG5" s="18" t="s">
        <v>87</v>
      </c>
      <c r="BH5" s="18" t="s">
        <v>88</v>
      </c>
      <c r="BI5" s="18" t="s">
        <v>89</v>
      </c>
      <c r="BJ5" s="18" t="s">
        <v>90</v>
      </c>
      <c r="BK5" s="18" t="s">
        <v>91</v>
      </c>
      <c r="BL5" s="18" t="s">
        <v>92</v>
      </c>
      <c r="BM5" s="18" t="s">
        <v>93</v>
      </c>
      <c r="BN5" s="18" t="s">
        <v>94</v>
      </c>
      <c r="BO5" s="18" t="s">
        <v>95</v>
      </c>
      <c r="BP5" s="18" t="s">
        <v>96</v>
      </c>
      <c r="BQ5" s="18" t="s">
        <v>86</v>
      </c>
      <c r="BR5" s="18" t="s">
        <v>87</v>
      </c>
      <c r="BS5" s="18" t="s">
        <v>88</v>
      </c>
      <c r="BT5" s="18" t="s">
        <v>89</v>
      </c>
      <c r="BU5" s="18" t="s">
        <v>90</v>
      </c>
      <c r="BV5" s="18" t="s">
        <v>91</v>
      </c>
      <c r="BW5" s="18" t="s">
        <v>92</v>
      </c>
      <c r="BX5" s="18" t="s">
        <v>93</v>
      </c>
      <c r="BY5" s="18" t="s">
        <v>94</v>
      </c>
      <c r="BZ5" s="18" t="s">
        <v>95</v>
      </c>
      <c r="CA5" s="18" t="s">
        <v>96</v>
      </c>
      <c r="CB5" s="18" t="s">
        <v>86</v>
      </c>
      <c r="CC5" s="18" t="s">
        <v>87</v>
      </c>
      <c r="CD5" s="18" t="s">
        <v>88</v>
      </c>
      <c r="CE5" s="18" t="s">
        <v>89</v>
      </c>
      <c r="CF5" s="18" t="s">
        <v>90</v>
      </c>
      <c r="CG5" s="18" t="s">
        <v>91</v>
      </c>
      <c r="CH5" s="18" t="s">
        <v>92</v>
      </c>
      <c r="CI5" s="18" t="s">
        <v>93</v>
      </c>
      <c r="CJ5" s="18" t="s">
        <v>94</v>
      </c>
      <c r="CK5" s="18" t="s">
        <v>95</v>
      </c>
      <c r="CL5" s="18" t="s">
        <v>96</v>
      </c>
      <c r="CM5" s="18" t="s">
        <v>86</v>
      </c>
      <c r="CN5" s="18" t="s">
        <v>87</v>
      </c>
      <c r="CO5" s="18" t="s">
        <v>88</v>
      </c>
      <c r="CP5" s="18" t="s">
        <v>89</v>
      </c>
      <c r="CQ5" s="18" t="s">
        <v>90</v>
      </c>
      <c r="CR5" s="18" t="s">
        <v>91</v>
      </c>
      <c r="CS5" s="18" t="s">
        <v>92</v>
      </c>
      <c r="CT5" s="18" t="s">
        <v>93</v>
      </c>
      <c r="CU5" s="18" t="s">
        <v>94</v>
      </c>
      <c r="CV5" s="18" t="s">
        <v>95</v>
      </c>
      <c r="CW5" s="18" t="s">
        <v>96</v>
      </c>
      <c r="CX5" s="18" t="s">
        <v>86</v>
      </c>
      <c r="CY5" s="18" t="s">
        <v>87</v>
      </c>
      <c r="CZ5" s="18" t="s">
        <v>88</v>
      </c>
      <c r="DA5" s="18" t="s">
        <v>89</v>
      </c>
      <c r="DB5" s="18" t="s">
        <v>90</v>
      </c>
      <c r="DC5" s="18" t="s">
        <v>91</v>
      </c>
      <c r="DD5" s="18" t="s">
        <v>92</v>
      </c>
      <c r="DE5" s="18" t="s">
        <v>93</v>
      </c>
      <c r="DF5" s="18" t="s">
        <v>94</v>
      </c>
      <c r="DG5" s="18" t="s">
        <v>95</v>
      </c>
      <c r="DH5" s="18" t="s">
        <v>96</v>
      </c>
      <c r="DI5" s="18" t="s">
        <v>86</v>
      </c>
      <c r="DJ5" s="18" t="s">
        <v>87</v>
      </c>
      <c r="DK5" s="18" t="s">
        <v>88</v>
      </c>
      <c r="DL5" s="18" t="s">
        <v>89</v>
      </c>
      <c r="DM5" s="18" t="s">
        <v>90</v>
      </c>
      <c r="DN5" s="18" t="s">
        <v>91</v>
      </c>
      <c r="DO5" s="18" t="s">
        <v>92</v>
      </c>
      <c r="DP5" s="18" t="s">
        <v>93</v>
      </c>
      <c r="DQ5" s="18" t="s">
        <v>94</v>
      </c>
      <c r="DR5" s="18" t="s">
        <v>95</v>
      </c>
      <c r="DS5" s="18" t="s">
        <v>96</v>
      </c>
      <c r="DT5" s="18" t="s">
        <v>86</v>
      </c>
      <c r="DU5" s="18" t="s">
        <v>87</v>
      </c>
      <c r="DV5" s="18" t="s">
        <v>88</v>
      </c>
      <c r="DW5" s="18" t="s">
        <v>89</v>
      </c>
      <c r="DX5" s="18" t="s">
        <v>90</v>
      </c>
      <c r="DY5" s="18" t="s">
        <v>91</v>
      </c>
      <c r="DZ5" s="18" t="s">
        <v>92</v>
      </c>
      <c r="EA5" s="18" t="s">
        <v>93</v>
      </c>
      <c r="EB5" s="18" t="s">
        <v>94</v>
      </c>
      <c r="EC5" s="18" t="s">
        <v>95</v>
      </c>
      <c r="ED5" s="18" t="s">
        <v>96</v>
      </c>
      <c r="EE5" s="18" t="s">
        <v>86</v>
      </c>
      <c r="EF5" s="18" t="s">
        <v>87</v>
      </c>
      <c r="EG5" s="18" t="s">
        <v>88</v>
      </c>
      <c r="EH5" s="18" t="s">
        <v>89</v>
      </c>
      <c r="EI5" s="18" t="s">
        <v>90</v>
      </c>
      <c r="EJ5" s="18" t="s">
        <v>91</v>
      </c>
      <c r="EK5" s="18" t="s">
        <v>92</v>
      </c>
      <c r="EL5" s="18" t="s">
        <v>93</v>
      </c>
      <c r="EM5" s="18" t="s">
        <v>94</v>
      </c>
      <c r="EN5" s="18" t="s">
        <v>95</v>
      </c>
      <c r="EO5" s="18" t="s">
        <v>96</v>
      </c>
    </row>
    <row r="6" spans="1:145" s="22" customFormat="1" x14ac:dyDescent="0.15">
      <c r="A6" s="14" t="s">
        <v>97</v>
      </c>
      <c r="B6" s="19">
        <f>B7</f>
        <v>2023</v>
      </c>
      <c r="C6" s="19">
        <f t="shared" ref="C6:X6" si="3">C7</f>
        <v>252034</v>
      </c>
      <c r="D6" s="19">
        <f t="shared" si="3"/>
        <v>47</v>
      </c>
      <c r="E6" s="19">
        <f t="shared" si="3"/>
        <v>18</v>
      </c>
      <c r="F6" s="19">
        <f t="shared" si="3"/>
        <v>1</v>
      </c>
      <c r="G6" s="19">
        <f t="shared" si="3"/>
        <v>0</v>
      </c>
      <c r="H6" s="19" t="str">
        <f t="shared" si="3"/>
        <v>滋賀県　長浜市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個別排水処理</v>
      </c>
      <c r="L6" s="19" t="str">
        <f t="shared" si="3"/>
        <v>L2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0.01</v>
      </c>
      <c r="Q6" s="20">
        <f t="shared" si="3"/>
        <v>100</v>
      </c>
      <c r="R6" s="20">
        <f t="shared" si="3"/>
        <v>2836</v>
      </c>
      <c r="S6" s="20">
        <f t="shared" si="3"/>
        <v>113940</v>
      </c>
      <c r="T6" s="20">
        <f t="shared" si="3"/>
        <v>681.02</v>
      </c>
      <c r="U6" s="20">
        <f t="shared" si="3"/>
        <v>167.31</v>
      </c>
      <c r="V6" s="20">
        <f t="shared" si="3"/>
        <v>15</v>
      </c>
      <c r="W6" s="20">
        <f t="shared" si="3"/>
        <v>0.02</v>
      </c>
      <c r="X6" s="20">
        <f t="shared" si="3"/>
        <v>750</v>
      </c>
      <c r="Y6" s="21">
        <f>IF(Y7="",NA(),Y7)</f>
        <v>100</v>
      </c>
      <c r="Z6" s="21">
        <f t="shared" ref="Z6:AH6" si="4">IF(Z7="",NA(),Z7)</f>
        <v>100</v>
      </c>
      <c r="AA6" s="21">
        <f t="shared" si="4"/>
        <v>100</v>
      </c>
      <c r="AB6" s="21">
        <f t="shared" si="4"/>
        <v>100</v>
      </c>
      <c r="AC6" s="21">
        <f t="shared" si="4"/>
        <v>100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0">
        <f>IF(BF7="",NA(),BF7)</f>
        <v>0</v>
      </c>
      <c r="BG6" s="20">
        <f t="shared" ref="BG6:BO6" si="7">IF(BG7="",NA(),BG7)</f>
        <v>0</v>
      </c>
      <c r="BH6" s="20">
        <f t="shared" si="7"/>
        <v>0</v>
      </c>
      <c r="BI6" s="20">
        <f t="shared" si="7"/>
        <v>0</v>
      </c>
      <c r="BJ6" s="20">
        <f t="shared" si="7"/>
        <v>0</v>
      </c>
      <c r="BK6" s="21">
        <f t="shared" si="7"/>
        <v>862.99</v>
      </c>
      <c r="BL6" s="21">
        <f t="shared" si="7"/>
        <v>782.91</v>
      </c>
      <c r="BM6" s="21">
        <f t="shared" si="7"/>
        <v>783.21</v>
      </c>
      <c r="BN6" s="21">
        <f t="shared" si="7"/>
        <v>902.04</v>
      </c>
      <c r="BO6" s="21">
        <f t="shared" si="7"/>
        <v>992.16</v>
      </c>
      <c r="BP6" s="20" t="str">
        <f>IF(BP7="","",IF(BP7="-","【-】","【"&amp;SUBSTITUTE(TEXT(BP7,"#,##0.00"),"-","△")&amp;"】"))</f>
        <v>【967.97】</v>
      </c>
      <c r="BQ6" s="21">
        <f>IF(BQ7="",NA(),BQ7)</f>
        <v>29.46</v>
      </c>
      <c r="BR6" s="21">
        <f t="shared" ref="BR6:BZ6" si="8">IF(BR7="",NA(),BR7)</f>
        <v>29.26</v>
      </c>
      <c r="BS6" s="21">
        <f t="shared" si="8"/>
        <v>27.96</v>
      </c>
      <c r="BT6" s="21">
        <f t="shared" si="8"/>
        <v>16.5</v>
      </c>
      <c r="BU6" s="21">
        <f t="shared" si="8"/>
        <v>24.17</v>
      </c>
      <c r="BV6" s="21">
        <f t="shared" si="8"/>
        <v>50.06</v>
      </c>
      <c r="BW6" s="21">
        <f t="shared" si="8"/>
        <v>49.38</v>
      </c>
      <c r="BX6" s="21">
        <f t="shared" si="8"/>
        <v>48.53</v>
      </c>
      <c r="BY6" s="21">
        <f t="shared" si="8"/>
        <v>46.11</v>
      </c>
      <c r="BZ6" s="21">
        <f t="shared" si="8"/>
        <v>45.55</v>
      </c>
      <c r="CA6" s="20" t="str">
        <f>IF(CA7="","",IF(CA7="-","【-】","【"&amp;SUBSTITUTE(TEXT(CA7,"#,##0.00"),"-","△")&amp;"】"))</f>
        <v>【46.20】</v>
      </c>
      <c r="CB6" s="21">
        <f>IF(CB7="",NA(),CB7)</f>
        <v>581.21</v>
      </c>
      <c r="CC6" s="21">
        <f t="shared" ref="CC6:CK6" si="9">IF(CC7="",NA(),CC7)</f>
        <v>596.84</v>
      </c>
      <c r="CD6" s="21">
        <f t="shared" si="9"/>
        <v>627.57000000000005</v>
      </c>
      <c r="CE6" s="21">
        <f t="shared" si="9"/>
        <v>1041.25</v>
      </c>
      <c r="CF6" s="21">
        <f t="shared" si="9"/>
        <v>732.86</v>
      </c>
      <c r="CG6" s="21">
        <f t="shared" si="9"/>
        <v>309.22000000000003</v>
      </c>
      <c r="CH6" s="21">
        <f t="shared" si="9"/>
        <v>316.97000000000003</v>
      </c>
      <c r="CI6" s="21">
        <f t="shared" si="9"/>
        <v>326.17</v>
      </c>
      <c r="CJ6" s="21">
        <f t="shared" si="9"/>
        <v>336.93</v>
      </c>
      <c r="CK6" s="21">
        <f t="shared" si="9"/>
        <v>331.17</v>
      </c>
      <c r="CL6" s="20" t="str">
        <f>IF(CL7="","",IF(CL7="-","【-】","【"&amp;SUBSTITUTE(TEXT(CL7,"#,##0.00"),"-","△")&amp;"】"))</f>
        <v>【332.82】</v>
      </c>
      <c r="CM6" s="21">
        <f>IF(CM7="",NA(),CM7)</f>
        <v>46.67</v>
      </c>
      <c r="CN6" s="21">
        <f t="shared" ref="CN6:CV6" si="10">IF(CN7="",NA(),CN7)</f>
        <v>40</v>
      </c>
      <c r="CO6" s="21">
        <f t="shared" si="10"/>
        <v>40</v>
      </c>
      <c r="CP6" s="21">
        <f t="shared" si="10"/>
        <v>40</v>
      </c>
      <c r="CQ6" s="21">
        <f t="shared" si="10"/>
        <v>40</v>
      </c>
      <c r="CR6" s="21">
        <f t="shared" si="10"/>
        <v>47.35</v>
      </c>
      <c r="CS6" s="21">
        <f t="shared" si="10"/>
        <v>46.36</v>
      </c>
      <c r="CT6" s="21">
        <f t="shared" si="10"/>
        <v>46.45</v>
      </c>
      <c r="CU6" s="21">
        <f t="shared" si="10"/>
        <v>45.36</v>
      </c>
      <c r="CV6" s="21">
        <f t="shared" si="10"/>
        <v>45.93</v>
      </c>
      <c r="CW6" s="20" t="str">
        <f>IF(CW7="","",IF(CW7="-","【-】","【"&amp;SUBSTITUTE(TEXT(CW7,"#,##0.00"),"-","△")&amp;"】"))</f>
        <v>【46.29】</v>
      </c>
      <c r="CX6" s="21">
        <f>IF(CX7="",NA(),CX7)</f>
        <v>100</v>
      </c>
      <c r="CY6" s="21">
        <f t="shared" ref="CY6:DG6" si="11">IF(CY7="",NA(),CY7)</f>
        <v>100</v>
      </c>
      <c r="CZ6" s="21">
        <f t="shared" si="11"/>
        <v>100</v>
      </c>
      <c r="DA6" s="21">
        <f t="shared" si="11"/>
        <v>100</v>
      </c>
      <c r="DB6" s="21">
        <f t="shared" si="11"/>
        <v>100</v>
      </c>
      <c r="DC6" s="21">
        <f t="shared" si="11"/>
        <v>81.209999999999994</v>
      </c>
      <c r="DD6" s="21">
        <f t="shared" si="11"/>
        <v>83.08</v>
      </c>
      <c r="DE6" s="21">
        <f t="shared" si="11"/>
        <v>82.61</v>
      </c>
      <c r="DF6" s="21">
        <f t="shared" si="11"/>
        <v>82.21</v>
      </c>
      <c r="DG6" s="21">
        <f t="shared" si="11"/>
        <v>82.98</v>
      </c>
      <c r="DH6" s="20" t="str">
        <f>IF(DH7="","",IF(DH7="-","【-】","【"&amp;SUBSTITUTE(TEXT(DH7,"#,##0.00"),"-","△")&amp;"】"))</f>
        <v>【82.56】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1" t="str">
        <f>IF(EE7="",NA(),EE7)</f>
        <v>-</v>
      </c>
      <c r="EF6" s="21" t="str">
        <f t="shared" ref="EF6:EN6" si="14">IF(EF7="",NA(),EF7)</f>
        <v>-</v>
      </c>
      <c r="EG6" s="21" t="str">
        <f t="shared" si="14"/>
        <v>-</v>
      </c>
      <c r="EH6" s="21" t="str">
        <f t="shared" si="14"/>
        <v>-</v>
      </c>
      <c r="EI6" s="21" t="str">
        <f t="shared" si="14"/>
        <v>-</v>
      </c>
      <c r="EJ6" s="21" t="str">
        <f t="shared" si="14"/>
        <v>-</v>
      </c>
      <c r="EK6" s="21" t="str">
        <f t="shared" si="14"/>
        <v>-</v>
      </c>
      <c r="EL6" s="21" t="str">
        <f t="shared" si="14"/>
        <v>-</v>
      </c>
      <c r="EM6" s="21" t="str">
        <f t="shared" si="14"/>
        <v>-</v>
      </c>
      <c r="EN6" s="21" t="str">
        <f t="shared" si="14"/>
        <v>-</v>
      </c>
      <c r="EO6" s="20" t="str">
        <f>IF(EO7="","",IF(EO7="-","【-】","【"&amp;SUBSTITUTE(TEXT(EO7,"#,##0.00"),"-","△")&amp;"】"))</f>
        <v>【-】</v>
      </c>
    </row>
    <row r="7" spans="1:145" s="22" customFormat="1" x14ac:dyDescent="0.15">
      <c r="A7" s="14"/>
      <c r="B7" s="23">
        <v>2023</v>
      </c>
      <c r="C7" s="23">
        <v>252034</v>
      </c>
      <c r="D7" s="23">
        <v>47</v>
      </c>
      <c r="E7" s="23">
        <v>18</v>
      </c>
      <c r="F7" s="23">
        <v>1</v>
      </c>
      <c r="G7" s="23">
        <v>0</v>
      </c>
      <c r="H7" s="23" t="s">
        <v>98</v>
      </c>
      <c r="I7" s="23" t="s">
        <v>99</v>
      </c>
      <c r="J7" s="23" t="s">
        <v>100</v>
      </c>
      <c r="K7" s="23" t="s">
        <v>101</v>
      </c>
      <c r="L7" s="23" t="s">
        <v>102</v>
      </c>
      <c r="M7" s="23" t="s">
        <v>103</v>
      </c>
      <c r="N7" s="24" t="s">
        <v>104</v>
      </c>
      <c r="O7" s="24" t="s">
        <v>105</v>
      </c>
      <c r="P7" s="24">
        <v>0.01</v>
      </c>
      <c r="Q7" s="24">
        <v>100</v>
      </c>
      <c r="R7" s="24">
        <v>2836</v>
      </c>
      <c r="S7" s="24">
        <v>113940</v>
      </c>
      <c r="T7" s="24">
        <v>681.02</v>
      </c>
      <c r="U7" s="24">
        <v>167.31</v>
      </c>
      <c r="V7" s="24">
        <v>15</v>
      </c>
      <c r="W7" s="24">
        <v>0.02</v>
      </c>
      <c r="X7" s="24">
        <v>750</v>
      </c>
      <c r="Y7" s="24">
        <v>100</v>
      </c>
      <c r="Z7" s="24">
        <v>100</v>
      </c>
      <c r="AA7" s="24">
        <v>100</v>
      </c>
      <c r="AB7" s="24">
        <v>100</v>
      </c>
      <c r="AC7" s="24">
        <v>100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0</v>
      </c>
      <c r="BG7" s="24">
        <v>0</v>
      </c>
      <c r="BH7" s="24">
        <v>0</v>
      </c>
      <c r="BI7" s="24">
        <v>0</v>
      </c>
      <c r="BJ7" s="24">
        <v>0</v>
      </c>
      <c r="BK7" s="24">
        <v>862.99</v>
      </c>
      <c r="BL7" s="24">
        <v>782.91</v>
      </c>
      <c r="BM7" s="24">
        <v>783.21</v>
      </c>
      <c r="BN7" s="24">
        <v>902.04</v>
      </c>
      <c r="BO7" s="24">
        <v>992.16</v>
      </c>
      <c r="BP7" s="24">
        <v>967.97</v>
      </c>
      <c r="BQ7" s="24">
        <v>29.46</v>
      </c>
      <c r="BR7" s="24">
        <v>29.26</v>
      </c>
      <c r="BS7" s="24">
        <v>27.96</v>
      </c>
      <c r="BT7" s="24">
        <v>16.5</v>
      </c>
      <c r="BU7" s="24">
        <v>24.17</v>
      </c>
      <c r="BV7" s="24">
        <v>50.06</v>
      </c>
      <c r="BW7" s="24">
        <v>49.38</v>
      </c>
      <c r="BX7" s="24">
        <v>48.53</v>
      </c>
      <c r="BY7" s="24">
        <v>46.11</v>
      </c>
      <c r="BZ7" s="24">
        <v>45.55</v>
      </c>
      <c r="CA7" s="24">
        <v>46.2</v>
      </c>
      <c r="CB7" s="24">
        <v>581.21</v>
      </c>
      <c r="CC7" s="24">
        <v>596.84</v>
      </c>
      <c r="CD7" s="24">
        <v>627.57000000000005</v>
      </c>
      <c r="CE7" s="24">
        <v>1041.25</v>
      </c>
      <c r="CF7" s="24">
        <v>732.86</v>
      </c>
      <c r="CG7" s="24">
        <v>309.22000000000003</v>
      </c>
      <c r="CH7" s="24">
        <v>316.97000000000003</v>
      </c>
      <c r="CI7" s="24">
        <v>326.17</v>
      </c>
      <c r="CJ7" s="24">
        <v>336.93</v>
      </c>
      <c r="CK7" s="24">
        <v>331.17</v>
      </c>
      <c r="CL7" s="24">
        <v>332.82</v>
      </c>
      <c r="CM7" s="24">
        <v>46.67</v>
      </c>
      <c r="CN7" s="24">
        <v>40</v>
      </c>
      <c r="CO7" s="24">
        <v>40</v>
      </c>
      <c r="CP7" s="24">
        <v>40</v>
      </c>
      <c r="CQ7" s="24">
        <v>40</v>
      </c>
      <c r="CR7" s="24">
        <v>47.35</v>
      </c>
      <c r="CS7" s="24">
        <v>46.36</v>
      </c>
      <c r="CT7" s="24">
        <v>46.45</v>
      </c>
      <c r="CU7" s="24">
        <v>45.36</v>
      </c>
      <c r="CV7" s="24">
        <v>45.93</v>
      </c>
      <c r="CW7" s="24">
        <v>46.29</v>
      </c>
      <c r="CX7" s="24">
        <v>100</v>
      </c>
      <c r="CY7" s="24">
        <v>100</v>
      </c>
      <c r="CZ7" s="24">
        <v>100</v>
      </c>
      <c r="DA7" s="24">
        <v>100</v>
      </c>
      <c r="DB7" s="24">
        <v>100</v>
      </c>
      <c r="DC7" s="24">
        <v>81.209999999999994</v>
      </c>
      <c r="DD7" s="24">
        <v>83.08</v>
      </c>
      <c r="DE7" s="24">
        <v>82.61</v>
      </c>
      <c r="DF7" s="24">
        <v>82.21</v>
      </c>
      <c r="DG7" s="24">
        <v>82.98</v>
      </c>
      <c r="DH7" s="24">
        <v>82.56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 t="s">
        <v>104</v>
      </c>
      <c r="EF7" s="24" t="s">
        <v>104</v>
      </c>
      <c r="EG7" s="24" t="s">
        <v>104</v>
      </c>
      <c r="EH7" s="24" t="s">
        <v>104</v>
      </c>
      <c r="EI7" s="24" t="s">
        <v>104</v>
      </c>
      <c r="EJ7" s="24" t="s">
        <v>104</v>
      </c>
      <c r="EK7" s="24" t="s">
        <v>104</v>
      </c>
      <c r="EL7" s="24" t="s">
        <v>104</v>
      </c>
      <c r="EM7" s="24" t="s">
        <v>104</v>
      </c>
      <c r="EN7" s="24" t="s">
        <v>104</v>
      </c>
      <c r="EO7" s="24" t="s">
        <v>104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106</v>
      </c>
      <c r="C9" s="26" t="s">
        <v>107</v>
      </c>
      <c r="D9" s="26" t="s">
        <v>108</v>
      </c>
      <c r="E9" s="26" t="s">
        <v>109</v>
      </c>
      <c r="F9" s="26" t="s">
        <v>110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48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5" x14ac:dyDescent="0.15">
      <c r="B11">
        <v>22</v>
      </c>
      <c r="C11">
        <v>21</v>
      </c>
      <c r="D11">
        <v>20</v>
      </c>
      <c r="E11">
        <v>19</v>
      </c>
      <c r="F11">
        <v>18</v>
      </c>
      <c r="G11" t="s">
        <v>111</v>
      </c>
    </row>
    <row r="12" spans="1:145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112</v>
      </c>
    </row>
    <row r="13" spans="1:145" x14ac:dyDescent="0.15">
      <c r="B13" t="s">
        <v>113</v>
      </c>
      <c r="C13" t="s">
        <v>114</v>
      </c>
      <c r="D13" t="s">
        <v>114</v>
      </c>
      <c r="E13" t="s">
        <v>115</v>
      </c>
      <c r="F13" t="s">
        <v>115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2025-01-24T07:42:19Z</dcterms:created>
  <dcterms:modified xsi:type="dcterms:W3CDTF">2025-02-04T23:46:30Z</dcterms:modified>
  <cp:category/>
</cp:coreProperties>
</file>