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総務部\総務部 財政課\財政係\12 公営企業関係\R06\R07.01.22 【2.13（木）期限】公営企業に係る経営比較分析表（令和５年度決算）の分析等について\03 県回答\"/>
    </mc:Choice>
  </mc:AlternateContent>
  <xr:revisionPtr revIDLastSave="0" documentId="13_ncr:1_{A7F5B5DA-FDF7-43D5-B16E-2DAE55A077F8}" xr6:coauthVersionLast="36" xr6:coauthVersionMax="36" xr10:uidLastSave="{00000000-0000-0000-0000-000000000000}"/>
  <workbookProtection workbookAlgorithmName="SHA-512" workbookHashValue="Z7Oh9ON9h5+kOnkstzQQeB91Ej9Cs6g1NeOuuAzwSuliZeXiKwYCRhs7FQC7H48kEp33zVZBIkmR8yUwpBF0cQ==" workbookSaltValue="AFzVPOyR8YOK1QYRsVUFVg==" workbookSpinCount="100000" lockStructure="1"/>
  <bookViews>
    <workbookView xWindow="0" yWindow="0" windowWidth="20700" windowHeight="766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L10" i="4"/>
  <c r="I10"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<sst xmlns="http://schemas.openxmlformats.org/spreadsheetml/2006/main" count="236" uniqueCount="119">
  <si>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</si>
  <si>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</si>
  <si>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</si>
  <si>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</si>
  <si>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</si>
  <si>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</si>
  <si>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</si>
  <si>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</si>
  <si>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</si>
  <si>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</si>
  <si>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</si>
  <si>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</si>
  <si>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</si>
  <si>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</si>
  <si>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</si>
  <si>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</si>
  <si>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</si>
  <si>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</si>
  <si>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</si>
  <si>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</si>
  <si>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</si>
  <si>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</si>
  <si>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</si>
  <si>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</si>
  <si>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</si>
  <si>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</si>
  <si>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</si>
  <si>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</si>
  <si>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</si>
  <si>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</si>
  <si>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</si>
  <si>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</si>
  <si>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</si>
  <si>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</si>
  <si>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</si>
  <si>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</si>
  <si>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</si>
  <si>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</si>
  <si>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</si>
  <si>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</si>
  <si>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</si>
  <si>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</si>
  <si>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</si>
  <si>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</si>
  <si>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</si>
  <si>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</si>
  <si>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</si>
  <si>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</si>
  <si>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</si>
  <si>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</si>
  <si>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</si>
  <si>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</si>
  <si>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</si>
  <si>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</si>
  <si>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</si>
  <si>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</si>
  <si>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</si>
  <si>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</si>
  <si>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</si>
  <si>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</si>
  <si>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</si>
  <si>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</si>
  <si>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</si>
  <si>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</si>
  <si>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</si>
  <si>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</si>
  <si>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</si>
  <si>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</si>
  <si>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</si>
  <si>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</si>
  <si>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</si>
  <si>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</si>
  <si>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</si>
  <si>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</si>
  <si>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</si>
  <si>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</si>
  <si>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</si>
  <si>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</si>
  <si>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</si>
  <si>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</si>
  <si>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</si>
  <si>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</si>
  <si>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</si>
  <si>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</si>
  <si>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</si>
  <si>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</si>
  <si>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</si>
  <si>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</si>
  <si>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</si>
  <si>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</si>
  <si>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</si>
  <si>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</si>
  <si>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</si>
  <si>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</si>
  <si>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</si>
  <si>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</si>
  <si>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</si>
  <si>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</si>
  <si>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</si>
  <si>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</si>
  <si>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</si>
  <si>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</si>
  <si>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</si>
  <si>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</si>
  <si>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</si>
  <si>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</si>
  <si>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</si>
  <si>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</si>
  <si>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</si>
  <si>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</si>
  <si>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</si>
  <si>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</si>
  <si>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</si>
  <si>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</si>
  <si>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</si>
  <si>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</si>
  <si>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収益的収支比率については、企業債償還が経営の硬直化の要因となっており、一般会計からの繰入金に依存している状況である。
　企業債残高対事業規模比率については、整備後に新規の借入をしていないため、現在高が減少しており、類似団体と比べて低い比率となっている。
　経費回収率については、処理人口も僅少であるため、一般会計からの繰入金に依存している状況である。
　汚水処理原価については、有収水量の増加並びに管理経費の減少により、前年に比べ減少している。
　施設利用率については、前年度と同程度の汚水量を維持しているが、過疎化の影響で処理区域内人口は減少傾向にあり、徐々に下がっていくことが予想される。
　水洗化率については100％で、類似団体の平均を大きく上回っている。</t>
    <phoneticPr fontId="4"/>
  </si>
  <si>
    <t>　供用開始後20年以上が経過し、今後の処理機能の維持については、令和６年３月策定の「第２次長浜市下水道ビジョン」において、既設管を利用した合併浄化槽への切り替えを検討することとしている。</t>
    <phoneticPr fontId="4"/>
  </si>
  <si>
    <t>　長浜市の小規模集合排水処理事業は、１地区の経営で、処理区域内人口が20人に満たず、使用料収入を見込むことができないため、類似団体と比較しても、汚水処理原価は高く、経費回収率は低い状況にある。
　今後も当該地区の人口減少は否めず、施設の老朽化の進行を考慮すると、経営状況はますます厳しくなることが予想されるため、汚水処理方式の見直しを検討していく。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</si>
</sst>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AE-41A4-BBF6-106DBE805F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EAE-41A4-BBF6-106DBE805F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c:v>
                </c:pt>
                <c:pt idx="1">
                  <c:v>50</c:v>
                </c:pt>
                <c:pt idx="2">
                  <c:v>45</c:v>
                </c:pt>
                <c:pt idx="3">
                  <c:v>50</c:v>
                </c:pt>
                <c:pt idx="4">
                  <c:v>50</c:v>
                </c:pt>
              </c:numCache>
            </c:numRef>
          </c:val>
          <c:extLst>
            <c:ext xmlns:c16="http://schemas.microsoft.com/office/drawing/2014/chart" uri="{C3380CC4-5D6E-409C-BE32-E72D297353CC}">
              <c16:uniqueId val="{00000000-F20F-43DC-B0E8-8864D6DBF5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F20F-43DC-B0E8-8864D6DBF5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B1F-4144-B1F8-5578323A2D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3B1F-4144-B1F8-5578323A2D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83.48</c:v>
                </c:pt>
                <c:pt idx="1">
                  <c:v>79.02</c:v>
                </c:pt>
                <c:pt idx="2">
                  <c:v>76.91</c:v>
                </c:pt>
                <c:pt idx="3">
                  <c:v>77.77</c:v>
                </c:pt>
                <c:pt idx="4">
                  <c:v>77.2</c:v>
                </c:pt>
              </c:numCache>
            </c:numRef>
          </c:val>
          <c:extLst>
            <c:ext xmlns:c16="http://schemas.microsoft.com/office/drawing/2014/chart" uri="{C3380CC4-5D6E-409C-BE32-E72D297353CC}">
              <c16:uniqueId val="{00000000-79DA-4837-AF5E-00A5AA2E6E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DA-4837-AF5E-00A5AA2E6E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3D-4900-9ABE-62EF5A3E3E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3D-4900-9ABE-62EF5A3E3E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05-43CE-9A7B-8C9A7E96C4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05-43CE-9A7B-8C9A7E96C4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DC-4F74-A63C-4E57235A1AE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DC-4F74-A63C-4E57235A1AE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FE-4B7A-8619-F2E8C08AF1D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FE-4B7A-8619-F2E8C08AF1D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6774.02</c:v>
                </c:pt>
                <c:pt idx="1">
                  <c:v>4924.2</c:v>
                </c:pt>
                <c:pt idx="2">
                  <c:v>3493.75</c:v>
                </c:pt>
                <c:pt idx="3">
                  <c:v>2255.44</c:v>
                </c:pt>
                <c:pt idx="4">
                  <c:v>473.25</c:v>
                </c:pt>
              </c:numCache>
            </c:numRef>
          </c:val>
          <c:extLst>
            <c:ext xmlns:c16="http://schemas.microsoft.com/office/drawing/2014/chart" uri="{C3380CC4-5D6E-409C-BE32-E72D297353CC}">
              <c16:uniqueId val="{00000000-7AC8-4401-B322-5E08CC9C30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7AC8-4401-B322-5E08CC9C30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4.41</c:v>
                </c:pt>
                <c:pt idx="1">
                  <c:v>7.69</c:v>
                </c:pt>
                <c:pt idx="2">
                  <c:v>9.43</c:v>
                </c:pt>
                <c:pt idx="3">
                  <c:v>6.68</c:v>
                </c:pt>
                <c:pt idx="4">
                  <c:v>7.82</c:v>
                </c:pt>
              </c:numCache>
            </c:numRef>
          </c:val>
          <c:extLst>
            <c:ext xmlns:c16="http://schemas.microsoft.com/office/drawing/2014/chart" uri="{C3380CC4-5D6E-409C-BE32-E72D297353CC}">
              <c16:uniqueId val="{00000000-7DBB-489C-8FE1-F94E613139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7DBB-489C-8FE1-F94E613139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4632.33</c:v>
                </c:pt>
                <c:pt idx="1">
                  <c:v>2620.4499999999998</c:v>
                </c:pt>
                <c:pt idx="2">
                  <c:v>2105.14</c:v>
                </c:pt>
                <c:pt idx="3">
                  <c:v>3082.37</c:v>
                </c:pt>
                <c:pt idx="4">
                  <c:v>2527.33</c:v>
                </c:pt>
              </c:numCache>
            </c:numRef>
          </c:val>
          <c:extLst>
            <c:ext xmlns:c16="http://schemas.microsoft.com/office/drawing/2014/chart" uri="{C3380CC4-5D6E-409C-BE32-E72D297353CC}">
              <c16:uniqueId val="{00000000-6F2C-43D7-82AA-9741B5172A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6F2C-43D7-82AA-9741B5172A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滋賀県　長浜市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54">
        <f>データ!S6</f>
        <v>113940</v>
      </c>
      <c r="AM8" s="54"/>
      <c r="AN8" s="54"/>
      <c r="AO8" s="54"/>
      <c r="AP8" s="54"/>
      <c r="AQ8" s="54"/>
      <c r="AR8" s="54"/>
      <c r="AS8" s="54"/>
      <c r="AT8" s="53">
        <f>データ!T6</f>
        <v>681.02</v>
      </c>
      <c r="AU8" s="53"/>
      <c r="AV8" s="53"/>
      <c r="AW8" s="53"/>
      <c r="AX8" s="53"/>
      <c r="AY8" s="53"/>
      <c r="AZ8" s="53"/>
      <c r="BA8" s="53"/>
      <c r="BB8" s="53">
        <f>データ!U6</f>
        <v>167.31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0.02</v>
      </c>
      <c r="Q10" s="53"/>
      <c r="R10" s="53"/>
      <c r="S10" s="53"/>
      <c r="T10" s="53"/>
      <c r="U10" s="53"/>
      <c r="V10" s="53"/>
      <c r="W10" s="53">
        <f>データ!Q6</f>
        <v>47.02</v>
      </c>
      <c r="X10" s="53"/>
      <c r="Y10" s="53"/>
      <c r="Z10" s="53"/>
      <c r="AA10" s="53"/>
      <c r="AB10" s="53"/>
      <c r="AC10" s="53"/>
      <c r="AD10" s="54">
        <f>データ!R6</f>
        <v>2836</v>
      </c>
      <c r="AE10" s="54"/>
      <c r="AF10" s="54"/>
      <c r="AG10" s="54"/>
      <c r="AH10" s="54"/>
      <c r="AI10" s="54"/>
      <c r="AJ10" s="54"/>
      <c r="AK10" s="2"/>
      <c r="AL10" s="54">
        <f>データ!V6</f>
        <v>18</v>
      </c>
      <c r="AM10" s="54"/>
      <c r="AN10" s="54"/>
      <c r="AO10" s="54"/>
      <c r="AP10" s="54"/>
      <c r="AQ10" s="54"/>
      <c r="AR10" s="54"/>
      <c r="AS10" s="54"/>
      <c r="AT10" s="53">
        <f>データ!W6</f>
        <v>0.03</v>
      </c>
      <c r="AU10" s="53"/>
      <c r="AV10" s="53"/>
      <c r="AW10" s="53"/>
      <c r="AX10" s="53"/>
      <c r="AY10" s="53"/>
      <c r="AZ10" s="53"/>
      <c r="BA10" s="53"/>
      <c r="BB10" s="53">
        <f>データ!X6</f>
        <v>600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【1,321.62】</v>
      </c>
      <c r="I86" s="12" t="str">
        <f>データ!CA6</f>
        <v>【34.61】</v>
      </c>
      <c r="J86" s="12" t="str">
        <f>データ!CL6</f>
        <v>【538.24】</v>
      </c>
      <c r="K86" s="12" t="str">
        <f>データ!CW6</f>
        <v>【33.03】</v>
      </c>
      <c r="L86" s="12" t="str">
        <f>データ!DH6</f>
        <v>【89.81】</v>
      </c>
      <c r="M86" s="12" t="s">
        <v>44</v>
      </c>
      <c r="N86" s="12" t="s">
        <v>44</v>
      </c>
      <c r="O86" s="12" t="str">
        <f>データ!EO6</f>
        <v>【0.00】</v>
      </c>
    </row>
  </sheetData>
  <sheetProtection algorithmName="SHA-512" hashValue="uFk0eZ0NsRm3jticzIMBLM2LlMnRhEWPIDjokPjvxW2MFv4v6F6ftliHa+QuNZCzmS+wIILM0Ipp+tpBjclqJw==" saltValue="ZZ1zB88cZvqSSQ8RP4M7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252034</v>
      </c>
      <c r="D6" s="19">
        <f t="shared" si="3"/>
        <v>47</v>
      </c>
      <c r="E6" s="19">
        <f t="shared" si="3"/>
        <v>17</v>
      </c>
      <c r="F6" s="19">
        <f t="shared" si="3"/>
        <v>9</v>
      </c>
      <c r="G6" s="19">
        <f t="shared" si="3"/>
        <v>0</v>
      </c>
      <c r="H6" s="19" t="str">
        <f t="shared" si="3"/>
        <v>滋賀県　長浜市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0.02</v>
      </c>
      <c r="Q6" s="20">
        <f t="shared" si="3"/>
        <v>47.02</v>
      </c>
      <c r="R6" s="20">
        <f t="shared" si="3"/>
        <v>2836</v>
      </c>
      <c r="S6" s="20">
        <f t="shared" si="3"/>
        <v>113940</v>
      </c>
      <c r="T6" s="20">
        <f t="shared" si="3"/>
        <v>681.02</v>
      </c>
      <c r="U6" s="20">
        <f t="shared" si="3"/>
        <v>167.31</v>
      </c>
      <c r="V6" s="20">
        <f t="shared" si="3"/>
        <v>18</v>
      </c>
      <c r="W6" s="20">
        <f t="shared" si="3"/>
        <v>0.03</v>
      </c>
      <c r="X6" s="20">
        <f t="shared" si="3"/>
        <v>600</v>
      </c>
      <c r="Y6" s="21">
        <f>IF(Y7="",NA(),Y7)</f>
        <v>83.48</v>
      </c>
      <c r="Z6" s="21">
        <f t="shared" ref="Z6:AH6" si="4">IF(Z7="",NA(),Z7)</f>
        <v>79.02</v>
      </c>
      <c r="AA6" s="21">
        <f t="shared" si="4"/>
        <v>76.91</v>
      </c>
      <c r="AB6" s="21">
        <f t="shared" si="4"/>
        <v>77.77</v>
      </c>
      <c r="AC6" s="21">
        <f t="shared" si="4"/>
        <v>77.2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6774.02</v>
      </c>
      <c r="BG6" s="21">
        <f t="shared" ref="BG6:BO6" si="7">IF(BG7="",NA(),BG7)</f>
        <v>4924.2</v>
      </c>
      <c r="BH6" s="21">
        <f t="shared" si="7"/>
        <v>3493.75</v>
      </c>
      <c r="BI6" s="21">
        <f t="shared" si="7"/>
        <v>2255.44</v>
      </c>
      <c r="BJ6" s="21">
        <f t="shared" si="7"/>
        <v>473.25</v>
      </c>
      <c r="BK6" s="21">
        <f t="shared" si="7"/>
        <v>1748.51</v>
      </c>
      <c r="BL6" s="21">
        <f t="shared" si="7"/>
        <v>1640.16</v>
      </c>
      <c r="BM6" s="21">
        <f t="shared" si="7"/>
        <v>1521.05</v>
      </c>
      <c r="BN6" s="21">
        <f t="shared" si="7"/>
        <v>1490.65</v>
      </c>
      <c r="BO6" s="21">
        <f t="shared" si="7"/>
        <v>1312.67</v>
      </c>
      <c r="BP6" s="20" t="str">
        <f>IF(BP7="","",IF(BP7="-","【-】","【"&amp;SUBSTITUTE(TEXT(BP7,"#,##0.00"),"-","△")&amp;"】"))</f>
        <v>【1,321.62】</v>
      </c>
      <c r="BQ6" s="21">
        <f>IF(BQ7="",NA(),BQ7)</f>
        <v>4.41</v>
      </c>
      <c r="BR6" s="21">
        <f t="shared" ref="BR6:BZ6" si="8">IF(BR7="",NA(),BR7)</f>
        <v>7.69</v>
      </c>
      <c r="BS6" s="21">
        <f t="shared" si="8"/>
        <v>9.43</v>
      </c>
      <c r="BT6" s="21">
        <f t="shared" si="8"/>
        <v>6.68</v>
      </c>
      <c r="BU6" s="21">
        <f t="shared" si="8"/>
        <v>7.82</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4632.33</v>
      </c>
      <c r="CC6" s="21">
        <f t="shared" ref="CC6:CK6" si="9">IF(CC7="",NA(),CC7)</f>
        <v>2620.4499999999998</v>
      </c>
      <c r="CD6" s="21">
        <f t="shared" si="9"/>
        <v>2105.14</v>
      </c>
      <c r="CE6" s="21">
        <f t="shared" si="9"/>
        <v>3082.37</v>
      </c>
      <c r="CF6" s="21">
        <f t="shared" si="9"/>
        <v>2527.33</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45</v>
      </c>
      <c r="CN6" s="21">
        <f t="shared" ref="CN6:CV6" si="10">IF(CN7="",NA(),CN7)</f>
        <v>50</v>
      </c>
      <c r="CO6" s="21">
        <f t="shared" si="10"/>
        <v>45</v>
      </c>
      <c r="CP6" s="21">
        <f t="shared" si="10"/>
        <v>50</v>
      </c>
      <c r="CQ6" s="21">
        <f t="shared" si="10"/>
        <v>50</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100</v>
      </c>
      <c r="CY6" s="21">
        <f t="shared" ref="CY6:DG6" si="11">IF(CY7="",NA(),CY7)</f>
        <v>100</v>
      </c>
      <c r="CZ6" s="21">
        <f t="shared" si="11"/>
        <v>100</v>
      </c>
      <c r="DA6" s="21">
        <f t="shared" si="11"/>
        <v>100</v>
      </c>
      <c r="DB6" s="21">
        <f t="shared" si="11"/>
        <v>100</v>
      </c>
      <c r="DC6" s="21">
        <f t="shared" si="11"/>
        <v>90.33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252034</v>
      </c>
      <c r="D7" s="23">
        <v>47</v>
      </c>
      <c r="E7" s="23">
        <v>17</v>
      </c>
      <c r="F7" s="23">
        <v>9</v>
      </c>
      <c r="G7" s="23">
        <v>0</v>
      </c>
      <c r="H7" s="23" t="s">
        <v>98</v>
      </c>
      <c r="I7" s="23" t="s">
        <v>99</v>
      </c>
      <c r="J7" s="23" t="s">
        <v>100</v>
      </c>
      <c r="K7" s="23" t="s">
        <v>101</v>
      </c>
      <c r="L7" s="23" t="s">
        <v>102</v>
      </c>
      <c r="M7" s="23" t="s">
        <v>103</v>
      </c>
      <c r="N7" s="24" t="s">
        <v>104</v>
      </c>
      <c r="O7" s="24" t="s">
        <v>105</v>
      </c>
      <c r="P7" s="24">
        <v>0.02</v>
      </c>
      <c r="Q7" s="24">
        <v>47.02</v>
      </c>
      <c r="R7" s="24">
        <v>2836</v>
      </c>
      <c r="S7" s="24">
        <v>113940</v>
      </c>
      <c r="T7" s="24">
        <v>681.02</v>
      </c>
      <c r="U7" s="24">
        <v>167.31</v>
      </c>
      <c r="V7" s="24">
        <v>18</v>
      </c>
      <c r="W7" s="24">
        <v>0.03</v>
      </c>
      <c r="X7" s="24">
        <v>600</v>
      </c>
      <c r="Y7" s="24">
        <v>83.48</v>
      </c>
      <c r="Z7" s="24">
        <v>79.02</v>
      </c>
      <c r="AA7" s="24">
        <v>76.91</v>
      </c>
      <c r="AB7" s="24">
        <v>77.77</v>
      </c>
      <c r="AC7" s="24">
        <v>77.2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6774.02</v>
      </c>
      <c r="BG7" s="24">
        <v>4924.2</v>
      </c>
      <c r="BH7" s="24">
        <v>3493.75</v>
      </c>
      <c r="BI7" s="24">
        <v>2255.44</v>
      </c>
      <c r="BJ7" s="24">
        <v>473.25</v>
      </c>
      <c r="BK7" s="24">
        <v>1748.51</v>
      </c>
      <c r="BL7" s="24">
        <v>1640.16</v>
      </c>
      <c r="BM7" s="24">
        <v>1521.05</v>
      </c>
      <c r="BN7" s="24">
        <v>1490.65</v>
      </c>
      <c r="BO7" s="24">
        <v>1312.67</v>
      </c>
      <c r="BP7" s="24">
        <v>1321.62</v>
      </c>
      <c r="BQ7" s="24">
        <v>4.41</v>
      </c>
      <c r="BR7" s="24">
        <v>7.69</v>
      </c>
      <c r="BS7" s="24">
        <v>9.43</v>
      </c>
      <c r="BT7" s="24">
        <v>6.68</v>
      </c>
      <c r="BU7" s="24">
        <v>7.82</v>
      </c>
      <c r="BV7" s="24">
        <v>34.99</v>
      </c>
      <c r="BW7" s="24">
        <v>38.270000000000003</v>
      </c>
      <c r="BX7" s="24">
        <v>37.520000000000003</v>
      </c>
      <c r="BY7" s="24">
        <v>34.96</v>
      </c>
      <c r="BZ7" s="24">
        <v>34.44</v>
      </c>
      <c r="CA7" s="24">
        <v>34.61</v>
      </c>
      <c r="CB7" s="24">
        <v>4632.33</v>
      </c>
      <c r="CC7" s="24">
        <v>2620.4499999999998</v>
      </c>
      <c r="CD7" s="24">
        <v>2105.14</v>
      </c>
      <c r="CE7" s="24">
        <v>3082.37</v>
      </c>
      <c r="CF7" s="24">
        <v>2527.33</v>
      </c>
      <c r="CG7" s="24">
        <v>520.91999999999996</v>
      </c>
      <c r="CH7" s="24">
        <v>486.77</v>
      </c>
      <c r="CI7" s="24">
        <v>502.1</v>
      </c>
      <c r="CJ7" s="24">
        <v>539.07000000000005</v>
      </c>
      <c r="CK7" s="24">
        <v>541.80999999999995</v>
      </c>
      <c r="CL7" s="24">
        <v>538.24</v>
      </c>
      <c r="CM7" s="24">
        <v>45</v>
      </c>
      <c r="CN7" s="24">
        <v>50</v>
      </c>
      <c r="CO7" s="24">
        <v>45</v>
      </c>
      <c r="CP7" s="24">
        <v>50</v>
      </c>
      <c r="CQ7" s="24">
        <v>50</v>
      </c>
      <c r="CR7" s="24">
        <v>34.68</v>
      </c>
      <c r="CS7" s="24">
        <v>34.700000000000003</v>
      </c>
      <c r="CT7" s="24">
        <v>46.83</v>
      </c>
      <c r="CU7" s="24">
        <v>33.74</v>
      </c>
      <c r="CV7" s="24">
        <v>32.979999999999997</v>
      </c>
      <c r="CW7" s="24">
        <v>33.03</v>
      </c>
      <c r="CX7" s="24">
        <v>100</v>
      </c>
      <c r="CY7" s="24">
        <v>100</v>
      </c>
      <c r="CZ7" s="24">
        <v>100</v>
      </c>
      <c r="DA7" s="24">
        <v>100</v>
      </c>
      <c r="DB7" s="24">
        <v>100</v>
      </c>
      <c r="DC7" s="24">
        <v>90.33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2025-01-24T07:39:22Z</dcterms:created>
  <dcterms:modified xsi:type="dcterms:W3CDTF">2025-02-04T23:46:24Z</dcterms:modified>
  <cp:category/>
</cp:coreProperties>
</file>