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総務部\総務部 財政課\財政係\12 公営企業関係\R06\R07.01.22 【2.13（木）期限】公営企業に係る経営比較分析表（令和５年度決算）の分析等について\03 県回答\"/>
    </mc:Choice>
  </mc:AlternateContent>
  <xr:revisionPtr revIDLastSave="0" documentId="13_ncr:1_{A7A80185-AC7A-46C8-8F65-624F506F2A6C}" xr6:coauthVersionLast="36" xr6:coauthVersionMax="36" xr10:uidLastSave="{00000000-0000-0000-0000-000000000000}"/>
  <workbookProtection workbookAlgorithmName="SHA-512" workbookHashValue="n3vLTjRC5IAqrVhMFgnfAHd86IKFcc+NmndBf23n3+qws7IL/u6jBRkz3moT9yaBiRB2sXZuLlONhhlkWimV7A==" workbookSaltValue="odFXEm4EZbjQrk2YfNH+y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<sst xmlns="http://schemas.openxmlformats.org/spreadsheetml/2006/main" count="236" uniqueCount="120">
  <si>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</si>
  <si>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</si>
  <si>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</si>
  <si>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</si>
  <si>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</si>
  <si>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</si>
  <si>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</si>
  <si>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</si>
  <si>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</si>
  <si>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</si>
  <si>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</si>
  <si>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</si>
  <si>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</si>
  <si>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</si>
  <si>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</si>
  <si>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</si>
  <si>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</si>
  <si>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</si>
  <si>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</si>
  <si>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</si>
  <si>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</si>
  <si>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</si>
  <si>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</si>
  <si>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</si>
  <si>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</si>
  <si>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</si>
  <si>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</si>
  <si>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</si>
  <si>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</si>
  <si>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</si>
  <si>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</si>
  <si>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</si>
  <si>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</si>
  <si>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</si>
  <si>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</si>
  <si>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</si>
  <si>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</si>
  <si>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</si>
  <si>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</si>
  <si>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</si>
  <si>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</si>
  <si>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</si>
  <si>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</si>
  <si>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</si>
  <si>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</si>
  <si>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</si>
  <si>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</si>
  <si>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</si>
  <si>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</si>
  <si>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</si>
  <si>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</si>
  <si>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</si>
  <si>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</si>
  <si>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</si>
  <si>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</si>
  <si>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</si>
  <si>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</si>
  <si>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</si>
  <si>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</si>
  <si>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</si>
  <si>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</si>
  <si>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</si>
  <si>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</si>
  <si>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</si>
  <si>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</si>
  <si>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</si>
  <si>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</si>
  <si>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</si>
  <si>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</si>
  <si>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</si>
  <si>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</si>
  <si>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</si>
  <si>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</si>
  <si>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</si>
  <si>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</si>
  <si>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</si>
  <si>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</si>
  <si>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</si>
  <si>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</si>
  <si>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</si>
  <si>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</si>
  <si>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</si>
  <si>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</si>
  <si>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</si>
  <si>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</si>
  <si>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</si>
  <si>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</si>
  <si>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</si>
  <si>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</si>
  <si>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</si>
  <si>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</si>
  <si>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</si>
  <si>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</si>
  <si>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</si>
  <si>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</si>
  <si>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</si>
  <si>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</si>
  <si>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</si>
  <si>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</si>
  <si>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</si>
  <si>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</si>
  <si>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</si>
  <si>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</si>
  <si>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</si>
  <si>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</si>
  <si>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</si>
  <si>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</si>
  <si>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</si>
  <si>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</si>
  <si>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</si>
  <si>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</si>
  <si>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</si>
  <si>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</si>
  <si>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</si>
  <si>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</si>
  <si>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</si>
  <si>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</si>
  <si>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も企業債残高対事業規模比率の改善が予想される。
　経費回収率については、公共下水道事業への接続効果により、維持管理費が減少傾向にあるが、人口減少及び公共下水道への接続による使用料収入の減少があるため、前年度並みの回収率で停滞している。
　汚水処理原価については、汚水処理費は減少傾向にあるが、有収水量についても減少傾向にあるため、若干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</si>
  <si>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供用後30年を経過した施設から、順次流域下水道への接続を進めている。接続までの期間は、施設更新等の老朽化対策は行わず、維持管理費用を必要最低限に抑えている。
　今後においても「第２次長浜市下水道ビジョン」に基づき、公共下水道への接続が可能な処理施設について順次繋ぎこみ、事業効率の改善を図ることとしている。</t>
    <phoneticPr fontId="4"/>
  </si>
  <si>
    <t>　経営状況は、人口減少に伴い新たな収入が見込めない状況となっているが、処理施設の老朽化により維持管理経費の高騰が予想される。
　こうした中、平成26年度末策定の「長浜市下水道ビジョン」において、市内57地区に設置された処理施設のうちの31地区を令和10年度までに流域下水道へ接続する計画を定め、経営改善の対策として推進しており、維持管理費の削減が図れてきている。
　令和６年３月策定の「第２次長浜市下水道ビジョン」においては、「長浜市下水道ビジョン」の方針を引き継ぎ、余呉地域７地区については令和７年度以降に流域下水道への接続事業に着手、西浅井地域についても処理施設の統合を検討することとし、更なる経営改善に向けた取組を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</si>
</sst>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4-4181-B130-6571EFDEC7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85D4-4181-B130-6571EFDEC7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57.63</c:v>
                </c:pt>
                <c:pt idx="1">
                  <c:v>58.94</c:v>
                </c:pt>
                <c:pt idx="2">
                  <c:v>58.82</c:v>
                </c:pt>
                <c:pt idx="3">
                  <c:v>55.66</c:v>
                </c:pt>
                <c:pt idx="4">
                  <c:v>59.18</c:v>
                </c:pt>
              </c:numCache>
            </c:numRef>
          </c:val>
          <c:extLst>
            <c:ext xmlns:c16="http://schemas.microsoft.com/office/drawing/2014/chart" uri="{C3380CC4-5D6E-409C-BE32-E72D297353CC}">
              <c16:uniqueId val="{00000000-8E74-4860-A373-D5F0E63997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8E74-4860-A373-D5F0E63997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96.49</c:v>
                </c:pt>
                <c:pt idx="1">
                  <c:v>96.45</c:v>
                </c:pt>
                <c:pt idx="2">
                  <c:v>97.3</c:v>
                </c:pt>
                <c:pt idx="3">
                  <c:v>97.49</c:v>
                </c:pt>
                <c:pt idx="4">
                  <c:v>97.62</c:v>
                </c:pt>
              </c:numCache>
            </c:numRef>
          </c:val>
          <c:extLst>
            <c:ext xmlns:c16="http://schemas.microsoft.com/office/drawing/2014/chart" uri="{C3380CC4-5D6E-409C-BE32-E72D297353CC}">
              <c16:uniqueId val="{00000000-D905-4789-B8A8-C2FE8AD2BA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D905-4789-B8A8-C2FE8AD2BA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85.73</c:v>
                </c:pt>
                <c:pt idx="1">
                  <c:v>87.47</c:v>
                </c:pt>
                <c:pt idx="2">
                  <c:v>89.4</c:v>
                </c:pt>
                <c:pt idx="3">
                  <c:v>94.12</c:v>
                </c:pt>
                <c:pt idx="4">
                  <c:v>98.36</c:v>
                </c:pt>
              </c:numCache>
            </c:numRef>
          </c:val>
          <c:extLst>
            <c:ext xmlns:c16="http://schemas.microsoft.com/office/drawing/2014/chart" uri="{C3380CC4-5D6E-409C-BE32-E72D297353CC}">
              <c16:uniqueId val="{00000000-FB81-486B-AF6A-B84136FBCD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1-486B-AF6A-B84136FBCD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E-460C-88D8-701AB60813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E-460C-88D8-701AB60813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1-46B8-B14C-8E98CDC1A5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1-46B8-B14C-8E98CDC1A5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C-4BC1-9EE9-372282E12B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C-4BC1-9EE9-372282E12B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A-4C58-B3A0-015D026D64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A-4C58-B3A0-015D026D64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469.63</c:v>
                </c:pt>
                <c:pt idx="1">
                  <c:v>378.82</c:v>
                </c:pt>
                <c:pt idx="2">
                  <c:v>271.63</c:v>
                </c:pt>
                <c:pt idx="3">
                  <c:v>169.33</c:v>
                </c:pt>
                <c:pt idx="4">
                  <c:v>45.11</c:v>
                </c:pt>
              </c:numCache>
            </c:numRef>
          </c:val>
          <c:extLst>
            <c:ext xmlns:c16="http://schemas.microsoft.com/office/drawing/2014/chart" uri="{C3380CC4-5D6E-409C-BE32-E72D297353CC}">
              <c16:uniqueId val="{00000000-6048-4AC2-B0B9-7223EB244D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6048-4AC2-B0B9-7223EB244D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60.16</c:v>
                </c:pt>
                <c:pt idx="1">
                  <c:v>61.29</c:v>
                </c:pt>
                <c:pt idx="2">
                  <c:v>59.37</c:v>
                </c:pt>
                <c:pt idx="3">
                  <c:v>46.14</c:v>
                </c:pt>
                <c:pt idx="4">
                  <c:v>45.46</c:v>
                </c:pt>
              </c:numCache>
            </c:numRef>
          </c:val>
          <c:extLst>
            <c:ext xmlns:c16="http://schemas.microsoft.com/office/drawing/2014/chart" uri="{C3380CC4-5D6E-409C-BE32-E72D297353CC}">
              <c16:uniqueId val="{00000000-E9CD-41B4-927E-EA711F8C83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E9CD-41B4-927E-EA711F8C83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250.34</c:v>
                </c:pt>
                <c:pt idx="1">
                  <c:v>246.36</c:v>
                </c:pt>
                <c:pt idx="2">
                  <c:v>260.79000000000002</c:v>
                </c:pt>
                <c:pt idx="3">
                  <c:v>337.62</c:v>
                </c:pt>
                <c:pt idx="4">
                  <c:v>343.49</c:v>
                </c:pt>
              </c:numCache>
            </c:numRef>
          </c:val>
          <c:extLst>
            <c:ext xmlns:c16="http://schemas.microsoft.com/office/drawing/2014/chart" uri="{C3380CC4-5D6E-409C-BE32-E72D297353CC}">
              <c16:uniqueId val="{00000000-3505-4E3F-92B6-643013B395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3505-4E3F-92B6-643013B395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長浜市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113940</v>
      </c>
      <c r="AM8" s="54"/>
      <c r="AN8" s="54"/>
      <c r="AO8" s="54"/>
      <c r="AP8" s="54"/>
      <c r="AQ8" s="54"/>
      <c r="AR8" s="54"/>
      <c r="AS8" s="54"/>
      <c r="AT8" s="53">
        <f>データ!T6</f>
        <v>681.02</v>
      </c>
      <c r="AU8" s="53"/>
      <c r="AV8" s="53"/>
      <c r="AW8" s="53"/>
      <c r="AX8" s="53"/>
      <c r="AY8" s="53"/>
      <c r="AZ8" s="53"/>
      <c r="BA8" s="53"/>
      <c r="BB8" s="53">
        <f>データ!U6</f>
        <v>167.31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14.16</v>
      </c>
      <c r="Q10" s="53"/>
      <c r="R10" s="53"/>
      <c r="S10" s="53"/>
      <c r="T10" s="53"/>
      <c r="U10" s="53"/>
      <c r="V10" s="53"/>
      <c r="W10" s="53">
        <f>データ!Q6</f>
        <v>84.44</v>
      </c>
      <c r="X10" s="53"/>
      <c r="Y10" s="53"/>
      <c r="Z10" s="53"/>
      <c r="AA10" s="53"/>
      <c r="AB10" s="53"/>
      <c r="AC10" s="53"/>
      <c r="AD10" s="54">
        <f>データ!R6</f>
        <v>2836</v>
      </c>
      <c r="AE10" s="54"/>
      <c r="AF10" s="54"/>
      <c r="AG10" s="54"/>
      <c r="AH10" s="54"/>
      <c r="AI10" s="54"/>
      <c r="AJ10" s="54"/>
      <c r="AK10" s="2"/>
      <c r="AL10" s="54">
        <f>データ!V6</f>
        <v>16045</v>
      </c>
      <c r="AM10" s="54"/>
      <c r="AN10" s="54"/>
      <c r="AO10" s="54"/>
      <c r="AP10" s="54"/>
      <c r="AQ10" s="54"/>
      <c r="AR10" s="54"/>
      <c r="AS10" s="54"/>
      <c r="AT10" s="53">
        <f>データ!W6</f>
        <v>10.74</v>
      </c>
      <c r="AU10" s="53"/>
      <c r="AV10" s="53"/>
      <c r="AW10" s="53"/>
      <c r="AX10" s="53"/>
      <c r="AY10" s="53"/>
      <c r="AZ10" s="53"/>
      <c r="BA10" s="53"/>
      <c r="BB10" s="53">
        <f>データ!X6</f>
        <v>1493.95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3xLhKM+rouBA0iFFSBN38DCjVIU3+0U3Xe5RRDfp+RJaqknwx1Q0639jMVRCD7247pskLeWsH9lQZ8AU2vRCvQ==" saltValue="ChMwhY/LZaVd6vPyhjpe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252034</v>
      </c>
      <c r="D6" s="19">
        <f t="shared" si="3"/>
        <v>47</v>
      </c>
      <c r="E6" s="19">
        <f t="shared" si="3"/>
        <v>17</v>
      </c>
      <c r="F6" s="19">
        <f t="shared" si="3"/>
        <v>5</v>
      </c>
      <c r="G6" s="19">
        <f t="shared" si="3"/>
        <v>0</v>
      </c>
      <c r="H6" s="19" t="str">
        <f t="shared" si="3"/>
        <v>滋賀県　長浜市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14.16</v>
      </c>
      <c r="Q6" s="20">
        <f t="shared" si="3"/>
        <v>84.44</v>
      </c>
      <c r="R6" s="20">
        <f t="shared" si="3"/>
        <v>2836</v>
      </c>
      <c r="S6" s="20">
        <f t="shared" si="3"/>
        <v>113940</v>
      </c>
      <c r="T6" s="20">
        <f t="shared" si="3"/>
        <v>681.02</v>
      </c>
      <c r="U6" s="20">
        <f t="shared" si="3"/>
        <v>167.31</v>
      </c>
      <c r="V6" s="20">
        <f t="shared" si="3"/>
        <v>16045</v>
      </c>
      <c r="W6" s="20">
        <f t="shared" si="3"/>
        <v>10.74</v>
      </c>
      <c r="X6" s="20">
        <f t="shared" si="3"/>
        <v>1493.95</v>
      </c>
      <c r="Y6" s="21">
        <f>IF(Y7="",NA(),Y7)</f>
        <v>85.73</v>
      </c>
      <c r="Z6" s="21">
        <f t="shared" ref="Z6:AH6" si="4">IF(Z7="",NA(),Z7)</f>
        <v>87.47</v>
      </c>
      <c r="AA6" s="21">
        <f t="shared" si="4"/>
        <v>89.4</v>
      </c>
      <c r="AB6" s="21">
        <f t="shared" si="4"/>
        <v>94.12</v>
      </c>
      <c r="AC6" s="21">
        <f t="shared" si="4"/>
        <v>98.36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469.63</v>
      </c>
      <c r="BG6" s="21">
        <f t="shared" ref="BG6:BO6" si="7">IF(BG7="",NA(),BG7)</f>
        <v>378.82</v>
      </c>
      <c r="BH6" s="21">
        <f t="shared" si="7"/>
        <v>271.63</v>
      </c>
      <c r="BI6" s="21">
        <f t="shared" si="7"/>
        <v>169.33</v>
      </c>
      <c r="BJ6" s="21">
        <f t="shared" si="7"/>
        <v>45.11</v>
      </c>
      <c r="BK6" s="21">
        <f t="shared" si="7"/>
        <v>654.71</v>
      </c>
      <c r="BL6" s="21">
        <f t="shared" si="7"/>
        <v>783.8</v>
      </c>
      <c r="BM6" s="21">
        <f t="shared" si="7"/>
        <v>778.81</v>
      </c>
      <c r="BN6" s="21">
        <f t="shared" si="7"/>
        <v>718.49</v>
      </c>
      <c r="BO6" s="21">
        <f t="shared" si="7"/>
        <v>743.31</v>
      </c>
      <c r="BP6" s="20" t="str">
        <f>IF(BP7="","",IF(BP7="-","【-】","【"&amp;SUBSTITUTE(TEXT(BP7,"#,##0.00"),"-","△")&amp;"】"))</f>
        <v>【785.10】</v>
      </c>
      <c r="BQ6" s="21">
        <f>IF(BQ7="",NA(),BQ7)</f>
        <v>60.16</v>
      </c>
      <c r="BR6" s="21">
        <f t="shared" ref="BR6:BZ6" si="8">IF(BR7="",NA(),BR7)</f>
        <v>61.29</v>
      </c>
      <c r="BS6" s="21">
        <f t="shared" si="8"/>
        <v>59.37</v>
      </c>
      <c r="BT6" s="21">
        <f t="shared" si="8"/>
        <v>46.14</v>
      </c>
      <c r="BU6" s="21">
        <f t="shared" si="8"/>
        <v>45.46</v>
      </c>
      <c r="BV6" s="21">
        <f t="shared" si="8"/>
        <v>65.37</v>
      </c>
      <c r="BW6" s="21">
        <f t="shared" si="8"/>
        <v>68.11</v>
      </c>
      <c r="BX6" s="21">
        <f t="shared" si="8"/>
        <v>67.23</v>
      </c>
      <c r="BY6" s="21">
        <f t="shared" si="8"/>
        <v>61.82</v>
      </c>
      <c r="BZ6" s="21">
        <f t="shared" si="8"/>
        <v>61.15</v>
      </c>
      <c r="CA6" s="20" t="str">
        <f>IF(CA7="","",IF(CA7="-","【-】","【"&amp;SUBSTITUTE(TEXT(CA7,"#,##0.00"),"-","△")&amp;"】"))</f>
        <v>【56.93】</v>
      </c>
      <c r="CB6" s="21">
        <f>IF(CB7="",NA(),CB7)</f>
        <v>250.34</v>
      </c>
      <c r="CC6" s="21">
        <f t="shared" ref="CC6:CK6" si="9">IF(CC7="",NA(),CC7)</f>
        <v>246.36</v>
      </c>
      <c r="CD6" s="21">
        <f t="shared" si="9"/>
        <v>260.79000000000002</v>
      </c>
      <c r="CE6" s="21">
        <f t="shared" si="9"/>
        <v>337.62</v>
      </c>
      <c r="CF6" s="21">
        <f t="shared" si="9"/>
        <v>343.49</v>
      </c>
      <c r="CG6" s="21">
        <f t="shared" si="9"/>
        <v>228.99</v>
      </c>
      <c r="CH6" s="21">
        <f t="shared" si="9"/>
        <v>222.41</v>
      </c>
      <c r="CI6" s="21">
        <f t="shared" si="9"/>
        <v>228.21</v>
      </c>
      <c r="CJ6" s="21">
        <f t="shared" si="9"/>
        <v>246.9</v>
      </c>
      <c r="CK6" s="21">
        <f t="shared" si="9"/>
        <v>250.43</v>
      </c>
      <c r="CL6" s="20" t="str">
        <f>IF(CL7="","",IF(CL7="-","【-】","【"&amp;SUBSTITUTE(TEXT(CL7,"#,##0.00"),"-","△")&amp;"】"))</f>
        <v>【271.15】</v>
      </c>
      <c r="CM6" s="21">
        <f>IF(CM7="",NA(),CM7)</f>
        <v>57.63</v>
      </c>
      <c r="CN6" s="21">
        <f t="shared" ref="CN6:CV6" si="10">IF(CN7="",NA(),CN7)</f>
        <v>58.94</v>
      </c>
      <c r="CO6" s="21">
        <f t="shared" si="10"/>
        <v>58.82</v>
      </c>
      <c r="CP6" s="21">
        <f t="shared" si="10"/>
        <v>55.66</v>
      </c>
      <c r="CQ6" s="21">
        <f t="shared" si="10"/>
        <v>59.18</v>
      </c>
      <c r="CR6" s="21">
        <f t="shared" si="10"/>
        <v>54.06</v>
      </c>
      <c r="CS6" s="21">
        <f t="shared" si="10"/>
        <v>55.26</v>
      </c>
      <c r="CT6" s="21">
        <f t="shared" si="10"/>
        <v>54.54</v>
      </c>
      <c r="CU6" s="21">
        <f t="shared" si="10"/>
        <v>52.9</v>
      </c>
      <c r="CV6" s="21">
        <f t="shared" si="10"/>
        <v>52.63</v>
      </c>
      <c r="CW6" s="20" t="str">
        <f>IF(CW7="","",IF(CW7="-","【-】","【"&amp;SUBSTITUTE(TEXT(CW7,"#,##0.00"),"-","△")&amp;"】"))</f>
        <v>【49.87】</v>
      </c>
      <c r="CX6" s="21">
        <f>IF(CX7="",NA(),CX7)</f>
        <v>96.49</v>
      </c>
      <c r="CY6" s="21">
        <f t="shared" ref="CY6:DG6" si="11">IF(CY7="",NA(),CY7)</f>
        <v>96.45</v>
      </c>
      <c r="CZ6" s="21">
        <f t="shared" si="11"/>
        <v>97.3</v>
      </c>
      <c r="DA6" s="21">
        <f t="shared" si="11"/>
        <v>97.49</v>
      </c>
      <c r="DB6" s="21">
        <f t="shared" si="11"/>
        <v>97.62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252034</v>
      </c>
      <c r="D7" s="23">
        <v>47</v>
      </c>
      <c r="E7" s="23">
        <v>17</v>
      </c>
      <c r="F7" s="23">
        <v>5</v>
      </c>
      <c r="G7" s="23">
        <v>0</v>
      </c>
      <c r="H7" s="23" t="s">
        <v>98</v>
      </c>
      <c r="I7" s="23" t="s">
        <v>99</v>
      </c>
      <c r="J7" s="23" t="s">
        <v>100</v>
      </c>
      <c r="K7" s="23" t="s">
        <v>101</v>
      </c>
      <c r="L7" s="23" t="s">
        <v>102</v>
      </c>
      <c r="M7" s="23" t="s">
        <v>103</v>
      </c>
      <c r="N7" s="24" t="s">
        <v>104</v>
      </c>
      <c r="O7" s="24" t="s">
        <v>105</v>
      </c>
      <c r="P7" s="24">
        <v>14.16</v>
      </c>
      <c r="Q7" s="24">
        <v>84.44</v>
      </c>
      <c r="R7" s="24">
        <v>2836</v>
      </c>
      <c r="S7" s="24">
        <v>113940</v>
      </c>
      <c r="T7" s="24">
        <v>681.02</v>
      </c>
      <c r="U7" s="24">
        <v>167.31</v>
      </c>
      <c r="V7" s="24">
        <v>16045</v>
      </c>
      <c r="W7" s="24">
        <v>10.74</v>
      </c>
      <c r="X7" s="24">
        <v>1493.95</v>
      </c>
      <c r="Y7" s="24">
        <v>85.73</v>
      </c>
      <c r="Z7" s="24">
        <v>87.47</v>
      </c>
      <c r="AA7" s="24">
        <v>89.4</v>
      </c>
      <c r="AB7" s="24">
        <v>94.12</v>
      </c>
      <c r="AC7" s="24">
        <v>98.36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469.63</v>
      </c>
      <c r="BG7" s="24">
        <v>378.82</v>
      </c>
      <c r="BH7" s="24">
        <v>271.63</v>
      </c>
      <c r="BI7" s="24">
        <v>169.33</v>
      </c>
      <c r="BJ7" s="24">
        <v>45.11</v>
      </c>
      <c r="BK7" s="24">
        <v>654.71</v>
      </c>
      <c r="BL7" s="24">
        <v>783.8</v>
      </c>
      <c r="BM7" s="24">
        <v>778.81</v>
      </c>
      <c r="BN7" s="24">
        <v>718.49</v>
      </c>
      <c r="BO7" s="24">
        <v>743.31</v>
      </c>
      <c r="BP7" s="24">
        <v>785.1</v>
      </c>
      <c r="BQ7" s="24">
        <v>60.16</v>
      </c>
      <c r="BR7" s="24">
        <v>61.29</v>
      </c>
      <c r="BS7" s="24">
        <v>59.37</v>
      </c>
      <c r="BT7" s="24">
        <v>46.14</v>
      </c>
      <c r="BU7" s="24">
        <v>45.46</v>
      </c>
      <c r="BV7" s="24">
        <v>65.37</v>
      </c>
      <c r="BW7" s="24">
        <v>68.11</v>
      </c>
      <c r="BX7" s="24">
        <v>67.23</v>
      </c>
      <c r="BY7" s="24">
        <v>61.82</v>
      </c>
      <c r="BZ7" s="24">
        <v>61.15</v>
      </c>
      <c r="CA7" s="24">
        <v>56.93</v>
      </c>
      <c r="CB7" s="24">
        <v>250.34</v>
      </c>
      <c r="CC7" s="24">
        <v>246.36</v>
      </c>
      <c r="CD7" s="24">
        <v>260.79000000000002</v>
      </c>
      <c r="CE7" s="24">
        <v>337.62</v>
      </c>
      <c r="CF7" s="24">
        <v>343.49</v>
      </c>
      <c r="CG7" s="24">
        <v>228.99</v>
      </c>
      <c r="CH7" s="24">
        <v>222.41</v>
      </c>
      <c r="CI7" s="24">
        <v>228.21</v>
      </c>
      <c r="CJ7" s="24">
        <v>246.9</v>
      </c>
      <c r="CK7" s="24">
        <v>250.43</v>
      </c>
      <c r="CL7" s="24">
        <v>271.14999999999998</v>
      </c>
      <c r="CM7" s="24">
        <v>57.63</v>
      </c>
      <c r="CN7" s="24">
        <v>58.94</v>
      </c>
      <c r="CO7" s="24">
        <v>58.82</v>
      </c>
      <c r="CP7" s="24">
        <v>55.66</v>
      </c>
      <c r="CQ7" s="24">
        <v>59.18</v>
      </c>
      <c r="CR7" s="24">
        <v>54.06</v>
      </c>
      <c r="CS7" s="24">
        <v>55.26</v>
      </c>
      <c r="CT7" s="24">
        <v>54.54</v>
      </c>
      <c r="CU7" s="24">
        <v>52.9</v>
      </c>
      <c r="CV7" s="24">
        <v>52.63</v>
      </c>
      <c r="CW7" s="24">
        <v>49.87</v>
      </c>
      <c r="CX7" s="24">
        <v>96.49</v>
      </c>
      <c r="CY7" s="24">
        <v>96.45</v>
      </c>
      <c r="CZ7" s="24">
        <v>97.3</v>
      </c>
      <c r="DA7" s="24">
        <v>97.49</v>
      </c>
      <c r="DB7" s="24">
        <v>97.62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2025-01-24T07:35:18Z</dcterms:created>
  <dcterms:modified xsi:type="dcterms:W3CDTF">2025-02-04T23:40:11Z</dcterms:modified>
  <cp:category/>
</cp:coreProperties>
</file>