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総務部\総務部 財政課\財政係\12 公営企業関係\R06\R07.01.22 【2.13（木）期限】公営企業に係る経営比較分析表（令和５年度決算）の分析等について\03 県回答\"/>
    </mc:Choice>
  </mc:AlternateContent>
  <xr:revisionPtr revIDLastSave="0" documentId="13_ncr:1_{49A92121-D032-4771-A9E0-A1BE82454265}" xr6:coauthVersionLast="36" xr6:coauthVersionMax="36" xr10:uidLastSave="{00000000-0000-0000-0000-000000000000}"/>
  <workbookProtection workbookAlgorithmName="SHA-512" workbookHashValue="Pz7NilqpYeK2D3NQ/T94lAmSBpvZd1iD0aRBGrM8lN5hTrjKgSKg2y7Xg6oqcDvqisfPiW2yMWyrD/cPxhTJNQ==" workbookSaltValue="KYDz0xMTIpQiLr5bxbFsv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I10" i="4"/>
  <c r="AL8"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<sst xmlns="http://schemas.openxmlformats.org/spreadsheetml/2006/main" count="236" uniqueCount="115">
  <si>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</si>
  <si>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</si>
  <si>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</si>
  <si>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</si>
  <si>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</si>
  <si>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</si>
  <si>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</si>
  <si>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</si>
  <si>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</si>
  <si>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</si>
  <si>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</si>
  <si>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</si>
  <si>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</si>
  <si>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</si>
  <si>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</si>
  <si>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</si>
  <si>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</si>
  <si>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</si>
  <si>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</si>
  <si>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</si>
  <si>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</si>
  <si>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</si>
  <si>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</si>
  <si>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</si>
  <si>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</si>
  <si>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</si>
  <si>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</si>
  <si>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</si>
  <si>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</si>
  <si>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</si>
  <si>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</si>
  <si>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</si>
  <si>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</si>
  <si>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</si>
  <si>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</si>
  <si>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</si>
  <si>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</si>
  <si>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</si>
  <si>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</si>
  <si>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</si>
  <si>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</si>
  <si>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</si>
  <si>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</si>
  <si>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</si>
  <si>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</si>
  <si>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</si>
  <si>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</si>
  <si>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</si>
  <si>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</si>
  <si>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</si>
  <si>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</si>
  <si>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</si>
  <si>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</si>
  <si>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</si>
  <si>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</si>
  <si>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</si>
  <si>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</si>
  <si>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</si>
  <si>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</si>
  <si>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</si>
  <si>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</si>
  <si>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</si>
  <si>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</si>
  <si>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</si>
  <si>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</si>
  <si>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</si>
  <si>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</si>
  <si>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</si>
  <si>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</si>
  <si>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</si>
  <si>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</si>
  <si>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</si>
  <si>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</si>
  <si>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</si>
  <si>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</si>
  <si>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</si>
  <si>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</si>
  <si>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</si>
  <si>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</si>
  <si>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</si>
  <si>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</si>
  <si>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</si>
  <si>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</si>
  <si>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</si>
  <si>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</si>
  <si>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</si>
  <si>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</si>
  <si>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</si>
  <si>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</si>
  <si>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</si>
  <si>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</si>
  <si>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</si>
  <si>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</si>
  <si>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</si>
  <si>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</si>
  <si>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</si>
  <si>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</si>
  <si>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</si>
  <si>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</si>
  <si>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</si>
  <si>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</si>
  <si>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</si>
  <si>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</si>
  <si>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</si>
  <si>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</si>
  <si>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</si>
  <si>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</si>
  <si>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</si>
  <si>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</si>
  <si>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</si>
  <si>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</si>
  <si>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</si>
  <si>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経常収支比率については、100％を上回っており、単年度収支が黒字となっている。
　流動比率については、100％を大幅に下回っており、類似団体の平均と同水準となっている。主な要因は企業債償還であり、今後も厳しい資金の状況が予想される。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汚水処理原価については、流域下水道における処理区域全体で汚水処理費が抑えられていることから、類似団体の平均に比べ安価なものとなっている。
　水洗化率については、類似団体に比べ、高い水準にあるが、一部地域で普及の余地がある。</t>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</si>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</sst>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2.69</c:v>
                </c:pt>
                <c:pt idx="1">
                  <c:v>1.07</c:v>
                </c:pt>
                <c:pt idx="2">
                  <c:v>2.66</c:v>
                </c:pt>
                <c:pt idx="3">
                  <c:v>3.86</c:v>
                </c:pt>
                <c:pt idx="4">
                  <c:v>4.49</c:v>
                </c:pt>
              </c:numCache>
            </c:numRef>
          </c:val>
          <c:extLst>
            <c:ext xmlns:c16="http://schemas.microsoft.com/office/drawing/2014/chart" uri="{C3380CC4-5D6E-409C-BE32-E72D297353CC}">
              <c16:uniqueId val="{00000000-6B4F-4C32-960F-8EE78DDF45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6B4F-4C32-960F-8EE78DDF45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3-44FB-BCD8-5AC2CBCDA9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40D3-44FB-BCD8-5AC2CBCDA9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91.19</c:v>
                </c:pt>
                <c:pt idx="1">
                  <c:v>91.5</c:v>
                </c:pt>
                <c:pt idx="2">
                  <c:v>91.72</c:v>
                </c:pt>
                <c:pt idx="3">
                  <c:v>92</c:v>
                </c:pt>
                <c:pt idx="4">
                  <c:v>92.54</c:v>
                </c:pt>
              </c:numCache>
            </c:numRef>
          </c:val>
          <c:extLst>
            <c:ext xmlns:c16="http://schemas.microsoft.com/office/drawing/2014/chart" uri="{C3380CC4-5D6E-409C-BE32-E72D297353CC}">
              <c16:uniqueId val="{00000000-FC44-4A67-AA65-0B4A06A858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FC44-4A67-AA65-0B4A06A858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113.83</c:v>
                </c:pt>
                <c:pt idx="1">
                  <c:v>115.1</c:v>
                </c:pt>
                <c:pt idx="2">
                  <c:v>119.44</c:v>
                </c:pt>
                <c:pt idx="3">
                  <c:v>122.96</c:v>
                </c:pt>
                <c:pt idx="4">
                  <c:v>127.14</c:v>
                </c:pt>
              </c:numCache>
            </c:numRef>
          </c:val>
          <c:extLst>
            <c:ext xmlns:c16="http://schemas.microsoft.com/office/drawing/2014/chart" uri="{C3380CC4-5D6E-409C-BE32-E72D297353CC}">
              <c16:uniqueId val="{00000000-BC3C-4F7D-8542-42A305D7B6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BC3C-4F7D-8542-42A305D7B6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37.06</c:v>
                </c:pt>
                <c:pt idx="1">
                  <c:v>38.79</c:v>
                </c:pt>
                <c:pt idx="2">
                  <c:v>40.369999999999997</c:v>
                </c:pt>
                <c:pt idx="3">
                  <c:v>42.09</c:v>
                </c:pt>
                <c:pt idx="4">
                  <c:v>43.34</c:v>
                </c:pt>
              </c:numCache>
            </c:numRef>
          </c:val>
          <c:extLst>
            <c:ext xmlns:c16="http://schemas.microsoft.com/office/drawing/2014/chart" uri="{C3380CC4-5D6E-409C-BE32-E72D297353CC}">
              <c16:uniqueId val="{00000000-4E6B-4F41-91F3-3A06159156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4E6B-4F41-91F3-3A06159156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ED-4266-8DB0-BA8C9C54E2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3CED-4266-8DB0-BA8C9C54E2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4-4690-BB9C-FF96A5E854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7334-4690-BB9C-FF96A5E854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43.15</c:v>
                </c:pt>
                <c:pt idx="1">
                  <c:v>41.16</c:v>
                </c:pt>
                <c:pt idx="2">
                  <c:v>29.84</c:v>
                </c:pt>
                <c:pt idx="3">
                  <c:v>30.22</c:v>
                </c:pt>
                <c:pt idx="4">
                  <c:v>44.35</c:v>
                </c:pt>
              </c:numCache>
            </c:numRef>
          </c:val>
          <c:extLst>
            <c:ext xmlns:c16="http://schemas.microsoft.com/office/drawing/2014/chart" uri="{C3380CC4-5D6E-409C-BE32-E72D297353CC}">
              <c16:uniqueId val="{00000000-D386-41B0-8209-39296E075A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D386-41B0-8209-39296E075A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1501.03</c:v>
                </c:pt>
                <c:pt idx="1">
                  <c:v>1431.87</c:v>
                </c:pt>
                <c:pt idx="2">
                  <c:v>1479.53</c:v>
                </c:pt>
                <c:pt idx="3">
                  <c:v>1517.92</c:v>
                </c:pt>
                <c:pt idx="4">
                  <c:v>1487.16</c:v>
                </c:pt>
              </c:numCache>
            </c:numRef>
          </c:val>
          <c:extLst>
            <c:ext xmlns:c16="http://schemas.microsoft.com/office/drawing/2014/chart" uri="{C3380CC4-5D6E-409C-BE32-E72D297353CC}">
              <c16:uniqueId val="{00000000-A68D-43A0-A496-1B0C855435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A68D-43A0-A496-1B0C855435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99.76</c:v>
                </c:pt>
                <c:pt idx="1">
                  <c:v>99.87</c:v>
                </c:pt>
                <c:pt idx="2">
                  <c:v>99.88</c:v>
                </c:pt>
                <c:pt idx="3">
                  <c:v>99.83</c:v>
                </c:pt>
                <c:pt idx="4">
                  <c:v>99.8</c:v>
                </c:pt>
              </c:numCache>
            </c:numRef>
          </c:val>
          <c:extLst>
            <c:ext xmlns:c16="http://schemas.microsoft.com/office/drawing/2014/chart" uri="{C3380CC4-5D6E-409C-BE32-E72D297353CC}">
              <c16:uniqueId val="{00000000-913A-4157-8EDB-5BC9544853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913A-4157-8EDB-5BC9544853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156.30000000000001</c:v>
                </c:pt>
                <c:pt idx="1">
                  <c:v>154.18</c:v>
                </c:pt>
                <c:pt idx="2">
                  <c:v>153.15</c:v>
                </c:pt>
                <c:pt idx="3">
                  <c:v>152.97999999999999</c:v>
                </c:pt>
                <c:pt idx="4">
                  <c:v>152.27000000000001</c:v>
                </c:pt>
              </c:numCache>
            </c:numRef>
          </c:val>
          <c:extLst>
            <c:ext xmlns:c16="http://schemas.microsoft.com/office/drawing/2014/chart" uri="{C3380CC4-5D6E-409C-BE32-E72D297353CC}">
              <c16:uniqueId val="{00000000-1222-494F-9E40-08A732CD96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1222-494F-9E40-08A732CD96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長浜市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113940</v>
      </c>
      <c r="AM8" s="54"/>
      <c r="AN8" s="54"/>
      <c r="AO8" s="54"/>
      <c r="AP8" s="54"/>
      <c r="AQ8" s="54"/>
      <c r="AR8" s="54"/>
      <c r="AS8" s="54"/>
      <c r="AT8" s="53">
        <f>データ!T6</f>
        <v>681.02</v>
      </c>
      <c r="AU8" s="53"/>
      <c r="AV8" s="53"/>
      <c r="AW8" s="53"/>
      <c r="AX8" s="53"/>
      <c r="AY8" s="53"/>
      <c r="AZ8" s="53"/>
      <c r="BA8" s="53"/>
      <c r="BB8" s="53">
        <f>データ!U6</f>
        <v>167.31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51.19</v>
      </c>
      <c r="J10" s="53"/>
      <c r="K10" s="53"/>
      <c r="L10" s="53"/>
      <c r="M10" s="53"/>
      <c r="N10" s="53"/>
      <c r="O10" s="53"/>
      <c r="P10" s="53">
        <f>データ!P6</f>
        <v>30.74</v>
      </c>
      <c r="Q10" s="53"/>
      <c r="R10" s="53"/>
      <c r="S10" s="53"/>
      <c r="T10" s="53"/>
      <c r="U10" s="53"/>
      <c r="V10" s="53"/>
      <c r="W10" s="53">
        <f>データ!Q6</f>
        <v>84.98</v>
      </c>
      <c r="X10" s="53"/>
      <c r="Y10" s="53"/>
      <c r="Z10" s="53"/>
      <c r="AA10" s="53"/>
      <c r="AB10" s="53"/>
      <c r="AC10" s="53"/>
      <c r="AD10" s="54">
        <f>データ!R6</f>
        <v>2836</v>
      </c>
      <c r="AE10" s="54"/>
      <c r="AF10" s="54"/>
      <c r="AG10" s="54"/>
      <c r="AH10" s="54"/>
      <c r="AI10" s="54"/>
      <c r="AJ10" s="54"/>
      <c r="AK10" s="2"/>
      <c r="AL10" s="54">
        <f>データ!V6</f>
        <v>34825</v>
      </c>
      <c r="AM10" s="54"/>
      <c r="AN10" s="54"/>
      <c r="AO10" s="54"/>
      <c r="AP10" s="54"/>
      <c r="AQ10" s="54"/>
      <c r="AR10" s="54"/>
      <c r="AS10" s="54"/>
      <c r="AT10" s="53">
        <f>データ!W6</f>
        <v>18.89</v>
      </c>
      <c r="AU10" s="53"/>
      <c r="AV10" s="53"/>
      <c r="AW10" s="53"/>
      <c r="AX10" s="53"/>
      <c r="AY10" s="53"/>
      <c r="AZ10" s="53"/>
      <c r="BA10" s="53"/>
      <c r="BB10" s="53">
        <f>データ!X6</f>
        <v>1843.57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IaQ2M8a3TorMgfIqbhoM0TFMlIKVsVF/wH/JB37xSI2qjJGDEvtfjrfdlmaGsnlMxxCMPSHbZmfqi4Cw1XmiQ==" saltValue="BhdMe0DNKsIaljFEpDKv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252034</v>
      </c>
      <c r="D6" s="19">
        <f t="shared" si="3"/>
        <v>46</v>
      </c>
      <c r="E6" s="19">
        <f t="shared" si="3"/>
        <v>17</v>
      </c>
      <c r="F6" s="19">
        <f t="shared" si="3"/>
        <v>4</v>
      </c>
      <c r="G6" s="19">
        <f t="shared" si="3"/>
        <v>0</v>
      </c>
      <c r="H6" s="19" t="str">
        <f t="shared" si="3"/>
        <v>滋賀県　長浜市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51.19</v>
      </c>
      <c r="P6" s="20">
        <f t="shared" si="3"/>
        <v>30.74</v>
      </c>
      <c r="Q6" s="20">
        <f t="shared" si="3"/>
        <v>84.98</v>
      </c>
      <c r="R6" s="20">
        <f t="shared" si="3"/>
        <v>2836</v>
      </c>
      <c r="S6" s="20">
        <f t="shared" si="3"/>
        <v>113940</v>
      </c>
      <c r="T6" s="20">
        <f t="shared" si="3"/>
        <v>681.02</v>
      </c>
      <c r="U6" s="20">
        <f t="shared" si="3"/>
        <v>167.31</v>
      </c>
      <c r="V6" s="20">
        <f t="shared" si="3"/>
        <v>34825</v>
      </c>
      <c r="W6" s="20">
        <f t="shared" si="3"/>
        <v>18.89</v>
      </c>
      <c r="X6" s="20">
        <f t="shared" si="3"/>
        <v>1843.57</v>
      </c>
      <c r="Y6" s="21">
        <f>IF(Y7="",NA(),Y7)</f>
        <v>113.83</v>
      </c>
      <c r="Z6" s="21">
        <f t="shared" ref="Z6:AH6" si="4">IF(Z7="",NA(),Z7)</f>
        <v>115.1</v>
      </c>
      <c r="AA6" s="21">
        <f t="shared" si="4"/>
        <v>119.44</v>
      </c>
      <c r="AB6" s="21">
        <f t="shared" si="4"/>
        <v>122.96</v>
      </c>
      <c r="AC6" s="21">
        <f t="shared" si="4"/>
        <v>127.14</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43.15</v>
      </c>
      <c r="AV6" s="21">
        <f t="shared" ref="AV6:BD6" si="6">IF(AV7="",NA(),AV7)</f>
        <v>41.16</v>
      </c>
      <c r="AW6" s="21">
        <f t="shared" si="6"/>
        <v>29.84</v>
      </c>
      <c r="AX6" s="21">
        <f t="shared" si="6"/>
        <v>30.22</v>
      </c>
      <c r="AY6" s="21">
        <f t="shared" si="6"/>
        <v>44.35</v>
      </c>
      <c r="AZ6" s="21">
        <f t="shared" si="6"/>
        <v>47.72</v>
      </c>
      <c r="BA6" s="21">
        <f t="shared" si="6"/>
        <v>44.24</v>
      </c>
      <c r="BB6" s="21">
        <f t="shared" si="6"/>
        <v>44.35</v>
      </c>
      <c r="BC6" s="21">
        <f t="shared" si="6"/>
        <v>41.51</v>
      </c>
      <c r="BD6" s="21">
        <f t="shared" si="6"/>
        <v>45.01</v>
      </c>
      <c r="BE6" s="20" t="str">
        <f>IF(BE7="","",IF(BE7="-","【-】","【"&amp;SUBSTITUTE(TEXT(BE7,"#,##0.00"),"-","△")&amp;"】"))</f>
        <v>【48.91】</v>
      </c>
      <c r="BF6" s="21">
        <f>IF(BF7="",NA(),BF7)</f>
        <v>1501.03</v>
      </c>
      <c r="BG6" s="21">
        <f t="shared" ref="BG6:BO6" si="7">IF(BG7="",NA(),BG7)</f>
        <v>1431.87</v>
      </c>
      <c r="BH6" s="21">
        <f t="shared" si="7"/>
        <v>1479.53</v>
      </c>
      <c r="BI6" s="21">
        <f t="shared" si="7"/>
        <v>1517.92</v>
      </c>
      <c r="BJ6" s="21">
        <f t="shared" si="7"/>
        <v>1487.16</v>
      </c>
      <c r="BK6" s="21">
        <f t="shared" si="7"/>
        <v>1206.79</v>
      </c>
      <c r="BL6" s="21">
        <f t="shared" si="7"/>
        <v>1258.43</v>
      </c>
      <c r="BM6" s="21">
        <f t="shared" si="7"/>
        <v>1283.69</v>
      </c>
      <c r="BN6" s="21">
        <f t="shared" si="7"/>
        <v>1160.22</v>
      </c>
      <c r="BO6" s="21">
        <f t="shared" si="7"/>
        <v>1141.98</v>
      </c>
      <c r="BP6" s="20" t="str">
        <f>IF(BP7="","",IF(BP7="-","【-】","【"&amp;SUBSTITUTE(TEXT(BP7,"#,##0.00"),"-","△")&amp;"】"))</f>
        <v>【1,156.82】</v>
      </c>
      <c r="BQ6" s="21">
        <f>IF(BQ7="",NA(),BQ7)</f>
        <v>99.76</v>
      </c>
      <c r="BR6" s="21">
        <f t="shared" ref="BR6:BZ6" si="8">IF(BR7="",NA(),BR7)</f>
        <v>99.87</v>
      </c>
      <c r="BS6" s="21">
        <f t="shared" si="8"/>
        <v>99.88</v>
      </c>
      <c r="BT6" s="21">
        <f t="shared" si="8"/>
        <v>99.83</v>
      </c>
      <c r="BU6" s="21">
        <f t="shared" si="8"/>
        <v>99.8</v>
      </c>
      <c r="BV6" s="21">
        <f t="shared" si="8"/>
        <v>71.84</v>
      </c>
      <c r="BW6" s="21">
        <f t="shared" si="8"/>
        <v>73.36</v>
      </c>
      <c r="BX6" s="21">
        <f t="shared" si="8"/>
        <v>82.53</v>
      </c>
      <c r="BY6" s="21">
        <f t="shared" si="8"/>
        <v>81.81</v>
      </c>
      <c r="BZ6" s="21">
        <f t="shared" si="8"/>
        <v>82.27</v>
      </c>
      <c r="CA6" s="20" t="str">
        <f>IF(CA7="","",IF(CA7="-","【-】","【"&amp;SUBSTITUTE(TEXT(CA7,"#,##0.00"),"-","△")&amp;"】"))</f>
        <v>【75.33】</v>
      </c>
      <c r="CB6" s="21">
        <f>IF(CB7="",NA(),CB7)</f>
        <v>156.30000000000001</v>
      </c>
      <c r="CC6" s="21">
        <f t="shared" ref="CC6:CK6" si="9">IF(CC7="",NA(),CC7)</f>
        <v>154.18</v>
      </c>
      <c r="CD6" s="21">
        <f t="shared" si="9"/>
        <v>153.15</v>
      </c>
      <c r="CE6" s="21">
        <f t="shared" si="9"/>
        <v>152.97999999999999</v>
      </c>
      <c r="CF6" s="21">
        <f t="shared" si="9"/>
        <v>152.27000000000001</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91.19</v>
      </c>
      <c r="CY6" s="21">
        <f t="shared" ref="CY6:DG6" si="11">IF(CY7="",NA(),CY7)</f>
        <v>91.5</v>
      </c>
      <c r="CZ6" s="21">
        <f t="shared" si="11"/>
        <v>91.72</v>
      </c>
      <c r="DA6" s="21">
        <f t="shared" si="11"/>
        <v>92</v>
      </c>
      <c r="DB6" s="21">
        <f t="shared" si="11"/>
        <v>92.54</v>
      </c>
      <c r="DC6" s="21">
        <f t="shared" si="11"/>
        <v>83.75</v>
      </c>
      <c r="DD6" s="21">
        <f t="shared" si="11"/>
        <v>84.19</v>
      </c>
      <c r="DE6" s="21">
        <f t="shared" si="11"/>
        <v>88.15</v>
      </c>
      <c r="DF6" s="21">
        <f t="shared" si="11"/>
        <v>88.37</v>
      </c>
      <c r="DG6" s="21">
        <f t="shared" si="11"/>
        <v>88.66</v>
      </c>
      <c r="DH6" s="20" t="str">
        <f>IF(DH7="","",IF(DH7="-","【-】","【"&amp;SUBSTITUTE(TEXT(DH7,"#,##0.00"),"-","△")&amp;"】"))</f>
        <v>【86.21】</v>
      </c>
      <c r="DI6" s="21">
        <f>IF(DI7="",NA(),DI7)</f>
        <v>37.06</v>
      </c>
      <c r="DJ6" s="21">
        <f t="shared" ref="DJ6:DR6" si="12">IF(DJ7="",NA(),DJ7)</f>
        <v>38.79</v>
      </c>
      <c r="DK6" s="21">
        <f t="shared" si="12"/>
        <v>40.369999999999997</v>
      </c>
      <c r="DL6" s="21">
        <f t="shared" si="12"/>
        <v>42.09</v>
      </c>
      <c r="DM6" s="21">
        <f t="shared" si="12"/>
        <v>43.34</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1">
        <f>IF(EE7="",NA(),EE7)</f>
        <v>2.69</v>
      </c>
      <c r="EF6" s="21">
        <f t="shared" ref="EF6:EN6" si="14">IF(EF7="",NA(),EF7)</f>
        <v>1.07</v>
      </c>
      <c r="EG6" s="21">
        <f t="shared" si="14"/>
        <v>2.66</v>
      </c>
      <c r="EH6" s="21">
        <f t="shared" si="14"/>
        <v>3.86</v>
      </c>
      <c r="EI6" s="21">
        <f t="shared" si="14"/>
        <v>4.49</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252034</v>
      </c>
      <c r="D7" s="23">
        <v>46</v>
      </c>
      <c r="E7" s="23">
        <v>17</v>
      </c>
      <c r="F7" s="23">
        <v>4</v>
      </c>
      <c r="G7" s="23">
        <v>0</v>
      </c>
      <c r="H7" s="23" t="s">
        <v>95</v>
      </c>
      <c r="I7" s="23" t="s">
        <v>96</v>
      </c>
      <c r="J7" s="23" t="s">
        <v>97</v>
      </c>
      <c r="K7" s="23" t="s">
        <v>98</v>
      </c>
      <c r="L7" s="23" t="s">
        <v>99</v>
      </c>
      <c r="M7" s="23" t="s">
        <v>100</v>
      </c>
      <c r="N7" s="24" t="s">
        <v>101</v>
      </c>
      <c r="O7" s="24">
        <v>51.19</v>
      </c>
      <c r="P7" s="24">
        <v>30.74</v>
      </c>
      <c r="Q7" s="24">
        <v>84.98</v>
      </c>
      <c r="R7" s="24">
        <v>2836</v>
      </c>
      <c r="S7" s="24">
        <v>113940</v>
      </c>
      <c r="T7" s="24">
        <v>681.02</v>
      </c>
      <c r="U7" s="24">
        <v>167.31</v>
      </c>
      <c r="V7" s="24">
        <v>34825</v>
      </c>
      <c r="W7" s="24">
        <v>18.89</v>
      </c>
      <c r="X7" s="24">
        <v>1843.57</v>
      </c>
      <c r="Y7" s="24">
        <v>113.83</v>
      </c>
      <c r="Z7" s="24">
        <v>115.1</v>
      </c>
      <c r="AA7" s="24">
        <v>119.44</v>
      </c>
      <c r="AB7" s="24">
        <v>122.96</v>
      </c>
      <c r="AC7" s="24">
        <v>127.14</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43.15</v>
      </c>
      <c r="AV7" s="24">
        <v>41.16</v>
      </c>
      <c r="AW7" s="24">
        <v>29.84</v>
      </c>
      <c r="AX7" s="24">
        <v>30.22</v>
      </c>
      <c r="AY7" s="24">
        <v>44.35</v>
      </c>
      <c r="AZ7" s="24">
        <v>47.72</v>
      </c>
      <c r="BA7" s="24">
        <v>44.24</v>
      </c>
      <c r="BB7" s="24">
        <v>44.35</v>
      </c>
      <c r="BC7" s="24">
        <v>41.51</v>
      </c>
      <c r="BD7" s="24">
        <v>45.01</v>
      </c>
      <c r="BE7" s="24">
        <v>48.91</v>
      </c>
      <c r="BF7" s="24">
        <v>1501.03</v>
      </c>
      <c r="BG7" s="24">
        <v>1431.87</v>
      </c>
      <c r="BH7" s="24">
        <v>1479.53</v>
      </c>
      <c r="BI7" s="24">
        <v>1517.92</v>
      </c>
      <c r="BJ7" s="24">
        <v>1487.16</v>
      </c>
      <c r="BK7" s="24">
        <v>1206.79</v>
      </c>
      <c r="BL7" s="24">
        <v>1258.43</v>
      </c>
      <c r="BM7" s="24">
        <v>1283.69</v>
      </c>
      <c r="BN7" s="24">
        <v>1160.22</v>
      </c>
      <c r="BO7" s="24">
        <v>1141.98</v>
      </c>
      <c r="BP7" s="24">
        <v>1156.82</v>
      </c>
      <c r="BQ7" s="24">
        <v>99.76</v>
      </c>
      <c r="BR7" s="24">
        <v>99.87</v>
      </c>
      <c r="BS7" s="24">
        <v>99.88</v>
      </c>
      <c r="BT7" s="24">
        <v>99.83</v>
      </c>
      <c r="BU7" s="24">
        <v>99.8</v>
      </c>
      <c r="BV7" s="24">
        <v>71.84</v>
      </c>
      <c r="BW7" s="24">
        <v>73.36</v>
      </c>
      <c r="BX7" s="24">
        <v>82.53</v>
      </c>
      <c r="BY7" s="24">
        <v>81.81</v>
      </c>
      <c r="BZ7" s="24">
        <v>82.27</v>
      </c>
      <c r="CA7" s="24">
        <v>75.33</v>
      </c>
      <c r="CB7" s="24">
        <v>156.30000000000001</v>
      </c>
      <c r="CC7" s="24">
        <v>154.18</v>
      </c>
      <c r="CD7" s="24">
        <v>153.15</v>
      </c>
      <c r="CE7" s="24">
        <v>152.97999999999999</v>
      </c>
      <c r="CF7" s="24">
        <v>152.27000000000001</v>
      </c>
      <c r="CG7" s="24">
        <v>228.47</v>
      </c>
      <c r="CH7" s="24">
        <v>224.88</v>
      </c>
      <c r="CI7" s="24">
        <v>190.48</v>
      </c>
      <c r="CJ7" s="24">
        <v>193.59</v>
      </c>
      <c r="CK7" s="24">
        <v>194.42</v>
      </c>
      <c r="CL7" s="24">
        <v>215.73</v>
      </c>
      <c r="CM7" s="24" t="s">
        <v>101</v>
      </c>
      <c r="CN7" s="24" t="s">
        <v>101</v>
      </c>
      <c r="CO7" s="24" t="s">
        <v>101</v>
      </c>
      <c r="CP7" s="24" t="s">
        <v>101</v>
      </c>
      <c r="CQ7" s="24" t="s">
        <v>101</v>
      </c>
      <c r="CR7" s="24">
        <v>42.47</v>
      </c>
      <c r="CS7" s="24">
        <v>42.4</v>
      </c>
      <c r="CT7" s="24">
        <v>44.24</v>
      </c>
      <c r="CU7" s="24">
        <v>45.3</v>
      </c>
      <c r="CV7" s="24">
        <v>45.6</v>
      </c>
      <c r="CW7" s="24">
        <v>43.28</v>
      </c>
      <c r="CX7" s="24">
        <v>91.19</v>
      </c>
      <c r="CY7" s="24">
        <v>91.5</v>
      </c>
      <c r="CZ7" s="24">
        <v>91.72</v>
      </c>
      <c r="DA7" s="24">
        <v>92</v>
      </c>
      <c r="DB7" s="24">
        <v>92.54</v>
      </c>
      <c r="DC7" s="24">
        <v>83.75</v>
      </c>
      <c r="DD7" s="24">
        <v>84.19</v>
      </c>
      <c r="DE7" s="24">
        <v>88.15</v>
      </c>
      <c r="DF7" s="24">
        <v>88.37</v>
      </c>
      <c r="DG7" s="24">
        <v>88.66</v>
      </c>
      <c r="DH7" s="24">
        <v>86.21</v>
      </c>
      <c r="DI7" s="24">
        <v>37.06</v>
      </c>
      <c r="DJ7" s="24">
        <v>38.79</v>
      </c>
      <c r="DK7" s="24">
        <v>40.369999999999997</v>
      </c>
      <c r="DL7" s="24">
        <v>42.09</v>
      </c>
      <c r="DM7" s="24">
        <v>43.34</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2.69</v>
      </c>
      <c r="EF7" s="24">
        <v>1.07</v>
      </c>
      <c r="EG7" s="24">
        <v>2.66</v>
      </c>
      <c r="EH7" s="24">
        <v>3.86</v>
      </c>
      <c r="EI7" s="24">
        <v>4.49</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2025-01-24T07:12:16Z</dcterms:created>
  <dcterms:modified xsi:type="dcterms:W3CDTF">2025-02-04T23:13:33Z</dcterms:modified>
  <cp:category/>
</cp:coreProperties>
</file>