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106097\Desktop\252026_彦根市\"/>
    </mc:Choice>
  </mc:AlternateContent>
  <xr:revisionPtr revIDLastSave="0" documentId="13_ncr:1_{E97AA65A-1563-4E74-A25F-C89278481AA0}" xr6:coauthVersionLast="47" xr6:coauthVersionMax="47" xr10:uidLastSave="{00000000-0000-0000-0000-000000000000}"/>
  <workbookProtection workbookAlgorithmName="SHA-512" workbookHashValue="H9UO2NCQsafjzZ91Xts9Btuxou6ce/nhU4T6Gar7mfhz2ZXe0gJcWcGfHgbLyqqU/UfTINXg9SxQtpZgAvfDTg==" workbookSaltValue="uY40byhbCsO6xNlvaqXONQ==" workbookSpinCount="100000" lockStructure="1"/>
  <bookViews>
    <workbookView xWindow="1164" yWindow="12852" windowWidth="20376" windowHeight="1221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BB10" i="4"/>
  <c r="AT10" i="4"/>
  <c r="AL10" i="4"/>
  <c r="I10" i="4"/>
  <c r="B10" i="4"/>
  <c r="BB8" i="4"/>
  <c r="AD8" i="4"/>
  <c r="W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<sst xmlns="http://schemas.openxmlformats.org/spreadsheetml/2006/main" count="228" uniqueCount="112">
  <si>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</si>
  <si>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</si>
  <si>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</si>
  <si>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</si>
  <si>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</si>
  <si>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</si>
  <si>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</si>
  <si>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</si>
  <si>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</si>
  <si>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</si>
  <si>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</si>
  <si>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</si>
  <si>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</si>
  <si>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</si>
  <si>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</si>
  <si>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</si>
  <si>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</si>
  <si>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</si>
  <si>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</si>
  <si>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</si>
  <si>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</si>
  <si>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</si>
  <si>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</si>
  <si>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</si>
  <si>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</si>
  <si>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</si>
  <si>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</si>
  <si>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</si>
  <si>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</si>
  <si>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</si>
  <si>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</si>
  <si>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</si>
  <si>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</si>
  <si>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</si>
  <si>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</si>
  <si>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</si>
  <si>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</si>
  <si>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</si>
  <si>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</si>
  <si>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</si>
  <si>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</si>
  <si>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</si>
  <si>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</si>
  <si>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</si>
  <si>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</si>
  <si>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</si>
  <si>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</si>
  <si>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</si>
  <si>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</si>
  <si>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</si>
  <si>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</si>
  <si>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</si>
  <si>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</si>
  <si>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</si>
  <si>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</si>
  <si>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</si>
  <si>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</si>
  <si>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</si>
  <si>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</si>
  <si>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</si>
  <si>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</si>
  <si>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</si>
  <si>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</si>
  <si>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</si>
  <si>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</si>
  <si>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</si>
  <si>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</si>
  <si>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</si>
  <si>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</si>
  <si>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</si>
  <si>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</si>
  <si>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</si>
  <si>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</si>
  <si>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</si>
  <si>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</si>
  <si>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</si>
  <si>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</si>
  <si>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</si>
  <si>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</si>
  <si>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</si>
  <si>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</si>
  <si>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</si>
  <si>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</si>
  <si>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</si>
  <si>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</si>
  <si>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</si>
  <si>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</si>
  <si>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</si>
  <si>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</si>
  <si>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</si>
  <si>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</si>
  <si>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</si>
  <si>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</si>
  <si>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</si>
  <si>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</si>
  <si>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</si>
  <si>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</si>
  <si>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</si>
  <si>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</si>
  <si>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</si>
  <si>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</si>
  <si>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</si>
  <si>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</si>
  <si>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</si>
  <si>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</si>
  <si>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</si>
  <si>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</si>
  <si>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</si>
  <si>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</si>
  <si>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[健全性]
収支状況を示す①経常収支比率や⑤料金回収率については、類似団体と同様に100％を上回っており健全性は維持できている。また支払能力を示す③流動比率についても類似団体と同様に100％を大きく上回っており、②累積欠損金比率もゼロを維持していることから、現時点において経営は良好と言える。
④企業債残高対給水収益比率は類似団体より高くなっており、今後も金利の動向および施設の更新の必要性を考慮しながら、企業債残高の適正な管理を行う必要がある。
[効率性]
類似団体と比べて⑥給水原価は低くなっており、費用の効率性は良好と言える。⑦施設利用率については類似団体より低くなっているが、地下水の取水能力が低下しており今後は適正な能力での施設更新を検討している。⑧有収率については、継続して漏水調査を行っているが、前年度と比較して減少しており、今後も引き続き効率性を上げる対策が必要である。</t>
    <rPh sb="355" eb="358">
      <t>ゼンネンド</t>
    </rPh>
    <rPh sb="359" eb="361">
      <t>ヒカク</t>
    </rPh>
    <rPh sb="363" eb="365">
      <t>ゲンショウ</t>
    </rPh>
    <phoneticPr fontId="4"/>
  </si>
  <si>
    <t>施設の老朽度を示す①有形固定資産減価償却率および②管路経年化率は、類似団体より低い値であるものの、有形固定資産減価償却率は増加傾向にある。管路経年化率は類似団体の増加率よりも低く良好に見えるが、本市水道では、管路およびそれ以外の施設においても今後数十年で急激に経年化資産が増加することが予想されているため、施設の健全性を保つための対策が必要である。また③管路更新率は、類似団体より高くなっているものの、現在の更新ペースでは、将来、管路事故や漏水等が発生する懸念があるため、管路状況、修繕記録、漏水調査結果等を解析し、精度の高いアセットマネジメント(資産管理)を行い、効果的な管路更新を進める必要がある。</t>
    <rPh sb="190" eb="191">
      <t>タカ</t>
    </rPh>
    <phoneticPr fontId="4"/>
  </si>
  <si>
    <t>現時点での経営は比較的健全な状況にある。ただし、施設の利用率は類似団体に比べ低くなっており、さらに今後、老朽化した施設が大量に更新時期をむかえることから、経費の節減を実施しつつ、必要な財源を確保し、効率的な施設形態を構築する必要がある。
具体的には、施設の適正な規模を検討しつつ計画的に更新を実施することとなるが、平成28年度に策定し、令和３年度に改訂した水道事業ビジョンや第3期中期経営計画（経営戦略）による一貫した考えのもと、長期的な視点に立って施設整備を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</si>
</sst>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0.73</c:v>
                </c:pt>
                <c:pt idx="1">
                  <c:v>0.62</c:v>
                </c:pt>
                <c:pt idx="2">
                  <c:v>0.47</c:v>
                </c:pt>
                <c:pt idx="3">
                  <c:v>0.65</c:v>
                </c:pt>
                <c:pt idx="4">
                  <c:v>0.7</c:v>
                </c:pt>
              </c:numCache>
            </c:numRef>
          </c:val>
          <c:extLst>
            <c:ext xmlns:c16="http://schemas.microsoft.com/office/drawing/2014/chart" uri="{C3380CC4-5D6E-409C-BE32-E72D297353CC}">
              <c16:uniqueId val="{00000000-0D54-4628-8DEA-91F18DC6CC2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0D54-4628-8DEA-91F18DC6CC2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56.09</c:v>
                </c:pt>
                <c:pt idx="1">
                  <c:v>55.44</c:v>
                </c:pt>
                <c:pt idx="2">
                  <c:v>55.72</c:v>
                </c:pt>
                <c:pt idx="3">
                  <c:v>55.91</c:v>
                </c:pt>
                <c:pt idx="4">
                  <c:v>56.16</c:v>
                </c:pt>
              </c:numCache>
            </c:numRef>
          </c:val>
          <c:extLst>
            <c:ext xmlns:c16="http://schemas.microsoft.com/office/drawing/2014/chart" uri="{C3380CC4-5D6E-409C-BE32-E72D297353CC}">
              <c16:uniqueId val="{00000000-4082-4980-8B09-E63A99CE2E1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4082-4980-8B09-E63A99CE2E1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88.84</c:v>
                </c:pt>
                <c:pt idx="1">
                  <c:v>91.14</c:v>
                </c:pt>
                <c:pt idx="2">
                  <c:v>90.49</c:v>
                </c:pt>
                <c:pt idx="3">
                  <c:v>89.57</c:v>
                </c:pt>
                <c:pt idx="4">
                  <c:v>87.8</c:v>
                </c:pt>
              </c:numCache>
            </c:numRef>
          </c:val>
          <c:extLst>
            <c:ext xmlns:c16="http://schemas.microsoft.com/office/drawing/2014/chart" uri="{C3380CC4-5D6E-409C-BE32-E72D297353CC}">
              <c16:uniqueId val="{00000000-C82B-4785-AC35-6C6C66C7927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C82B-4785-AC35-6C6C66C7927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112.19</c:v>
                </c:pt>
                <c:pt idx="1">
                  <c:v>111.68</c:v>
                </c:pt>
                <c:pt idx="2">
                  <c:v>119.04</c:v>
                </c:pt>
                <c:pt idx="3">
                  <c:v>111.64</c:v>
                </c:pt>
                <c:pt idx="4">
                  <c:v>110.61</c:v>
                </c:pt>
              </c:numCache>
            </c:numRef>
          </c:val>
          <c:extLst>
            <c:ext xmlns:c16="http://schemas.microsoft.com/office/drawing/2014/chart" uri="{C3380CC4-5D6E-409C-BE32-E72D297353CC}">
              <c16:uniqueId val="{00000000-7560-4DB2-AD42-D16FB4BB144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7560-4DB2-AD42-D16FB4BB144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48.36</c:v>
                </c:pt>
                <c:pt idx="1">
                  <c:v>48.54</c:v>
                </c:pt>
                <c:pt idx="2">
                  <c:v>49.63</c:v>
                </c:pt>
                <c:pt idx="3">
                  <c:v>50.26</c:v>
                </c:pt>
                <c:pt idx="4">
                  <c:v>51.58</c:v>
                </c:pt>
              </c:numCache>
            </c:numRef>
          </c:val>
          <c:extLst>
            <c:ext xmlns:c16="http://schemas.microsoft.com/office/drawing/2014/chart" uri="{C3380CC4-5D6E-409C-BE32-E72D297353CC}">
              <c16:uniqueId val="{00000000-0351-4224-B3C3-3E197202FA3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0351-4224-B3C3-3E197202FA3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11.46</c:v>
                </c:pt>
                <c:pt idx="1">
                  <c:v>11.45</c:v>
                </c:pt>
                <c:pt idx="2">
                  <c:v>12.47</c:v>
                </c:pt>
                <c:pt idx="3">
                  <c:v>13.5</c:v>
                </c:pt>
                <c:pt idx="4">
                  <c:v>13.24</c:v>
                </c:pt>
              </c:numCache>
            </c:numRef>
          </c:val>
          <c:extLst>
            <c:ext xmlns:c16="http://schemas.microsoft.com/office/drawing/2014/chart" uri="{C3380CC4-5D6E-409C-BE32-E72D297353CC}">
              <c16:uniqueId val="{00000000-A196-4BA6-B35D-1AB04D8319A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A196-4BA6-B35D-1AB04D8319A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B1-4D68-9C54-985207E462E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2EB1-4D68-9C54-985207E462E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498.25</c:v>
                </c:pt>
                <c:pt idx="1">
                  <c:v>334.5</c:v>
                </c:pt>
                <c:pt idx="2">
                  <c:v>350.72</c:v>
                </c:pt>
                <c:pt idx="3">
                  <c:v>390.77</c:v>
                </c:pt>
                <c:pt idx="4">
                  <c:v>399.03</c:v>
                </c:pt>
              </c:numCache>
            </c:numRef>
          </c:val>
          <c:extLst>
            <c:ext xmlns:c16="http://schemas.microsoft.com/office/drawing/2014/chart" uri="{C3380CC4-5D6E-409C-BE32-E72D297353CC}">
              <c16:uniqueId val="{00000000-4D53-40D1-B0E8-E14300BEADC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4D53-40D1-B0E8-E14300BEADC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339.39</c:v>
                </c:pt>
                <c:pt idx="1">
                  <c:v>406.63</c:v>
                </c:pt>
                <c:pt idx="2">
                  <c:v>341.7</c:v>
                </c:pt>
                <c:pt idx="3">
                  <c:v>340.84</c:v>
                </c:pt>
                <c:pt idx="4">
                  <c:v>327.48</c:v>
                </c:pt>
              </c:numCache>
            </c:numRef>
          </c:val>
          <c:extLst>
            <c:ext xmlns:c16="http://schemas.microsoft.com/office/drawing/2014/chart" uri="{C3380CC4-5D6E-409C-BE32-E72D297353CC}">
              <c16:uniqueId val="{00000000-D56B-463E-B102-E2E81DBDA9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D56B-463E-B102-E2E81DBDA9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110.95</c:v>
                </c:pt>
                <c:pt idx="1">
                  <c:v>108.23</c:v>
                </c:pt>
                <c:pt idx="2">
                  <c:v>116.87</c:v>
                </c:pt>
                <c:pt idx="3">
                  <c:v>106.31</c:v>
                </c:pt>
                <c:pt idx="4">
                  <c:v>107.21</c:v>
                </c:pt>
              </c:numCache>
            </c:numRef>
          </c:val>
          <c:extLst>
            <c:ext xmlns:c16="http://schemas.microsoft.com/office/drawing/2014/chart" uri="{C3380CC4-5D6E-409C-BE32-E72D297353CC}">
              <c16:uniqueId val="{00000000-64FB-44DF-BEAA-A0231B51E7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64FB-44DF-BEAA-A0231B51E7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126.15</c:v>
                </c:pt>
                <c:pt idx="1">
                  <c:v>113.87</c:v>
                </c:pt>
                <c:pt idx="2">
                  <c:v>119.3</c:v>
                </c:pt>
                <c:pt idx="3">
                  <c:v>130.81</c:v>
                </c:pt>
                <c:pt idx="4">
                  <c:v>129.43</c:v>
                </c:pt>
              </c:numCache>
            </c:numRef>
          </c:val>
          <c:extLst>
            <c:ext xmlns:c16="http://schemas.microsoft.com/office/drawing/2014/chart" uri="{C3380CC4-5D6E-409C-BE32-E72D297353CC}">
              <c16:uniqueId val="{00000000-0E8A-4016-AD45-388AF1A894B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0E8A-4016-AD45-388AF1A894B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滋賀県　彦根市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58">
        <f>データ!$R$6</f>
        <v>111118</v>
      </c>
      <c r="AM8" s="58"/>
      <c r="AN8" s="58"/>
      <c r="AO8" s="58"/>
      <c r="AP8" s="58"/>
      <c r="AQ8" s="58"/>
      <c r="AR8" s="58"/>
      <c r="AS8" s="58"/>
      <c r="AT8" s="55">
        <f>データ!$S$6</f>
        <v>196.87</v>
      </c>
      <c r="AU8" s="56"/>
      <c r="AV8" s="56"/>
      <c r="AW8" s="56"/>
      <c r="AX8" s="56"/>
      <c r="AY8" s="56"/>
      <c r="AZ8" s="56"/>
      <c r="BA8" s="56"/>
      <c r="BB8" s="45">
        <f>データ!$T$6</f>
        <v>564.41999999999996</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75.17</v>
      </c>
      <c r="J10" s="56"/>
      <c r="K10" s="56"/>
      <c r="L10" s="56"/>
      <c r="M10" s="56"/>
      <c r="N10" s="56"/>
      <c r="O10" s="57"/>
      <c r="P10" s="45">
        <f>データ!$P$6</f>
        <v>99.8</v>
      </c>
      <c r="Q10" s="45"/>
      <c r="R10" s="45"/>
      <c r="S10" s="45"/>
      <c r="T10" s="45"/>
      <c r="U10" s="45"/>
      <c r="V10" s="45"/>
      <c r="W10" s="58">
        <f>データ!$Q$6</f>
        <v>2530</v>
      </c>
      <c r="X10" s="58"/>
      <c r="Y10" s="58"/>
      <c r="Z10" s="58"/>
      <c r="AA10" s="58"/>
      <c r="AB10" s="58"/>
      <c r="AC10" s="58"/>
      <c r="AD10" s="2"/>
      <c r="AE10" s="2"/>
      <c r="AF10" s="2"/>
      <c r="AG10" s="2"/>
      <c r="AH10" s="2"/>
      <c r="AI10" s="2"/>
      <c r="AJ10" s="2"/>
      <c r="AK10" s="2"/>
      <c r="AL10" s="58">
        <f>データ!$U$6</f>
        <v>110622</v>
      </c>
      <c r="AM10" s="58"/>
      <c r="AN10" s="58"/>
      <c r="AO10" s="58"/>
      <c r="AP10" s="58"/>
      <c r="AQ10" s="58"/>
      <c r="AR10" s="58"/>
      <c r="AS10" s="58"/>
      <c r="AT10" s="55">
        <f>データ!$V$6</f>
        <v>77.349999999999994</v>
      </c>
      <c r="AU10" s="56"/>
      <c r="AV10" s="56"/>
      <c r="AW10" s="56"/>
      <c r="AX10" s="56"/>
      <c r="AY10" s="56"/>
      <c r="AZ10" s="56"/>
      <c r="BA10" s="56"/>
      <c r="BB10" s="45">
        <f>データ!$W$6</f>
        <v>1430.15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109</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9" t="s">
        <v>110</v>
      </c>
      <c r="BM47" s="90"/>
      <c r="BN47" s="90"/>
      <c r="BO47" s="90"/>
      <c r="BP47" s="90"/>
      <c r="BQ47" s="90"/>
      <c r="BR47" s="90"/>
      <c r="BS47" s="90"/>
      <c r="BT47" s="90"/>
      <c r="BU47" s="90"/>
      <c r="BV47" s="90"/>
      <c r="BW47" s="90"/>
      <c r="BX47" s="90"/>
      <c r="BY47" s="90"/>
      <c r="BZ47" s="9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9"/>
      <c r="BM48" s="90"/>
      <c r="BN48" s="90"/>
      <c r="BO48" s="90"/>
      <c r="BP48" s="90"/>
      <c r="BQ48" s="90"/>
      <c r="BR48" s="90"/>
      <c r="BS48" s="90"/>
      <c r="BT48" s="90"/>
      <c r="BU48" s="90"/>
      <c r="BV48" s="90"/>
      <c r="BW48" s="90"/>
      <c r="BX48" s="90"/>
      <c r="BY48" s="90"/>
      <c r="BZ48" s="9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9"/>
      <c r="BM49" s="90"/>
      <c r="BN49" s="90"/>
      <c r="BO49" s="90"/>
      <c r="BP49" s="90"/>
      <c r="BQ49" s="90"/>
      <c r="BR49" s="90"/>
      <c r="BS49" s="90"/>
      <c r="BT49" s="90"/>
      <c r="BU49" s="90"/>
      <c r="BV49" s="90"/>
      <c r="BW49" s="90"/>
      <c r="BX49" s="90"/>
      <c r="BY49" s="90"/>
      <c r="BZ49" s="9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9"/>
      <c r="BM50" s="90"/>
      <c r="BN50" s="90"/>
      <c r="BO50" s="90"/>
      <c r="BP50" s="90"/>
      <c r="BQ50" s="90"/>
      <c r="BR50" s="90"/>
      <c r="BS50" s="90"/>
      <c r="BT50" s="90"/>
      <c r="BU50" s="90"/>
      <c r="BV50" s="90"/>
      <c r="BW50" s="90"/>
      <c r="BX50" s="90"/>
      <c r="BY50" s="90"/>
      <c r="BZ50" s="9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9"/>
      <c r="BM51" s="90"/>
      <c r="BN51" s="90"/>
      <c r="BO51" s="90"/>
      <c r="BP51" s="90"/>
      <c r="BQ51" s="90"/>
      <c r="BR51" s="90"/>
      <c r="BS51" s="90"/>
      <c r="BT51" s="90"/>
      <c r="BU51" s="90"/>
      <c r="BV51" s="90"/>
      <c r="BW51" s="90"/>
      <c r="BX51" s="90"/>
      <c r="BY51" s="90"/>
      <c r="BZ51" s="9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9"/>
      <c r="BM52" s="90"/>
      <c r="BN52" s="90"/>
      <c r="BO52" s="90"/>
      <c r="BP52" s="90"/>
      <c r="BQ52" s="90"/>
      <c r="BR52" s="90"/>
      <c r="BS52" s="90"/>
      <c r="BT52" s="90"/>
      <c r="BU52" s="90"/>
      <c r="BV52" s="90"/>
      <c r="BW52" s="90"/>
      <c r="BX52" s="90"/>
      <c r="BY52" s="90"/>
      <c r="BZ52" s="9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9"/>
      <c r="BM53" s="90"/>
      <c r="BN53" s="90"/>
      <c r="BO53" s="90"/>
      <c r="BP53" s="90"/>
      <c r="BQ53" s="90"/>
      <c r="BR53" s="90"/>
      <c r="BS53" s="90"/>
      <c r="BT53" s="90"/>
      <c r="BU53" s="90"/>
      <c r="BV53" s="90"/>
      <c r="BW53" s="90"/>
      <c r="BX53" s="90"/>
      <c r="BY53" s="90"/>
      <c r="BZ53" s="9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9"/>
      <c r="BM54" s="90"/>
      <c r="BN54" s="90"/>
      <c r="BO54" s="90"/>
      <c r="BP54" s="90"/>
      <c r="BQ54" s="90"/>
      <c r="BR54" s="90"/>
      <c r="BS54" s="90"/>
      <c r="BT54" s="90"/>
      <c r="BU54" s="90"/>
      <c r="BV54" s="90"/>
      <c r="BW54" s="90"/>
      <c r="BX54" s="90"/>
      <c r="BY54" s="90"/>
      <c r="BZ54" s="9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9"/>
      <c r="BM55" s="90"/>
      <c r="BN55" s="90"/>
      <c r="BO55" s="90"/>
      <c r="BP55" s="90"/>
      <c r="BQ55" s="90"/>
      <c r="BR55" s="90"/>
      <c r="BS55" s="90"/>
      <c r="BT55" s="90"/>
      <c r="BU55" s="90"/>
      <c r="BV55" s="90"/>
      <c r="BW55" s="90"/>
      <c r="BX55" s="90"/>
      <c r="BY55" s="90"/>
      <c r="BZ55" s="9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9"/>
      <c r="BM56" s="90"/>
      <c r="BN56" s="90"/>
      <c r="BO56" s="90"/>
      <c r="BP56" s="90"/>
      <c r="BQ56" s="90"/>
      <c r="BR56" s="90"/>
      <c r="BS56" s="90"/>
      <c r="BT56" s="90"/>
      <c r="BU56" s="90"/>
      <c r="BV56" s="90"/>
      <c r="BW56" s="90"/>
      <c r="BX56" s="90"/>
      <c r="BY56" s="90"/>
      <c r="BZ56" s="9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9"/>
      <c r="BM57" s="90"/>
      <c r="BN57" s="90"/>
      <c r="BO57" s="90"/>
      <c r="BP57" s="90"/>
      <c r="BQ57" s="90"/>
      <c r="BR57" s="90"/>
      <c r="BS57" s="90"/>
      <c r="BT57" s="90"/>
      <c r="BU57" s="90"/>
      <c r="BV57" s="90"/>
      <c r="BW57" s="90"/>
      <c r="BX57" s="90"/>
      <c r="BY57" s="90"/>
      <c r="BZ57" s="9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9"/>
      <c r="BM58" s="90"/>
      <c r="BN58" s="90"/>
      <c r="BO58" s="90"/>
      <c r="BP58" s="90"/>
      <c r="BQ58" s="90"/>
      <c r="BR58" s="90"/>
      <c r="BS58" s="90"/>
      <c r="BT58" s="90"/>
      <c r="BU58" s="90"/>
      <c r="BV58" s="90"/>
      <c r="BW58" s="90"/>
      <c r="BX58" s="90"/>
      <c r="BY58" s="90"/>
      <c r="BZ58" s="9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9"/>
      <c r="BM59" s="90"/>
      <c r="BN59" s="90"/>
      <c r="BO59" s="90"/>
      <c r="BP59" s="90"/>
      <c r="BQ59" s="90"/>
      <c r="BR59" s="90"/>
      <c r="BS59" s="90"/>
      <c r="BT59" s="90"/>
      <c r="BU59" s="90"/>
      <c r="BV59" s="90"/>
      <c r="BW59" s="90"/>
      <c r="BX59" s="90"/>
      <c r="BY59" s="90"/>
      <c r="BZ59" s="91"/>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9"/>
      <c r="BM60" s="90"/>
      <c r="BN60" s="90"/>
      <c r="BO60" s="90"/>
      <c r="BP60" s="90"/>
      <c r="BQ60" s="90"/>
      <c r="BR60" s="90"/>
      <c r="BS60" s="90"/>
      <c r="BT60" s="90"/>
      <c r="BU60" s="90"/>
      <c r="BV60" s="90"/>
      <c r="BW60" s="90"/>
      <c r="BX60" s="90"/>
      <c r="BY60" s="90"/>
      <c r="BZ60" s="91"/>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9"/>
      <c r="BM61" s="90"/>
      <c r="BN61" s="90"/>
      <c r="BO61" s="90"/>
      <c r="BP61" s="90"/>
      <c r="BQ61" s="90"/>
      <c r="BR61" s="90"/>
      <c r="BS61" s="90"/>
      <c r="BT61" s="90"/>
      <c r="BU61" s="90"/>
      <c r="BV61" s="90"/>
      <c r="BW61" s="90"/>
      <c r="BX61" s="90"/>
      <c r="BY61" s="90"/>
      <c r="BZ61" s="9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9"/>
      <c r="BM62" s="90"/>
      <c r="BN62" s="90"/>
      <c r="BO62" s="90"/>
      <c r="BP62" s="90"/>
      <c r="BQ62" s="90"/>
      <c r="BR62" s="90"/>
      <c r="BS62" s="90"/>
      <c r="BT62" s="90"/>
      <c r="BU62" s="90"/>
      <c r="BV62" s="90"/>
      <c r="BW62" s="90"/>
      <c r="BX62" s="90"/>
      <c r="BY62" s="90"/>
      <c r="BZ62" s="9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9"/>
      <c r="BM63" s="90"/>
      <c r="BN63" s="90"/>
      <c r="BO63" s="90"/>
      <c r="BP63" s="90"/>
      <c r="BQ63" s="90"/>
      <c r="BR63" s="90"/>
      <c r="BS63" s="90"/>
      <c r="BT63" s="90"/>
      <c r="BU63" s="90"/>
      <c r="BV63" s="90"/>
      <c r="BW63" s="90"/>
      <c r="BX63" s="90"/>
      <c r="BY63" s="90"/>
      <c r="BZ63" s="9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8S+FEgDUAY+z0jZ5ZAALmulgK4eEWE54IKXWeGMiUGHq8TBVExSJmyh4yxPMtIp1l7dok7QpuXVnn3VBp9UnEQ==" saltValue="12a2NSHv6oZXac+OI4nOH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252026</v>
      </c>
      <c r="D6" s="20">
        <f t="shared" si="3"/>
        <v>46</v>
      </c>
      <c r="E6" s="20">
        <f t="shared" si="3"/>
        <v>1</v>
      </c>
      <c r="F6" s="20">
        <f t="shared" si="3"/>
        <v>0</v>
      </c>
      <c r="G6" s="20">
        <f t="shared" si="3"/>
        <v>1</v>
      </c>
      <c r="H6" s="20" t="str">
        <f t="shared" si="3"/>
        <v>滋賀県　彦根市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75.17</v>
      </c>
      <c r="P6" s="21">
        <f t="shared" si="3"/>
        <v>99.8</v>
      </c>
      <c r="Q6" s="21">
        <f t="shared" si="3"/>
        <v>2530</v>
      </c>
      <c r="R6" s="21">
        <f t="shared" si="3"/>
        <v>111118</v>
      </c>
      <c r="S6" s="21">
        <f t="shared" si="3"/>
        <v>196.87</v>
      </c>
      <c r="T6" s="21">
        <f t="shared" si="3"/>
        <v>564.41999999999996</v>
      </c>
      <c r="U6" s="21">
        <f t="shared" si="3"/>
        <v>110622</v>
      </c>
      <c r="V6" s="21">
        <f t="shared" si="3"/>
        <v>77.349999999999994</v>
      </c>
      <c r="W6" s="21">
        <f t="shared" si="3"/>
        <v>1430.15</v>
      </c>
      <c r="X6" s="22">
        <f>IF(X7="",NA(),X7)</f>
        <v>112.19</v>
      </c>
      <c r="Y6" s="22">
        <f t="shared" ref="Y6:AG6" si="4">IF(Y7="",NA(),Y7)</f>
        <v>111.68</v>
      </c>
      <c r="Z6" s="22">
        <f t="shared" si="4"/>
        <v>119.04</v>
      </c>
      <c r="AA6" s="22">
        <f t="shared" si="4"/>
        <v>111.64</v>
      </c>
      <c r="AB6" s="22">
        <f t="shared" si="4"/>
        <v>110.61</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498.25</v>
      </c>
      <c r="AU6" s="22">
        <f t="shared" ref="AU6:BC6" si="6">IF(AU7="",NA(),AU7)</f>
        <v>334.5</v>
      </c>
      <c r="AV6" s="22">
        <f t="shared" si="6"/>
        <v>350.72</v>
      </c>
      <c r="AW6" s="22">
        <f t="shared" si="6"/>
        <v>390.77</v>
      </c>
      <c r="AX6" s="22">
        <f t="shared" si="6"/>
        <v>399.03</v>
      </c>
      <c r="AY6" s="22">
        <f t="shared" si="6"/>
        <v>358.91</v>
      </c>
      <c r="AZ6" s="22">
        <f t="shared" si="6"/>
        <v>360.96</v>
      </c>
      <c r="BA6" s="22">
        <f t="shared" si="6"/>
        <v>351.29</v>
      </c>
      <c r="BB6" s="22">
        <f t="shared" si="6"/>
        <v>364.24</v>
      </c>
      <c r="BC6" s="22">
        <f t="shared" si="6"/>
        <v>369.82</v>
      </c>
      <c r="BD6" s="21" t="str">
        <f>IF(BD7="","",IF(BD7="-","【-】","【"&amp;SUBSTITUTE(TEXT(BD7,"#,##0.00"),"-","△")&amp;"】"))</f>
        <v>【243.36】</v>
      </c>
      <c r="BE6" s="22">
        <f>IF(BE7="",NA(),BE7)</f>
        <v>339.39</v>
      </c>
      <c r="BF6" s="22">
        <f t="shared" ref="BF6:BN6" si="7">IF(BF7="",NA(),BF7)</f>
        <v>406.63</v>
      </c>
      <c r="BG6" s="22">
        <f t="shared" si="7"/>
        <v>341.7</v>
      </c>
      <c r="BH6" s="22">
        <f t="shared" si="7"/>
        <v>340.84</v>
      </c>
      <c r="BI6" s="22">
        <f t="shared" si="7"/>
        <v>327.48</v>
      </c>
      <c r="BJ6" s="22">
        <f t="shared" si="7"/>
        <v>247.27</v>
      </c>
      <c r="BK6" s="22">
        <f t="shared" si="7"/>
        <v>239.18</v>
      </c>
      <c r="BL6" s="22">
        <f t="shared" si="7"/>
        <v>236.29</v>
      </c>
      <c r="BM6" s="22">
        <f t="shared" si="7"/>
        <v>238.77</v>
      </c>
      <c r="BN6" s="22">
        <f t="shared" si="7"/>
        <v>218.57</v>
      </c>
      <c r="BO6" s="21" t="str">
        <f>IF(BO7="","",IF(BO7="-","【-】","【"&amp;SUBSTITUTE(TEXT(BO7,"#,##0.00"),"-","△")&amp;"】"))</f>
        <v>【265.93】</v>
      </c>
      <c r="BP6" s="22">
        <f>IF(BP7="",NA(),BP7)</f>
        <v>110.95</v>
      </c>
      <c r="BQ6" s="22">
        <f t="shared" ref="BQ6:BY6" si="8">IF(BQ7="",NA(),BQ7)</f>
        <v>108.23</v>
      </c>
      <c r="BR6" s="22">
        <f t="shared" si="8"/>
        <v>116.87</v>
      </c>
      <c r="BS6" s="22">
        <f t="shared" si="8"/>
        <v>106.31</v>
      </c>
      <c r="BT6" s="22">
        <f t="shared" si="8"/>
        <v>107.21</v>
      </c>
      <c r="BU6" s="22">
        <f t="shared" si="8"/>
        <v>105.34</v>
      </c>
      <c r="BV6" s="22">
        <f t="shared" si="8"/>
        <v>101.89</v>
      </c>
      <c r="BW6" s="22">
        <f t="shared" si="8"/>
        <v>104.33</v>
      </c>
      <c r="BX6" s="22">
        <f t="shared" si="8"/>
        <v>98.85</v>
      </c>
      <c r="BY6" s="22">
        <f t="shared" si="8"/>
        <v>101.78</v>
      </c>
      <c r="BZ6" s="21" t="str">
        <f>IF(BZ7="","",IF(BZ7="-","【-】","【"&amp;SUBSTITUTE(TEXT(BZ7,"#,##0.00"),"-","△")&amp;"】"))</f>
        <v>【97.82】</v>
      </c>
      <c r="CA6" s="22">
        <f>IF(CA7="",NA(),CA7)</f>
        <v>126.15</v>
      </c>
      <c r="CB6" s="22">
        <f t="shared" ref="CB6:CJ6" si="9">IF(CB7="",NA(),CB7)</f>
        <v>113.87</v>
      </c>
      <c r="CC6" s="22">
        <f t="shared" si="9"/>
        <v>119.3</v>
      </c>
      <c r="CD6" s="22">
        <f t="shared" si="9"/>
        <v>130.81</v>
      </c>
      <c r="CE6" s="22">
        <f t="shared" si="9"/>
        <v>129.43</v>
      </c>
      <c r="CF6" s="22">
        <f t="shared" si="9"/>
        <v>159.6</v>
      </c>
      <c r="CG6" s="22">
        <f t="shared" si="9"/>
        <v>156.32</v>
      </c>
      <c r="CH6" s="22">
        <f t="shared" si="9"/>
        <v>157.4</v>
      </c>
      <c r="CI6" s="22">
        <f t="shared" si="9"/>
        <v>162.61000000000001</v>
      </c>
      <c r="CJ6" s="22">
        <f t="shared" si="9"/>
        <v>163.94</v>
      </c>
      <c r="CK6" s="21" t="str">
        <f>IF(CK7="","",IF(CK7="-","【-】","【"&amp;SUBSTITUTE(TEXT(CK7,"#,##0.00"),"-","△")&amp;"】"))</f>
        <v>【177.56】</v>
      </c>
      <c r="CL6" s="22">
        <f>IF(CL7="",NA(),CL7)</f>
        <v>56.09</v>
      </c>
      <c r="CM6" s="22">
        <f t="shared" ref="CM6:CU6" si="10">IF(CM7="",NA(),CM7)</f>
        <v>55.44</v>
      </c>
      <c r="CN6" s="22">
        <f t="shared" si="10"/>
        <v>55.72</v>
      </c>
      <c r="CO6" s="22">
        <f t="shared" si="10"/>
        <v>55.91</v>
      </c>
      <c r="CP6" s="22">
        <f t="shared" si="10"/>
        <v>56.16</v>
      </c>
      <c r="CQ6" s="22">
        <f t="shared" si="10"/>
        <v>62.05</v>
      </c>
      <c r="CR6" s="22">
        <f t="shared" si="10"/>
        <v>63.23</v>
      </c>
      <c r="CS6" s="22">
        <f t="shared" si="10"/>
        <v>62.59</v>
      </c>
      <c r="CT6" s="22">
        <f t="shared" si="10"/>
        <v>61.81</v>
      </c>
      <c r="CU6" s="22">
        <f t="shared" si="10"/>
        <v>62.35</v>
      </c>
      <c r="CV6" s="21" t="str">
        <f>IF(CV7="","",IF(CV7="-","【-】","【"&amp;SUBSTITUTE(TEXT(CV7,"#,##0.00"),"-","△")&amp;"】"))</f>
        <v>【59.81】</v>
      </c>
      <c r="CW6" s="22">
        <f>IF(CW7="",NA(),CW7)</f>
        <v>88.84</v>
      </c>
      <c r="CX6" s="22">
        <f t="shared" ref="CX6:DF6" si="11">IF(CX7="",NA(),CX7)</f>
        <v>91.14</v>
      </c>
      <c r="CY6" s="22">
        <f t="shared" si="11"/>
        <v>90.49</v>
      </c>
      <c r="CZ6" s="22">
        <f t="shared" si="11"/>
        <v>89.57</v>
      </c>
      <c r="DA6" s="22">
        <f t="shared" si="11"/>
        <v>87.8</v>
      </c>
      <c r="DB6" s="22">
        <f t="shared" si="11"/>
        <v>89.11</v>
      </c>
      <c r="DC6" s="22">
        <f t="shared" si="11"/>
        <v>89.35</v>
      </c>
      <c r="DD6" s="22">
        <f t="shared" si="11"/>
        <v>89.7</v>
      </c>
      <c r="DE6" s="22">
        <f t="shared" si="11"/>
        <v>89.24</v>
      </c>
      <c r="DF6" s="22">
        <f t="shared" si="11"/>
        <v>88.71</v>
      </c>
      <c r="DG6" s="21" t="str">
        <f>IF(DG7="","",IF(DG7="-","【-】","【"&amp;SUBSTITUTE(TEXT(DG7,"#,##0.00"),"-","△")&amp;"】"))</f>
        <v>【89.42】</v>
      </c>
      <c r="DH6" s="22">
        <f>IF(DH7="",NA(),DH7)</f>
        <v>48.36</v>
      </c>
      <c r="DI6" s="22">
        <f t="shared" ref="DI6:DQ6" si="12">IF(DI7="",NA(),DI7)</f>
        <v>48.54</v>
      </c>
      <c r="DJ6" s="22">
        <f t="shared" si="12"/>
        <v>49.63</v>
      </c>
      <c r="DK6" s="22">
        <f t="shared" si="12"/>
        <v>50.26</v>
      </c>
      <c r="DL6" s="22">
        <f t="shared" si="12"/>
        <v>51.58</v>
      </c>
      <c r="DM6" s="22">
        <f t="shared" si="12"/>
        <v>48.69</v>
      </c>
      <c r="DN6" s="22">
        <f t="shared" si="12"/>
        <v>49.62</v>
      </c>
      <c r="DO6" s="22">
        <f t="shared" si="12"/>
        <v>50.5</v>
      </c>
      <c r="DP6" s="22">
        <f t="shared" si="12"/>
        <v>51.28</v>
      </c>
      <c r="DQ6" s="22">
        <f t="shared" si="12"/>
        <v>51.95</v>
      </c>
      <c r="DR6" s="21" t="str">
        <f>IF(DR7="","",IF(DR7="-","【-】","【"&amp;SUBSTITUTE(TEXT(DR7,"#,##0.00"),"-","△")&amp;"】"))</f>
        <v>【52.02】</v>
      </c>
      <c r="DS6" s="22">
        <f>IF(DS7="",NA(),DS7)</f>
        <v>11.46</v>
      </c>
      <c r="DT6" s="22">
        <f t="shared" ref="DT6:EB6" si="13">IF(DT7="",NA(),DT7)</f>
        <v>11.45</v>
      </c>
      <c r="DU6" s="22">
        <f t="shared" si="13"/>
        <v>12.47</v>
      </c>
      <c r="DV6" s="22">
        <f t="shared" si="13"/>
        <v>13.5</v>
      </c>
      <c r="DW6" s="22">
        <f t="shared" si="13"/>
        <v>13.24</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0.73</v>
      </c>
      <c r="EE6" s="22">
        <f t="shared" ref="EE6:EM6" si="14">IF(EE7="",NA(),EE7)</f>
        <v>0.62</v>
      </c>
      <c r="EF6" s="22">
        <f t="shared" si="14"/>
        <v>0.47</v>
      </c>
      <c r="EG6" s="22">
        <f t="shared" si="14"/>
        <v>0.65</v>
      </c>
      <c r="EH6" s="22">
        <f t="shared" si="14"/>
        <v>0.7</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252026</v>
      </c>
      <c r="D7" s="24">
        <v>46</v>
      </c>
      <c r="E7" s="24">
        <v>1</v>
      </c>
      <c r="F7" s="24">
        <v>0</v>
      </c>
      <c r="G7" s="24">
        <v>1</v>
      </c>
      <c r="H7" s="24" t="s">
        <v>93</v>
      </c>
      <c r="I7" s="24" t="s">
        <v>94</v>
      </c>
      <c r="J7" s="24" t="s">
        <v>95</v>
      </c>
      <c r="K7" s="24" t="s">
        <v>96</v>
      </c>
      <c r="L7" s="24" t="s">
        <v>97</v>
      </c>
      <c r="M7" s="24" t="s">
        <v>98</v>
      </c>
      <c r="N7" s="25" t="s">
        <v>99</v>
      </c>
      <c r="O7" s="25">
        <v>75.17</v>
      </c>
      <c r="P7" s="25">
        <v>99.8</v>
      </c>
      <c r="Q7" s="25">
        <v>2530</v>
      </c>
      <c r="R7" s="25">
        <v>111118</v>
      </c>
      <c r="S7" s="25">
        <v>196.87</v>
      </c>
      <c r="T7" s="25">
        <v>564.41999999999996</v>
      </c>
      <c r="U7" s="25">
        <v>110622</v>
      </c>
      <c r="V7" s="25">
        <v>77.349999999999994</v>
      </c>
      <c r="W7" s="25">
        <v>1430.15</v>
      </c>
      <c r="X7" s="25">
        <v>112.19</v>
      </c>
      <c r="Y7" s="25">
        <v>111.68</v>
      </c>
      <c r="Z7" s="25">
        <v>119.04</v>
      </c>
      <c r="AA7" s="25">
        <v>111.64</v>
      </c>
      <c r="AB7" s="25">
        <v>110.61</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498.25</v>
      </c>
      <c r="AU7" s="25">
        <v>334.5</v>
      </c>
      <c r="AV7" s="25">
        <v>350.72</v>
      </c>
      <c r="AW7" s="25">
        <v>390.77</v>
      </c>
      <c r="AX7" s="25">
        <v>399.03</v>
      </c>
      <c r="AY7" s="25">
        <v>358.91</v>
      </c>
      <c r="AZ7" s="25">
        <v>360.96</v>
      </c>
      <c r="BA7" s="25">
        <v>351.29</v>
      </c>
      <c r="BB7" s="25">
        <v>364.24</v>
      </c>
      <c r="BC7" s="25">
        <v>369.82</v>
      </c>
      <c r="BD7" s="25">
        <v>243.36</v>
      </c>
      <c r="BE7" s="25">
        <v>339.39</v>
      </c>
      <c r="BF7" s="25">
        <v>406.63</v>
      </c>
      <c r="BG7" s="25">
        <v>341.7</v>
      </c>
      <c r="BH7" s="25">
        <v>340.84</v>
      </c>
      <c r="BI7" s="25">
        <v>327.48</v>
      </c>
      <c r="BJ7" s="25">
        <v>247.27</v>
      </c>
      <c r="BK7" s="25">
        <v>239.18</v>
      </c>
      <c r="BL7" s="25">
        <v>236.29</v>
      </c>
      <c r="BM7" s="25">
        <v>238.77</v>
      </c>
      <c r="BN7" s="25">
        <v>218.57</v>
      </c>
      <c r="BO7" s="25">
        <v>265.93</v>
      </c>
      <c r="BP7" s="25">
        <v>110.95</v>
      </c>
      <c r="BQ7" s="25">
        <v>108.23</v>
      </c>
      <c r="BR7" s="25">
        <v>116.87</v>
      </c>
      <c r="BS7" s="25">
        <v>106.31</v>
      </c>
      <c r="BT7" s="25">
        <v>107.21</v>
      </c>
      <c r="BU7" s="25">
        <v>105.34</v>
      </c>
      <c r="BV7" s="25">
        <v>101.89</v>
      </c>
      <c r="BW7" s="25">
        <v>104.33</v>
      </c>
      <c r="BX7" s="25">
        <v>98.85</v>
      </c>
      <c r="BY7" s="25">
        <v>101.78</v>
      </c>
      <c r="BZ7" s="25">
        <v>97.82</v>
      </c>
      <c r="CA7" s="25">
        <v>126.15</v>
      </c>
      <c r="CB7" s="25">
        <v>113.87</v>
      </c>
      <c r="CC7" s="25">
        <v>119.3</v>
      </c>
      <c r="CD7" s="25">
        <v>130.81</v>
      </c>
      <c r="CE7" s="25">
        <v>129.43</v>
      </c>
      <c r="CF7" s="25">
        <v>159.6</v>
      </c>
      <c r="CG7" s="25">
        <v>156.32</v>
      </c>
      <c r="CH7" s="25">
        <v>157.4</v>
      </c>
      <c r="CI7" s="25">
        <v>162.61000000000001</v>
      </c>
      <c r="CJ7" s="25">
        <v>163.94</v>
      </c>
      <c r="CK7" s="25">
        <v>177.56</v>
      </c>
      <c r="CL7" s="25">
        <v>56.09</v>
      </c>
      <c r="CM7" s="25">
        <v>55.44</v>
      </c>
      <c r="CN7" s="25">
        <v>55.72</v>
      </c>
      <c r="CO7" s="25">
        <v>55.91</v>
      </c>
      <c r="CP7" s="25">
        <v>56.16</v>
      </c>
      <c r="CQ7" s="25">
        <v>62.05</v>
      </c>
      <c r="CR7" s="25">
        <v>63.23</v>
      </c>
      <c r="CS7" s="25">
        <v>62.59</v>
      </c>
      <c r="CT7" s="25">
        <v>61.81</v>
      </c>
      <c r="CU7" s="25">
        <v>62.35</v>
      </c>
      <c r="CV7" s="25">
        <v>59.81</v>
      </c>
      <c r="CW7" s="25">
        <v>88.84</v>
      </c>
      <c r="CX7" s="25">
        <v>91.14</v>
      </c>
      <c r="CY7" s="25">
        <v>90.49</v>
      </c>
      <c r="CZ7" s="25">
        <v>89.57</v>
      </c>
      <c r="DA7" s="25">
        <v>87.8</v>
      </c>
      <c r="DB7" s="25">
        <v>89.11</v>
      </c>
      <c r="DC7" s="25">
        <v>89.35</v>
      </c>
      <c r="DD7" s="25">
        <v>89.7</v>
      </c>
      <c r="DE7" s="25">
        <v>89.24</v>
      </c>
      <c r="DF7" s="25">
        <v>88.71</v>
      </c>
      <c r="DG7" s="25">
        <v>89.42</v>
      </c>
      <c r="DH7" s="25">
        <v>48.36</v>
      </c>
      <c r="DI7" s="25">
        <v>48.54</v>
      </c>
      <c r="DJ7" s="25">
        <v>49.63</v>
      </c>
      <c r="DK7" s="25">
        <v>50.26</v>
      </c>
      <c r="DL7" s="25">
        <v>51.58</v>
      </c>
      <c r="DM7" s="25">
        <v>48.69</v>
      </c>
      <c r="DN7" s="25">
        <v>49.62</v>
      </c>
      <c r="DO7" s="25">
        <v>50.5</v>
      </c>
      <c r="DP7" s="25">
        <v>51.28</v>
      </c>
      <c r="DQ7" s="25">
        <v>51.95</v>
      </c>
      <c r="DR7" s="25">
        <v>52.02</v>
      </c>
      <c r="DS7" s="25">
        <v>11.46</v>
      </c>
      <c r="DT7" s="25">
        <v>11.45</v>
      </c>
      <c r="DU7" s="25">
        <v>12.47</v>
      </c>
      <c r="DV7" s="25">
        <v>13.5</v>
      </c>
      <c r="DW7" s="25">
        <v>13.24</v>
      </c>
      <c r="DX7" s="25">
        <v>18.260000000000002</v>
      </c>
      <c r="DY7" s="25">
        <v>19.510000000000002</v>
      </c>
      <c r="DZ7" s="25">
        <v>21.19</v>
      </c>
      <c r="EA7" s="25">
        <v>22.64</v>
      </c>
      <c r="EB7" s="25">
        <v>24.49</v>
      </c>
      <c r="EC7" s="25">
        <v>25.37</v>
      </c>
      <c r="ED7" s="25">
        <v>0.73</v>
      </c>
      <c r="EE7" s="25">
        <v>0.62</v>
      </c>
      <c r="EF7" s="25">
        <v>0.47</v>
      </c>
      <c r="EG7" s="25">
        <v>0.65</v>
      </c>
      <c r="EH7" s="25">
        <v>0.7</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2025-01-24T06:51:11Z</dcterms:created>
  <dcterms:modified xsi:type="dcterms:W3CDTF">2025-01-30T06:17:19Z</dcterms:modified>
  <cp:category/>
</cp:coreProperties>
</file>