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AY8" i="4"/>
  <c r="AQ8" i="4"/>
  <c r="Z8" i="4"/>
  <c r="J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<sst xmlns="http://schemas.openxmlformats.org/spreadsheetml/2006/main" count="220" uniqueCount="107">
  <si>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</si>
  <si>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</si>
  <si>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</si>
  <si>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</si>
  <si>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</si>
  <si>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</si>
  <si>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</si>
  <si>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</si>
  <si>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</si>
  <si>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</si>
  <si>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</si>
  <si>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</si>
  <si>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</si>
  <si>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</si>
  <si>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</si>
  <si>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</si>
  <si>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</si>
  <si>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</si>
  <si>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</si>
  <si>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</si>
  <si>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</si>
  <si>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</si>
  <si>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</si>
  <si>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</si>
  <si>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</si>
  <si>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</si>
  <si>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</si>
  <si>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</si>
  <si>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</si>
  <si>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</si>
  <si>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</si>
  <si>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</si>
  <si>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</si>
  <si>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</si>
  <si>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</si>
  <si>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</si>
  <si>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</si>
  <si>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</si>
  <si>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</si>
  <si>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</si>
  <si>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</si>
  <si>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</si>
  <si>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</si>
  <si>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</si>
  <si>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</si>
  <si>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</si>
  <si>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</si>
  <si>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</si>
  <si>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</si>
  <si>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</si>
  <si>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</si>
  <si>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</si>
  <si>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</si>
  <si>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</si>
  <si>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</si>
  <si>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</si>
  <si>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</si>
  <si>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</si>
  <si>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</si>
  <si>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</si>
  <si>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</si>
  <si>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</si>
  <si>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</si>
  <si>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</si>
  <si>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</si>
  <si>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</si>
  <si>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</si>
  <si>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</si>
  <si>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</si>
  <si>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</si>
  <si>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</si>
  <si>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</si>
  <si>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</si>
  <si>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</si>
  <si>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</si>
  <si>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</si>
  <si>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</si>
  <si>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</si>
  <si>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</si>
  <si>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</si>
  <si>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</si>
  <si>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</si>
  <si>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</si>
  <si>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</si>
  <si>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</si>
  <si>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</si>
  <si>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</si>
  <si>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</si>
  <si>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</si>
  <si>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</si>
  <si>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</si>
  <si>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</si>
  <si>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</si>
  <si>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愛知郡広域行政組合（事業会計分）</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</si>
  <si>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</si>
  <si>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</si>
  <si>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</si>
  <si>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</si>
  <si>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</si>
  <si>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</si>
  <si>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</si>
  <si>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</si>
  <si>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</si>
  <si>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</si>
  <si>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累積欠損金も全くなく、経常収支比率も類似団体より高い水準が保たれており、安定した経営成績で推移している。平成26年度について微増した要因は会計制度の見直しに伴う(長期前受金戻入）によるものである。
　流動比率は平成24年度をピークに翌年度から減少してきている。要因としては上記と同様会計制度見直しに伴うものである。現段階で類似団体と同水準ではあるが、当組合は平成25年度から平成28年度の4年間をかけ大規模改良工事(鯰江浄水場改良工事)を実施しており、今後も減少すると推測している。
　また、企業債残高対給水収益比率もそれに伴い増加しており、類似団体より高い水準である事から今後の給水収益の動向を注視する必要がある。
　料金回収率は高い水準にあり、給水原価は低く効率的な経営ができている。
　施設率は高い水準ではあるが、有収率については低い水準であるため、原因究明が必要である。
</t>
    <rPh sb="1" eb="3">
      <t>ルイセキ</t>
    </rPh>
    <rPh sb="3" eb="5">
      <t>ケッソン</t>
    </rPh>
    <rPh sb="5" eb="6">
      <t>キン</t>
    </rPh>
    <rPh sb="7" eb="8">
      <t>マッタ</t>
    </rPh>
    <rPh sb="12" eb="14">
      <t>ケイジョウ</t>
    </rPh>
    <rPh sb="14" eb="16">
      <t>シュウシ</t>
    </rPh>
    <rPh sb="16" eb="18">
      <t>ヒリツ</t>
    </rPh>
    <rPh sb="19" eb="21">
      <t>ルイジ</t>
    </rPh>
    <rPh sb="21" eb="23">
      <t>ダンタイ</t>
    </rPh>
    <rPh sb="25" eb="26">
      <t>タカ</t>
    </rPh>
    <rPh sb="27" eb="29">
      <t>スイジュン</t>
    </rPh>
    <rPh sb="30" eb="31">
      <t>タモ</t>
    </rPh>
    <rPh sb="37" eb="39">
      <t>アンテイ</t>
    </rPh>
    <rPh sb="41" eb="43">
      <t>ケイエイ</t>
    </rPh>
    <rPh sb="43" eb="45">
      <t>セイセキ</t>
    </rPh>
    <rPh sb="46" eb="48">
      <t>スイイ</t>
    </rPh>
    <rPh sb="53" eb="55">
      <t>ヘイセイ</t>
    </rPh>
    <rPh sb="57" eb="59">
      <t>ネンド</t>
    </rPh>
    <rPh sb="63" eb="65">
      <t>ビゾウ</t>
    </rPh>
    <rPh sb="67" eb="69">
      <t>ヨウイン</t>
    </rPh>
    <rPh sb="70" eb="72">
      <t>カイケイ</t>
    </rPh>
    <rPh sb="72" eb="74">
      <t>セイド</t>
    </rPh>
    <rPh sb="75" eb="77">
      <t>ミナオ</t>
    </rPh>
    <rPh sb="79" eb="80">
      <t>トモナ</t>
    </rPh>
    <rPh sb="82" eb="84">
      <t>チョウキ</t>
    </rPh>
    <rPh sb="84" eb="86">
      <t>マエウ</t>
    </rPh>
    <rPh sb="86" eb="87">
      <t>キン</t>
    </rPh>
    <rPh sb="87" eb="89">
      <t>レイニュウ</t>
    </rPh>
    <rPh sb="101" eb="103">
      <t>リュウドウ</t>
    </rPh>
    <rPh sb="103" eb="105">
      <t>ヒリツ</t>
    </rPh>
    <rPh sb="106" eb="108">
      <t>ヘイセイ</t>
    </rPh>
    <rPh sb="110" eb="112">
      <t>ネンド</t>
    </rPh>
    <rPh sb="117" eb="118">
      <t>ヨク</t>
    </rPh>
    <rPh sb="118" eb="120">
      <t>ネンド</t>
    </rPh>
    <rPh sb="122" eb="124">
      <t>ゲンショウ</t>
    </rPh>
    <rPh sb="131" eb="133">
      <t>ヨウイン</t>
    </rPh>
    <rPh sb="137" eb="139">
      <t>ジョウキ</t>
    </rPh>
    <rPh sb="140" eb="142">
      <t>ドウヨウ</t>
    </rPh>
    <rPh sb="142" eb="144">
      <t>カイケイ</t>
    </rPh>
    <rPh sb="144" eb="146">
      <t>セイド</t>
    </rPh>
    <rPh sb="146" eb="148">
      <t>ミナオ</t>
    </rPh>
    <phoneticPr fontId="4"/>
  </si>
  <si>
    <t>　現在経営成績、財政状況とも健全な状態であるが、今後収益が見込めない中、次世代を見据えた上で投資活動を行い施設利用率が年々微小している事から、ダウンサイジングをする時期に来ている警告と捉え今後の人口減少も踏まえ動向を見極めたい。</t>
    <rPh sb="1" eb="3">
      <t>ゲンザイ</t>
    </rPh>
    <phoneticPr fontId="4"/>
  </si>
  <si>
    <t>　有形固定資産減価償却率も今後年々増加していくと推測されます。類似団体と同水準ではあるが、管路更新についても優先順位をつけ効率の良い方法で更新していきたい。</t>
    <rPh sb="1" eb="3">
      <t>ユウケイ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</si>
</sst>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0.78</c:v>
                </c:pt>
                <c:pt idx="1">
                  <c:v>0.73</c:v>
                </c:pt>
                <c:pt idx="2">
                  <c:v>0.71</c:v>
                </c:pt>
                <c:pt idx="3">
                  <c:v>0.4</c:v>
                </c:pt>
                <c:pt idx="4">
                  <c:v>0.74</c:v>
                </c:pt>
              </c:numCache>
            </c:numRef>
          </c:val>
        </c:ser>
        <c:dLbls>
          <c:showLegendKey val="0"/>
          <c:showVal val="0"/>
          <c:showCatName val="0"/>
          <c:showSerName val="0"/>
          <c:showPercent val="0"/>
          <c:showBubbleSize val="0"/>
        </c:dLbls>
        <c:gapWidth val="150"/>
        <c:axId val="79683584"/>
        <c:axId val="7968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79683584"/>
        <c:axId val="79685504"/>
      </c:lineChart>
      <c:dateAx>
        <c:axId val="79683584"/>
        <c:scaling>
          <c:orientation val="minMax"/>
        </c:scaling>
        <c:delete val="1"/>
        <c:axPos val="b"/>
        <c:numFmt formatCode="ge" sourceLinked="1"/>
        <c:majorTickMark val="none"/>
        <c:minorTickMark val="none"/>
        <c:tickLblPos val="none"/>
        <c:crossAx val="79685504"/>
        <c:crosses val="autoZero"/>
        <c:auto val="1"/>
        <c:lblOffset val="100"/>
        <c:baseTimeUnit val="years"/>
      </c:dateAx>
      <c:valAx>
        <c:axId val="796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79.02</c:v>
                </c:pt>
                <c:pt idx="1">
                  <c:v>81.95</c:v>
                </c:pt>
                <c:pt idx="2">
                  <c:v>77.319999999999993</c:v>
                </c:pt>
                <c:pt idx="3">
                  <c:v>70.099999999999994</c:v>
                </c:pt>
                <c:pt idx="4">
                  <c:v>67.67</c:v>
                </c:pt>
              </c:numCache>
            </c:numRef>
          </c:val>
        </c:ser>
        <c:dLbls>
          <c:showLegendKey val="0"/>
          <c:showVal val="0"/>
          <c:showCatName val="0"/>
          <c:showSerName val="0"/>
          <c:showPercent val="0"/>
          <c:showBubbleSize val="0"/>
        </c:dLbls>
        <c:gapWidth val="150"/>
        <c:axId val="62017536"/>
        <c:axId val="6201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62017536"/>
        <c:axId val="62019456"/>
      </c:lineChart>
      <c:dateAx>
        <c:axId val="62017536"/>
        <c:scaling>
          <c:orientation val="minMax"/>
        </c:scaling>
        <c:delete val="1"/>
        <c:axPos val="b"/>
        <c:numFmt formatCode="ge" sourceLinked="1"/>
        <c:majorTickMark val="none"/>
        <c:minorTickMark val="none"/>
        <c:tickLblPos val="none"/>
        <c:crossAx val="62019456"/>
        <c:crosses val="autoZero"/>
        <c:auto val="1"/>
        <c:lblOffset val="100"/>
        <c:baseTimeUnit val="years"/>
      </c:dateAx>
      <c:valAx>
        <c:axId val="6201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73.44</c:v>
                </c:pt>
                <c:pt idx="1">
                  <c:v>71.69</c:v>
                </c:pt>
                <c:pt idx="2">
                  <c:v>75.14</c:v>
                </c:pt>
                <c:pt idx="3">
                  <c:v>80.989999999999995</c:v>
                </c:pt>
                <c:pt idx="4">
                  <c:v>82.16</c:v>
                </c:pt>
              </c:numCache>
            </c:numRef>
          </c:val>
        </c:ser>
        <c:dLbls>
          <c:showLegendKey val="0"/>
          <c:showVal val="0"/>
          <c:showCatName val="0"/>
          <c:showSerName val="0"/>
          <c:showPercent val="0"/>
          <c:showBubbleSize val="0"/>
        </c:dLbls>
        <c:gapWidth val="150"/>
        <c:axId val="62041472"/>
        <c:axId val="6206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62041472"/>
        <c:axId val="62060032"/>
      </c:lineChart>
      <c:dateAx>
        <c:axId val="62041472"/>
        <c:scaling>
          <c:orientation val="minMax"/>
        </c:scaling>
        <c:delete val="1"/>
        <c:axPos val="b"/>
        <c:numFmt formatCode="ge" sourceLinked="1"/>
        <c:majorTickMark val="none"/>
        <c:minorTickMark val="none"/>
        <c:tickLblPos val="none"/>
        <c:crossAx val="62060032"/>
        <c:crosses val="autoZero"/>
        <c:auto val="1"/>
        <c:lblOffset val="100"/>
        <c:baseTimeUnit val="years"/>
      </c:dateAx>
      <c:valAx>
        <c:axId val="6206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114.26</c:v>
                </c:pt>
                <c:pt idx="1">
                  <c:v>114.62</c:v>
                </c:pt>
                <c:pt idx="2">
                  <c:v>118.28</c:v>
                </c:pt>
                <c:pt idx="3">
                  <c:v>118.93</c:v>
                </c:pt>
                <c:pt idx="4">
                  <c:v>130.1</c:v>
                </c:pt>
              </c:numCache>
            </c:numRef>
          </c:val>
        </c:ser>
        <c:dLbls>
          <c:showLegendKey val="0"/>
          <c:showVal val="0"/>
          <c:showCatName val="0"/>
          <c:showSerName val="0"/>
          <c:showPercent val="0"/>
          <c:showBubbleSize val="0"/>
        </c:dLbls>
        <c:gapWidth val="150"/>
        <c:axId val="62070144"/>
        <c:axId val="620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62070144"/>
        <c:axId val="62088704"/>
      </c:lineChart>
      <c:dateAx>
        <c:axId val="62070144"/>
        <c:scaling>
          <c:orientation val="minMax"/>
        </c:scaling>
        <c:delete val="1"/>
        <c:axPos val="b"/>
        <c:numFmt formatCode="ge" sourceLinked="1"/>
        <c:majorTickMark val="none"/>
        <c:minorTickMark val="none"/>
        <c:tickLblPos val="none"/>
        <c:crossAx val="62088704"/>
        <c:crosses val="autoZero"/>
        <c:auto val="1"/>
        <c:lblOffset val="100"/>
        <c:baseTimeUnit val="years"/>
      </c:dateAx>
      <c:valAx>
        <c:axId val="62088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0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35.26</c:v>
                </c:pt>
                <c:pt idx="1">
                  <c:v>34.15</c:v>
                </c:pt>
                <c:pt idx="2">
                  <c:v>34.35</c:v>
                </c:pt>
                <c:pt idx="3">
                  <c:v>34.909999999999997</c:v>
                </c:pt>
                <c:pt idx="4">
                  <c:v>40.130000000000003</c:v>
                </c:pt>
              </c:numCache>
            </c:numRef>
          </c:val>
        </c:ser>
        <c:dLbls>
          <c:showLegendKey val="0"/>
          <c:showVal val="0"/>
          <c:showCatName val="0"/>
          <c:showSerName val="0"/>
          <c:showPercent val="0"/>
          <c:showBubbleSize val="0"/>
        </c:dLbls>
        <c:gapWidth val="150"/>
        <c:axId val="62098432"/>
        <c:axId val="6210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62098432"/>
        <c:axId val="62100608"/>
      </c:lineChart>
      <c:dateAx>
        <c:axId val="62098432"/>
        <c:scaling>
          <c:orientation val="minMax"/>
        </c:scaling>
        <c:delete val="1"/>
        <c:axPos val="b"/>
        <c:numFmt formatCode="ge" sourceLinked="1"/>
        <c:majorTickMark val="none"/>
        <c:minorTickMark val="none"/>
        <c:tickLblPos val="none"/>
        <c:crossAx val="62100608"/>
        <c:crosses val="autoZero"/>
        <c:auto val="1"/>
        <c:lblOffset val="100"/>
        <c:baseTimeUnit val="years"/>
      </c:dateAx>
      <c:valAx>
        <c:axId val="621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formatCode="#,##0.00;&quot;△&quot;#,##0.00;&quot;-&quot;">
                  <c:v>6.34</c:v>
                </c:pt>
              </c:numCache>
            </c:numRef>
          </c:val>
        </c:ser>
        <c:dLbls>
          <c:showLegendKey val="0"/>
          <c:showVal val="0"/>
          <c:showCatName val="0"/>
          <c:showSerName val="0"/>
          <c:showPercent val="0"/>
          <c:showBubbleSize val="0"/>
        </c:dLbls>
        <c:gapWidth val="150"/>
        <c:axId val="41693568"/>
        <c:axId val="4169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41693568"/>
        <c:axId val="41695488"/>
      </c:lineChart>
      <c:dateAx>
        <c:axId val="41693568"/>
        <c:scaling>
          <c:orientation val="minMax"/>
        </c:scaling>
        <c:delete val="1"/>
        <c:axPos val="b"/>
        <c:numFmt formatCode="ge" sourceLinked="1"/>
        <c:majorTickMark val="none"/>
        <c:minorTickMark val="none"/>
        <c:tickLblPos val="none"/>
        <c:crossAx val="41695488"/>
        <c:crosses val="autoZero"/>
        <c:auto val="1"/>
        <c:lblOffset val="100"/>
        <c:baseTimeUnit val="years"/>
      </c:dateAx>
      <c:valAx>
        <c:axId val="4169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717760"/>
        <c:axId val="417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41717760"/>
        <c:axId val="41719680"/>
      </c:lineChart>
      <c:dateAx>
        <c:axId val="41717760"/>
        <c:scaling>
          <c:orientation val="minMax"/>
        </c:scaling>
        <c:delete val="1"/>
        <c:axPos val="b"/>
        <c:numFmt formatCode="ge" sourceLinked="1"/>
        <c:majorTickMark val="none"/>
        <c:minorTickMark val="none"/>
        <c:tickLblPos val="none"/>
        <c:crossAx val="41719680"/>
        <c:crosses val="autoZero"/>
        <c:auto val="1"/>
        <c:lblOffset val="100"/>
        <c:baseTimeUnit val="years"/>
      </c:dateAx>
      <c:valAx>
        <c:axId val="41719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7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344.38</c:v>
                </c:pt>
                <c:pt idx="1">
                  <c:v>1664.62</c:v>
                </c:pt>
                <c:pt idx="2">
                  <c:v>2963.19</c:v>
                </c:pt>
                <c:pt idx="3">
                  <c:v>1228.23</c:v>
                </c:pt>
                <c:pt idx="4">
                  <c:v>462.92</c:v>
                </c:pt>
              </c:numCache>
            </c:numRef>
          </c:val>
        </c:ser>
        <c:dLbls>
          <c:showLegendKey val="0"/>
          <c:showVal val="0"/>
          <c:showCatName val="0"/>
          <c:showSerName val="0"/>
          <c:showPercent val="0"/>
          <c:showBubbleSize val="0"/>
        </c:dLbls>
        <c:gapWidth val="150"/>
        <c:axId val="62130432"/>
        <c:axId val="6213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62130432"/>
        <c:axId val="62136704"/>
      </c:lineChart>
      <c:dateAx>
        <c:axId val="62130432"/>
        <c:scaling>
          <c:orientation val="minMax"/>
        </c:scaling>
        <c:delete val="1"/>
        <c:axPos val="b"/>
        <c:numFmt formatCode="ge" sourceLinked="1"/>
        <c:majorTickMark val="none"/>
        <c:minorTickMark val="none"/>
        <c:tickLblPos val="none"/>
        <c:crossAx val="62136704"/>
        <c:crosses val="autoZero"/>
        <c:auto val="1"/>
        <c:lblOffset val="100"/>
        <c:baseTimeUnit val="years"/>
      </c:dateAx>
      <c:valAx>
        <c:axId val="62136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1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424.56</c:v>
                </c:pt>
                <c:pt idx="1">
                  <c:v>424.66</c:v>
                </c:pt>
                <c:pt idx="2">
                  <c:v>407.89</c:v>
                </c:pt>
                <c:pt idx="3">
                  <c:v>423.77</c:v>
                </c:pt>
                <c:pt idx="4">
                  <c:v>434.54</c:v>
                </c:pt>
              </c:numCache>
            </c:numRef>
          </c:val>
        </c:ser>
        <c:dLbls>
          <c:showLegendKey val="0"/>
          <c:showVal val="0"/>
          <c:showCatName val="0"/>
          <c:showSerName val="0"/>
          <c:showPercent val="0"/>
          <c:showBubbleSize val="0"/>
        </c:dLbls>
        <c:gapWidth val="150"/>
        <c:axId val="62166144"/>
        <c:axId val="621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62166144"/>
        <c:axId val="62168064"/>
      </c:lineChart>
      <c:dateAx>
        <c:axId val="62166144"/>
        <c:scaling>
          <c:orientation val="minMax"/>
        </c:scaling>
        <c:delete val="1"/>
        <c:axPos val="b"/>
        <c:numFmt formatCode="ge" sourceLinked="1"/>
        <c:majorTickMark val="none"/>
        <c:minorTickMark val="none"/>
        <c:tickLblPos val="none"/>
        <c:crossAx val="62168064"/>
        <c:crosses val="autoZero"/>
        <c:auto val="1"/>
        <c:lblOffset val="100"/>
        <c:baseTimeUnit val="years"/>
      </c:dateAx>
      <c:valAx>
        <c:axId val="62168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1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113.37</c:v>
                </c:pt>
                <c:pt idx="1">
                  <c:v>112.5</c:v>
                </c:pt>
                <c:pt idx="2">
                  <c:v>115.91</c:v>
                </c:pt>
                <c:pt idx="3">
                  <c:v>114.33</c:v>
                </c:pt>
                <c:pt idx="4">
                  <c:v>125.47</c:v>
                </c:pt>
              </c:numCache>
            </c:numRef>
          </c:val>
        </c:ser>
        <c:dLbls>
          <c:showLegendKey val="0"/>
          <c:showVal val="0"/>
          <c:showCatName val="0"/>
          <c:showSerName val="0"/>
          <c:showPercent val="0"/>
          <c:showBubbleSize val="0"/>
        </c:dLbls>
        <c:gapWidth val="150"/>
        <c:axId val="61870848"/>
        <c:axId val="618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61870848"/>
        <c:axId val="61872768"/>
      </c:lineChart>
      <c:dateAx>
        <c:axId val="61870848"/>
        <c:scaling>
          <c:orientation val="minMax"/>
        </c:scaling>
        <c:delete val="1"/>
        <c:axPos val="b"/>
        <c:numFmt formatCode="ge" sourceLinked="1"/>
        <c:majorTickMark val="none"/>
        <c:minorTickMark val="none"/>
        <c:tickLblPos val="none"/>
        <c:crossAx val="61872768"/>
        <c:crosses val="autoZero"/>
        <c:auto val="1"/>
        <c:lblOffset val="100"/>
        <c:baseTimeUnit val="years"/>
      </c:dateAx>
      <c:valAx>
        <c:axId val="618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101.52</c:v>
                </c:pt>
                <c:pt idx="1">
                  <c:v>102.63</c:v>
                </c:pt>
                <c:pt idx="2">
                  <c:v>101.02</c:v>
                </c:pt>
                <c:pt idx="3">
                  <c:v>102.8</c:v>
                </c:pt>
                <c:pt idx="4">
                  <c:v>94.49</c:v>
                </c:pt>
              </c:numCache>
            </c:numRef>
          </c:val>
        </c:ser>
        <c:dLbls>
          <c:showLegendKey val="0"/>
          <c:showVal val="0"/>
          <c:showCatName val="0"/>
          <c:showSerName val="0"/>
          <c:showPercent val="0"/>
          <c:showBubbleSize val="0"/>
        </c:dLbls>
        <c:gapWidth val="150"/>
        <c:axId val="61911424"/>
        <c:axId val="619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61911424"/>
        <c:axId val="61913344"/>
      </c:lineChart>
      <c:dateAx>
        <c:axId val="61911424"/>
        <c:scaling>
          <c:orientation val="minMax"/>
        </c:scaling>
        <c:delete val="1"/>
        <c:axPos val="b"/>
        <c:numFmt formatCode="ge" sourceLinked="1"/>
        <c:majorTickMark val="none"/>
        <c:minorTickMark val="none"/>
        <c:tickLblPos val="none"/>
        <c:crossAx val="61913344"/>
        <c:crosses val="autoZero"/>
        <c:auto val="1"/>
        <c:lblOffset val="100"/>
        <c:baseTimeUnit val="years"/>
      </c:dateAx>
      <c:valAx>
        <c:axId val="619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91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 zoomScaleNormal="100" workbookViewId="0">
      <selection activeCell="BK16" sqref="BK1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滋賀県　愛知郡広域行政組合（事業会計分）</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61.07</v>
      </c>
      <c r="K10" s="47"/>
      <c r="L10" s="47"/>
      <c r="M10" s="47"/>
      <c r="N10" s="47"/>
      <c r="O10" s="47"/>
      <c r="P10" s="47"/>
      <c r="Q10" s="47"/>
      <c r="R10" s="47">
        <f>データ!O6</f>
        <v>98.1</v>
      </c>
      <c r="S10" s="47"/>
      <c r="T10" s="47"/>
      <c r="U10" s="47"/>
      <c r="V10" s="47"/>
      <c r="W10" s="47"/>
      <c r="X10" s="47"/>
      <c r="Y10" s="47"/>
      <c r="Z10" s="78">
        <f>データ!P6</f>
        <v>2370</v>
      </c>
      <c r="AA10" s="78"/>
      <c r="AB10" s="78"/>
      <c r="AC10" s="78"/>
      <c r="AD10" s="78"/>
      <c r="AE10" s="78"/>
      <c r="AF10" s="78"/>
      <c r="AG10" s="78"/>
      <c r="AH10" s="2"/>
      <c r="AI10" s="78">
        <f>データ!T6</f>
        <v>34334</v>
      </c>
      <c r="AJ10" s="78"/>
      <c r="AK10" s="78"/>
      <c r="AL10" s="78"/>
      <c r="AM10" s="78"/>
      <c r="AN10" s="78"/>
      <c r="AO10" s="78"/>
      <c r="AP10" s="78"/>
      <c r="AQ10" s="47">
        <f>データ!U6</f>
        <v>63</v>
      </c>
      <c r="AR10" s="47"/>
      <c r="AS10" s="47"/>
      <c r="AT10" s="47"/>
      <c r="AU10" s="47"/>
      <c r="AV10" s="47"/>
      <c r="AW10" s="47"/>
      <c r="AX10" s="47"/>
      <c r="AY10" s="47">
        <f>データ!V6</f>
        <v>544.98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258601</v>
      </c>
      <c r="D6" s="31">
        <f t="shared" si="3"/>
        <v>46</v>
      </c>
      <c r="E6" s="31">
        <f t="shared" si="3"/>
        <v>1</v>
      </c>
      <c r="F6" s="31">
        <f t="shared" si="3"/>
        <v>0</v>
      </c>
      <c r="G6" s="31">
        <f t="shared" si="3"/>
        <v>1</v>
      </c>
      <c r="H6" s="31" t="str">
        <f t="shared" si="3"/>
        <v>滋賀県　愛知郡広域行政組合（事業会計分）</v>
      </c>
      <c r="I6" s="31" t="str">
        <f t="shared" si="3"/>
        <v>法適用</v>
      </c>
      <c r="J6" s="31" t="str">
        <f t="shared" si="3"/>
        <v>水道事業</v>
      </c>
      <c r="K6" s="31" t="str">
        <f t="shared" si="3"/>
        <v>末端給水事業</v>
      </c>
      <c r="L6" s="31" t="str">
        <f t="shared" si="3"/>
        <v>A5</v>
      </c>
      <c r="M6" s="32" t="str">
        <f t="shared" si="3"/>
        <v>-</v>
      </c>
      <c r="N6" s="32">
        <f t="shared" si="3"/>
        <v>61.07</v>
      </c>
      <c r="O6" s="32">
        <f t="shared" si="3"/>
        <v>98.1</v>
      </c>
      <c r="P6" s="32">
        <f t="shared" si="3"/>
        <v>2370</v>
      </c>
      <c r="Q6" s="32" t="str">
        <f t="shared" si="3"/>
        <v>-</v>
      </c>
      <c r="R6" s="32" t="str">
        <f t="shared" si="3"/>
        <v>-</v>
      </c>
      <c r="S6" s="32" t="str">
        <f t="shared" si="3"/>
        <v>-</v>
      </c>
      <c r="T6" s="32">
        <f t="shared" si="3"/>
        <v>34334</v>
      </c>
      <c r="U6" s="32">
        <f t="shared" si="3"/>
        <v>63</v>
      </c>
      <c r="V6" s="32">
        <f t="shared" si="3"/>
        <v>544.98</v>
      </c>
      <c r="W6" s="33">
        <f>IF(W7="",NA(),W7)</f>
        <v>114.26</v>
      </c>
      <c r="X6" s="33">
        <f t="shared" ref="X6:AF6" si="4">IF(X7="",NA(),X7)</f>
        <v>114.62</v>
      </c>
      <c r="Y6" s="33">
        <f t="shared" si="4"/>
        <v>118.28</v>
      </c>
      <c r="Z6" s="33">
        <f t="shared" si="4"/>
        <v>118.93</v>
      </c>
      <c r="AA6" s="33">
        <f t="shared" si="4"/>
        <v>130.1</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344.38</v>
      </c>
      <c r="AT6" s="33">
        <f t="shared" ref="AT6:BB6" si="6">IF(AT7="",NA(),AT7)</f>
        <v>1664.62</v>
      </c>
      <c r="AU6" s="33">
        <f t="shared" si="6"/>
        <v>2963.19</v>
      </c>
      <c r="AV6" s="33">
        <f t="shared" si="6"/>
        <v>1228.23</v>
      </c>
      <c r="AW6" s="33">
        <f t="shared" si="6"/>
        <v>462.92</v>
      </c>
      <c r="AX6" s="33">
        <f t="shared" si="6"/>
        <v>792.56</v>
      </c>
      <c r="AY6" s="33">
        <f t="shared" si="6"/>
        <v>832.37</v>
      </c>
      <c r="AZ6" s="33">
        <f t="shared" si="6"/>
        <v>852.01</v>
      </c>
      <c r="BA6" s="33">
        <f t="shared" si="6"/>
        <v>909.68</v>
      </c>
      <c r="BB6" s="33">
        <f t="shared" si="6"/>
        <v>382.09</v>
      </c>
      <c r="BC6" s="32" t="str">
        <f>IF(BC7="","",IF(BC7="-","【-】","【"&amp;SUBSTITUTE(TEXT(BC7,"#,##0.00"),"-","△")&amp;"】"))</f>
        <v>【264.16】</v>
      </c>
      <c r="BD6" s="33">
        <f>IF(BD7="",NA(),BD7)</f>
        <v>424.56</v>
      </c>
      <c r="BE6" s="33">
        <f t="shared" ref="BE6:BM6" si="7">IF(BE7="",NA(),BE7)</f>
        <v>424.66</v>
      </c>
      <c r="BF6" s="33">
        <f t="shared" si="7"/>
        <v>407.89</v>
      </c>
      <c r="BG6" s="33">
        <f t="shared" si="7"/>
        <v>423.77</v>
      </c>
      <c r="BH6" s="33">
        <f t="shared" si="7"/>
        <v>434.54</v>
      </c>
      <c r="BI6" s="33">
        <f t="shared" si="7"/>
        <v>403.05</v>
      </c>
      <c r="BJ6" s="33">
        <f t="shared" si="7"/>
        <v>403.15</v>
      </c>
      <c r="BK6" s="33">
        <f t="shared" si="7"/>
        <v>391.4</v>
      </c>
      <c r="BL6" s="33">
        <f t="shared" si="7"/>
        <v>382.65</v>
      </c>
      <c r="BM6" s="33">
        <f t="shared" si="7"/>
        <v>385.06</v>
      </c>
      <c r="BN6" s="32" t="str">
        <f>IF(BN7="","",IF(BN7="-","【-】","【"&amp;SUBSTITUTE(TEXT(BN7,"#,##0.00"),"-","△")&amp;"】"))</f>
        <v>【283.72】</v>
      </c>
      <c r="BO6" s="33">
        <f>IF(BO7="",NA(),BO7)</f>
        <v>113.37</v>
      </c>
      <c r="BP6" s="33">
        <f t="shared" ref="BP6:BX6" si="8">IF(BP7="",NA(),BP7)</f>
        <v>112.5</v>
      </c>
      <c r="BQ6" s="33">
        <f t="shared" si="8"/>
        <v>115.91</v>
      </c>
      <c r="BR6" s="33">
        <f t="shared" si="8"/>
        <v>114.33</v>
      </c>
      <c r="BS6" s="33">
        <f t="shared" si="8"/>
        <v>125.47</v>
      </c>
      <c r="BT6" s="33">
        <f t="shared" si="8"/>
        <v>97.63</v>
      </c>
      <c r="BU6" s="33">
        <f t="shared" si="8"/>
        <v>94.86</v>
      </c>
      <c r="BV6" s="33">
        <f t="shared" si="8"/>
        <v>95.91</v>
      </c>
      <c r="BW6" s="33">
        <f t="shared" si="8"/>
        <v>96.1</v>
      </c>
      <c r="BX6" s="33">
        <f t="shared" si="8"/>
        <v>99.07</v>
      </c>
      <c r="BY6" s="32" t="str">
        <f>IF(BY7="","",IF(BY7="-","【-】","【"&amp;SUBSTITUTE(TEXT(BY7,"#,##0.00"),"-","△")&amp;"】"))</f>
        <v>【104.60】</v>
      </c>
      <c r="BZ6" s="33">
        <f>IF(BZ7="",NA(),BZ7)</f>
        <v>101.52</v>
      </c>
      <c r="CA6" s="33">
        <f t="shared" ref="CA6:CI6" si="9">IF(CA7="",NA(),CA7)</f>
        <v>102.63</v>
      </c>
      <c r="CB6" s="33">
        <f t="shared" si="9"/>
        <v>101.02</v>
      </c>
      <c r="CC6" s="33">
        <f t="shared" si="9"/>
        <v>102.8</v>
      </c>
      <c r="CD6" s="33">
        <f t="shared" si="9"/>
        <v>94.49</v>
      </c>
      <c r="CE6" s="33">
        <f t="shared" si="9"/>
        <v>172.59</v>
      </c>
      <c r="CF6" s="33">
        <f t="shared" si="9"/>
        <v>179.14</v>
      </c>
      <c r="CG6" s="33">
        <f t="shared" si="9"/>
        <v>179.29</v>
      </c>
      <c r="CH6" s="33">
        <f t="shared" si="9"/>
        <v>178.39</v>
      </c>
      <c r="CI6" s="33">
        <f t="shared" si="9"/>
        <v>173.03</v>
      </c>
      <c r="CJ6" s="32" t="str">
        <f>IF(CJ7="","",IF(CJ7="-","【-】","【"&amp;SUBSTITUTE(TEXT(CJ7,"#,##0.00"),"-","△")&amp;"】"))</f>
        <v>【164.21】</v>
      </c>
      <c r="CK6" s="33">
        <f>IF(CK7="",NA(),CK7)</f>
        <v>79.02</v>
      </c>
      <c r="CL6" s="33">
        <f t="shared" ref="CL6:CT6" si="10">IF(CL7="",NA(),CL7)</f>
        <v>81.95</v>
      </c>
      <c r="CM6" s="33">
        <f t="shared" si="10"/>
        <v>77.319999999999993</v>
      </c>
      <c r="CN6" s="33">
        <f t="shared" si="10"/>
        <v>70.099999999999994</v>
      </c>
      <c r="CO6" s="33">
        <f t="shared" si="10"/>
        <v>67.67</v>
      </c>
      <c r="CP6" s="33">
        <f t="shared" si="10"/>
        <v>60.17</v>
      </c>
      <c r="CQ6" s="33">
        <f t="shared" si="10"/>
        <v>58.76</v>
      </c>
      <c r="CR6" s="33">
        <f t="shared" si="10"/>
        <v>59.09</v>
      </c>
      <c r="CS6" s="33">
        <f t="shared" si="10"/>
        <v>59.23</v>
      </c>
      <c r="CT6" s="33">
        <f t="shared" si="10"/>
        <v>58.58</v>
      </c>
      <c r="CU6" s="32" t="str">
        <f>IF(CU7="","",IF(CU7="-","【-】","【"&amp;SUBSTITUTE(TEXT(CU7,"#,##0.00"),"-","△")&amp;"】"))</f>
        <v>【59.80】</v>
      </c>
      <c r="CV6" s="33">
        <f>IF(CV7="",NA(),CV7)</f>
        <v>73.44</v>
      </c>
      <c r="CW6" s="33">
        <f t="shared" ref="CW6:DE6" si="11">IF(CW7="",NA(),CW7)</f>
        <v>71.69</v>
      </c>
      <c r="CX6" s="33">
        <f t="shared" si="11"/>
        <v>75.14</v>
      </c>
      <c r="CY6" s="33">
        <f t="shared" si="11"/>
        <v>80.989999999999995</v>
      </c>
      <c r="CZ6" s="33">
        <f t="shared" si="11"/>
        <v>82.16</v>
      </c>
      <c r="DA6" s="33">
        <f t="shared" si="11"/>
        <v>85.47</v>
      </c>
      <c r="DB6" s="33">
        <f t="shared" si="11"/>
        <v>84.87</v>
      </c>
      <c r="DC6" s="33">
        <f t="shared" si="11"/>
        <v>85.4</v>
      </c>
      <c r="DD6" s="33">
        <f t="shared" si="11"/>
        <v>85.53</v>
      </c>
      <c r="DE6" s="33">
        <f t="shared" si="11"/>
        <v>85.23</v>
      </c>
      <c r="DF6" s="32" t="str">
        <f>IF(DF7="","",IF(DF7="-","【-】","【"&amp;SUBSTITUTE(TEXT(DF7,"#,##0.00"),"-","△")&amp;"】"))</f>
        <v>【89.78】</v>
      </c>
      <c r="DG6" s="33">
        <f>IF(DG7="",NA(),DG7)</f>
        <v>35.26</v>
      </c>
      <c r="DH6" s="33">
        <f t="shared" ref="DH6:DP6" si="12">IF(DH7="",NA(),DH7)</f>
        <v>34.15</v>
      </c>
      <c r="DI6" s="33">
        <f t="shared" si="12"/>
        <v>34.35</v>
      </c>
      <c r="DJ6" s="33">
        <f t="shared" si="12"/>
        <v>34.909999999999997</v>
      </c>
      <c r="DK6" s="33">
        <f t="shared" si="12"/>
        <v>40.130000000000003</v>
      </c>
      <c r="DL6" s="33">
        <f t="shared" si="12"/>
        <v>34.47</v>
      </c>
      <c r="DM6" s="33">
        <f t="shared" si="12"/>
        <v>35.53</v>
      </c>
      <c r="DN6" s="33">
        <f t="shared" si="12"/>
        <v>36.36</v>
      </c>
      <c r="DO6" s="33">
        <f t="shared" si="12"/>
        <v>37.340000000000003</v>
      </c>
      <c r="DP6" s="33">
        <f t="shared" si="12"/>
        <v>44.31</v>
      </c>
      <c r="DQ6" s="32" t="str">
        <f>IF(DQ7="","",IF(DQ7="-","【-】","【"&amp;SUBSTITUTE(TEXT(DQ7,"#,##0.00"),"-","△")&amp;"】"))</f>
        <v>【46.31】</v>
      </c>
      <c r="DR6" s="32">
        <f>IF(DR7="",NA(),DR7)</f>
        <v>0</v>
      </c>
      <c r="DS6" s="32">
        <f t="shared" ref="DS6:EA6" si="13">IF(DS7="",NA(),DS7)</f>
        <v>0</v>
      </c>
      <c r="DT6" s="32">
        <f t="shared" si="13"/>
        <v>0</v>
      </c>
      <c r="DU6" s="32">
        <f t="shared" si="13"/>
        <v>0</v>
      </c>
      <c r="DV6" s="33">
        <f t="shared" si="13"/>
        <v>6.34</v>
      </c>
      <c r="DW6" s="33">
        <f t="shared" si="13"/>
        <v>6.06</v>
      </c>
      <c r="DX6" s="33">
        <f t="shared" si="13"/>
        <v>6.47</v>
      </c>
      <c r="DY6" s="33">
        <f t="shared" si="13"/>
        <v>7.8</v>
      </c>
      <c r="DZ6" s="33">
        <f t="shared" si="13"/>
        <v>8.39</v>
      </c>
      <c r="EA6" s="33">
        <f t="shared" si="13"/>
        <v>10.09</v>
      </c>
      <c r="EB6" s="32" t="str">
        <f>IF(EB7="","",IF(EB7="-","【-】","【"&amp;SUBSTITUTE(TEXT(EB7,"#,##0.00"),"-","△")&amp;"】"))</f>
        <v>【12.42】</v>
      </c>
      <c r="EC6" s="33">
        <f>IF(EC7="",NA(),EC7)</f>
        <v>0.78</v>
      </c>
      <c r="ED6" s="33">
        <f t="shared" ref="ED6:EL6" si="14">IF(ED7="",NA(),ED7)</f>
        <v>0.73</v>
      </c>
      <c r="EE6" s="33">
        <f t="shared" si="14"/>
        <v>0.71</v>
      </c>
      <c r="EF6" s="33">
        <f t="shared" si="14"/>
        <v>0.4</v>
      </c>
      <c r="EG6" s="33">
        <f t="shared" si="14"/>
        <v>0.74</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258601</v>
      </c>
      <c r="D7" s="35">
        <v>46</v>
      </c>
      <c r="E7" s="35">
        <v>1</v>
      </c>
      <c r="F7" s="35">
        <v>0</v>
      </c>
      <c r="G7" s="35">
        <v>1</v>
      </c>
      <c r="H7" s="35" t="s">
        <v>93</v>
      </c>
      <c r="I7" s="35" t="s">
        <v>94</v>
      </c>
      <c r="J7" s="35" t="s">
        <v>95</v>
      </c>
      <c r="K7" s="35" t="s">
        <v>96</v>
      </c>
      <c r="L7" s="35" t="s">
        <v>97</v>
      </c>
      <c r="M7" s="36" t="s">
        <v>98</v>
      </c>
      <c r="N7" s="36">
        <v>61.07</v>
      </c>
      <c r="O7" s="36">
        <v>98.1</v>
      </c>
      <c r="P7" s="36">
        <v>2370</v>
      </c>
      <c r="Q7" s="36" t="s">
        <v>98</v>
      </c>
      <c r="R7" s="36" t="s">
        <v>98</v>
      </c>
      <c r="S7" s="36" t="s">
        <v>98</v>
      </c>
      <c r="T7" s="36">
        <v>34334</v>
      </c>
      <c r="U7" s="36">
        <v>63</v>
      </c>
      <c r="V7" s="36">
        <v>544.98</v>
      </c>
      <c r="W7" s="36">
        <v>114.26</v>
      </c>
      <c r="X7" s="36">
        <v>114.62</v>
      </c>
      <c r="Y7" s="36">
        <v>118.28</v>
      </c>
      <c r="Z7" s="36">
        <v>118.93</v>
      </c>
      <c r="AA7" s="36">
        <v>130.1</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344.38</v>
      </c>
      <c r="AT7" s="36">
        <v>1664.62</v>
      </c>
      <c r="AU7" s="36">
        <v>2963.19</v>
      </c>
      <c r="AV7" s="36">
        <v>1228.23</v>
      </c>
      <c r="AW7" s="36">
        <v>462.92</v>
      </c>
      <c r="AX7" s="36">
        <v>792.56</v>
      </c>
      <c r="AY7" s="36">
        <v>832.37</v>
      </c>
      <c r="AZ7" s="36">
        <v>852.01</v>
      </c>
      <c r="BA7" s="36">
        <v>909.68</v>
      </c>
      <c r="BB7" s="36">
        <v>382.09</v>
      </c>
      <c r="BC7" s="36">
        <v>264.16000000000003</v>
      </c>
      <c r="BD7" s="36">
        <v>424.56</v>
      </c>
      <c r="BE7" s="36">
        <v>424.66</v>
      </c>
      <c r="BF7" s="36">
        <v>407.89</v>
      </c>
      <c r="BG7" s="36">
        <v>423.77</v>
      </c>
      <c r="BH7" s="36">
        <v>434.54</v>
      </c>
      <c r="BI7" s="36">
        <v>403.05</v>
      </c>
      <c r="BJ7" s="36">
        <v>403.15</v>
      </c>
      <c r="BK7" s="36">
        <v>391.4</v>
      </c>
      <c r="BL7" s="36">
        <v>382.65</v>
      </c>
      <c r="BM7" s="36">
        <v>385.06</v>
      </c>
      <c r="BN7" s="36">
        <v>283.72000000000003</v>
      </c>
      <c r="BO7" s="36">
        <v>113.37</v>
      </c>
      <c r="BP7" s="36">
        <v>112.5</v>
      </c>
      <c r="BQ7" s="36">
        <v>115.91</v>
      </c>
      <c r="BR7" s="36">
        <v>114.33</v>
      </c>
      <c r="BS7" s="36">
        <v>125.47</v>
      </c>
      <c r="BT7" s="36">
        <v>97.63</v>
      </c>
      <c r="BU7" s="36">
        <v>94.86</v>
      </c>
      <c r="BV7" s="36">
        <v>95.91</v>
      </c>
      <c r="BW7" s="36">
        <v>96.1</v>
      </c>
      <c r="BX7" s="36">
        <v>99.07</v>
      </c>
      <c r="BY7" s="36">
        <v>104.6</v>
      </c>
      <c r="BZ7" s="36">
        <v>101.52</v>
      </c>
      <c r="CA7" s="36">
        <v>102.63</v>
      </c>
      <c r="CB7" s="36">
        <v>101.02</v>
      </c>
      <c r="CC7" s="36">
        <v>102.8</v>
      </c>
      <c r="CD7" s="36">
        <v>94.49</v>
      </c>
      <c r="CE7" s="36">
        <v>172.59</v>
      </c>
      <c r="CF7" s="36">
        <v>179.14</v>
      </c>
      <c r="CG7" s="36">
        <v>179.29</v>
      </c>
      <c r="CH7" s="36">
        <v>178.39</v>
      </c>
      <c r="CI7" s="36">
        <v>173.03</v>
      </c>
      <c r="CJ7" s="36">
        <v>164.21</v>
      </c>
      <c r="CK7" s="36">
        <v>79.02</v>
      </c>
      <c r="CL7" s="36">
        <v>81.95</v>
      </c>
      <c r="CM7" s="36">
        <v>77.319999999999993</v>
      </c>
      <c r="CN7" s="36">
        <v>70.099999999999994</v>
      </c>
      <c r="CO7" s="36">
        <v>67.67</v>
      </c>
      <c r="CP7" s="36">
        <v>60.17</v>
      </c>
      <c r="CQ7" s="36">
        <v>58.76</v>
      </c>
      <c r="CR7" s="36">
        <v>59.09</v>
      </c>
      <c r="CS7" s="36">
        <v>59.23</v>
      </c>
      <c r="CT7" s="36">
        <v>58.58</v>
      </c>
      <c r="CU7" s="36">
        <v>59.8</v>
      </c>
      <c r="CV7" s="36">
        <v>73.44</v>
      </c>
      <c r="CW7" s="36">
        <v>71.69</v>
      </c>
      <c r="CX7" s="36">
        <v>75.14</v>
      </c>
      <c r="CY7" s="36">
        <v>80.989999999999995</v>
      </c>
      <c r="CZ7" s="36">
        <v>82.16</v>
      </c>
      <c r="DA7" s="36">
        <v>85.47</v>
      </c>
      <c r="DB7" s="36">
        <v>84.87</v>
      </c>
      <c r="DC7" s="36">
        <v>85.4</v>
      </c>
      <c r="DD7" s="36">
        <v>85.53</v>
      </c>
      <c r="DE7" s="36">
        <v>85.23</v>
      </c>
      <c r="DF7" s="36">
        <v>89.78</v>
      </c>
      <c r="DG7" s="36">
        <v>35.26</v>
      </c>
      <c r="DH7" s="36">
        <v>34.15</v>
      </c>
      <c r="DI7" s="36">
        <v>34.35</v>
      </c>
      <c r="DJ7" s="36">
        <v>34.909999999999997</v>
      </c>
      <c r="DK7" s="36">
        <v>40.130000000000003</v>
      </c>
      <c r="DL7" s="36">
        <v>34.47</v>
      </c>
      <c r="DM7" s="36">
        <v>35.53</v>
      </c>
      <c r="DN7" s="36">
        <v>36.36</v>
      </c>
      <c r="DO7" s="36">
        <v>37.340000000000003</v>
      </c>
      <c r="DP7" s="36">
        <v>44.31</v>
      </c>
      <c r="DQ7" s="36">
        <v>46.31</v>
      </c>
      <c r="DR7" s="36">
        <v>0</v>
      </c>
      <c r="DS7" s="36">
        <v>0</v>
      </c>
      <c r="DT7" s="36">
        <v>0</v>
      </c>
      <c r="DU7" s="36">
        <v>0</v>
      </c>
      <c r="DV7" s="36">
        <v>6.34</v>
      </c>
      <c r="DW7" s="36">
        <v>6.06</v>
      </c>
      <c r="DX7" s="36">
        <v>6.47</v>
      </c>
      <c r="DY7" s="36">
        <v>7.8</v>
      </c>
      <c r="DZ7" s="36">
        <v>8.39</v>
      </c>
      <c r="EA7" s="36">
        <v>10.09</v>
      </c>
      <c r="EB7" s="36">
        <v>12.42</v>
      </c>
      <c r="EC7" s="36">
        <v>0.78</v>
      </c>
      <c r="ED7" s="36">
        <v>0.73</v>
      </c>
      <c r="EE7" s="36">
        <v>0.71</v>
      </c>
      <c r="EF7" s="36">
        <v>0.4</v>
      </c>
      <c r="EG7" s="36">
        <v>0.74</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cp:lastModifiedBy>
  <cp:lastPrinted>2016-02-19T01:15:25Z</cp:lastPrinted>
  <dcterms:created xsi:type="dcterms:W3CDTF">2016-02-03T07:23:32Z</dcterms:created>
  <dcterms:modified xsi:type="dcterms:W3CDTF">2016-02-25T01:49:20Z</dcterms:modified>
</cp:coreProperties>
</file>