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<sst xmlns="http://schemas.openxmlformats.org/spreadsheetml/2006/main" count="221" uniqueCount="111">
  <si>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</si>
  <si>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</si>
  <si>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</si>
  <si>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</si>
  <si>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</si>
  <si>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</si>
  <si>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</si>
  <si>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</si>
  <si>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</si>
  <si>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</si>
  <si>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</si>
  <si>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</si>
  <si>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</si>
  <si>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</si>
  <si>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</si>
  <si>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</si>
  <si>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</si>
  <si>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</si>
  <si>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</si>
  <si>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</si>
  <si>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</si>
  <si>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</si>
  <si>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</si>
  <si>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</si>
  <si>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</si>
  <si>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</si>
  <si>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</si>
  <si>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</si>
  <si>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</si>
  <si>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</si>
  <si>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</si>
  <si>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</si>
  <si>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</si>
  <si>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</si>
  <si>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</si>
  <si>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</si>
  <si>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</si>
  <si>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</si>
  <si>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</si>
  <si>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</si>
  <si>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</si>
  <si>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</si>
  <si>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</si>
  <si>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</si>
  <si>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</si>
  <si>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</si>
  <si>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</si>
  <si>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</si>
  <si>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</si>
  <si>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</si>
  <si>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</si>
  <si>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</si>
  <si>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</si>
  <si>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</si>
  <si>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</si>
  <si>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</si>
  <si>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</si>
  <si>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</si>
  <si>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</si>
  <si>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</si>
  <si>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</si>
  <si>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</si>
  <si>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</si>
  <si>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</si>
  <si>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</si>
  <si>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</si>
  <si>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</si>
  <si>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</si>
  <si>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</si>
  <si>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</si>
  <si>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</si>
  <si>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</si>
  <si>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</si>
  <si>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</si>
  <si>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</si>
  <si>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</si>
  <si>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</si>
  <si>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</si>
  <si>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</si>
  <si>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</si>
  <si>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</si>
  <si>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</si>
  <si>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</si>
  <si>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</si>
  <si>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</si>
  <si>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</si>
  <si>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</si>
  <si>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</si>
  <si>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</si>
  <si>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</si>
  <si>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</si>
  <si>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</si>
  <si>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</si>
  <si>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</si>
  <si>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</si>
  <si>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</si>
  <si>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甲良町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</si>
  <si>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</si>
  <si>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</si>
  <si>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</si>
  <si>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</si>
  <si>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</si>
  <si>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</si>
  <si>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</si>
  <si>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</si>
  <si>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</si>
  <si>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</si>
  <si>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</si>
  <si>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収益的収支比率は100％を割り込んでおり、使用料以外の収入に依存している状況が顕著である。また企業債残高対事業規模比率は減少しているものの、高い値となっている。
　経費回収率は若干増加したものの低い水準であり、汚水処理原価は逆に高い状況にある。
　普及率は100％となっており、水洗化率は若干増加しており、全国平均や類似団体平均と同程度で推移している。</t>
    <rPh sb="127" eb="128">
      <t>リツ</t>
    </rPh>
    <rPh sb="145" eb="147">
      <t>ジャッカン</t>
    </rPh>
    <rPh sb="147" eb="149">
      <t>ゾウカ</t>
    </rPh>
    <rPh sb="154" eb="156">
      <t>ゼンコク</t>
    </rPh>
    <rPh sb="156" eb="158">
      <t>ヘイキン</t>
    </rPh>
    <rPh sb="159" eb="161">
      <t>ルイジ</t>
    </rPh>
    <rPh sb="161" eb="163">
      <t>ダンタイ</t>
    </rPh>
    <rPh sb="163" eb="165">
      <t>ヘイキン</t>
    </rPh>
    <rPh sb="166" eb="169">
      <t>ドウテイド</t>
    </rPh>
    <rPh sb="170" eb="172">
      <t>スイイ</t>
    </rPh>
    <phoneticPr fontId="4"/>
  </si>
  <si>
    <t>　耐用年数を超え早急に更新が必要な管路はないが、将来的に集中した管路の更新や修繕の負担増が考えられ、計画的な更新が必要である。</t>
  </si>
  <si>
    <t>　経費回収率が100を切っている点や、汚水処理原価が高い状況にあることから、将来の事業継続のため、早急な経営改善を検討する必要がある。
　また保有資産の状況等を正確に把握するため、公営企業会計方式の導入により正確な経営分析ができる素地を作ることが不可欠である。</t>
    <rPh sb="1" eb="3">
      <t>ケイヒ</t>
    </rPh>
    <rPh sb="3" eb="5">
      <t>カイシュウ</t>
    </rPh>
    <rPh sb="5" eb="6">
      <t>リツ</t>
    </rPh>
    <rPh sb="11" eb="12">
      <t>キ</t>
    </rPh>
    <rPh sb="16" eb="17">
      <t>テン</t>
    </rPh>
    <rPh sb="19" eb="21">
      <t>オスイ</t>
    </rPh>
    <rPh sb="21" eb="23">
      <t>ショリ</t>
    </rPh>
    <rPh sb="23" eb="25">
      <t>ゲンカ</t>
    </rPh>
    <rPh sb="26" eb="27">
      <t>タカ</t>
    </rPh>
    <rPh sb="28" eb="3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</si>
</sst>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925440"/>
        <c:axId val="409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40925440"/>
        <c:axId val="40939904"/>
      </c:lineChart>
      <c:dateAx>
        <c:axId val="40925440"/>
        <c:scaling>
          <c:orientation val="minMax"/>
        </c:scaling>
        <c:delete val="1"/>
        <c:axPos val="b"/>
        <c:numFmt formatCode="ge" sourceLinked="1"/>
        <c:majorTickMark val="none"/>
        <c:minorTickMark val="none"/>
        <c:tickLblPos val="none"/>
        <c:crossAx val="40939904"/>
        <c:crosses val="autoZero"/>
        <c:auto val="1"/>
        <c:lblOffset val="100"/>
        <c:baseTimeUnit val="years"/>
      </c:dateAx>
      <c:valAx>
        <c:axId val="40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70.06</c:v>
                </c:pt>
                <c:pt idx="1">
                  <c:v>72.44</c:v>
                </c:pt>
                <c:pt idx="2">
                  <c:v>73.040000000000006</c:v>
                </c:pt>
                <c:pt idx="3">
                  <c:v>73.53</c:v>
                </c:pt>
                <c:pt idx="4">
                  <c:v>76.78</c:v>
                </c:pt>
              </c:numCache>
            </c:numRef>
          </c:val>
        </c:ser>
        <c:dLbls>
          <c:showLegendKey val="0"/>
          <c:showVal val="0"/>
          <c:showCatName val="0"/>
          <c:showSerName val="0"/>
          <c:showPercent val="0"/>
          <c:showBubbleSize val="0"/>
        </c:dLbls>
        <c:gapWidth val="150"/>
        <c:axId val="91314816"/>
        <c:axId val="913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91314816"/>
        <c:axId val="91316992"/>
      </c:lineChart>
      <c:dateAx>
        <c:axId val="91314816"/>
        <c:scaling>
          <c:orientation val="minMax"/>
        </c:scaling>
        <c:delete val="1"/>
        <c:axPos val="b"/>
        <c:numFmt formatCode="ge" sourceLinked="1"/>
        <c:majorTickMark val="none"/>
        <c:minorTickMark val="none"/>
        <c:tickLblPos val="none"/>
        <c:crossAx val="91316992"/>
        <c:crosses val="autoZero"/>
        <c:auto val="1"/>
        <c:lblOffset val="100"/>
        <c:baseTimeUnit val="years"/>
      </c:dateAx>
      <c:valAx>
        <c:axId val="913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65.569999999999993</c:v>
                </c:pt>
                <c:pt idx="1">
                  <c:v>71.08</c:v>
                </c:pt>
                <c:pt idx="2">
                  <c:v>74.989999999999995</c:v>
                </c:pt>
                <c:pt idx="3">
                  <c:v>78.53</c:v>
                </c:pt>
                <c:pt idx="4">
                  <c:v>80.58</c:v>
                </c:pt>
              </c:numCache>
            </c:numRef>
          </c:val>
        </c:ser>
        <c:dLbls>
          <c:showLegendKey val="0"/>
          <c:showVal val="0"/>
          <c:showCatName val="0"/>
          <c:showSerName val="0"/>
          <c:showPercent val="0"/>
          <c:showBubbleSize val="0"/>
        </c:dLbls>
        <c:gapWidth val="150"/>
        <c:axId val="91343104"/>
        <c:axId val="914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91343104"/>
        <c:axId val="91431296"/>
      </c:lineChart>
      <c:dateAx>
        <c:axId val="91343104"/>
        <c:scaling>
          <c:orientation val="minMax"/>
        </c:scaling>
        <c:delete val="1"/>
        <c:axPos val="b"/>
        <c:numFmt formatCode="ge" sourceLinked="1"/>
        <c:majorTickMark val="none"/>
        <c:minorTickMark val="none"/>
        <c:tickLblPos val="none"/>
        <c:crossAx val="91431296"/>
        <c:crosses val="autoZero"/>
        <c:auto val="1"/>
        <c:lblOffset val="100"/>
        <c:baseTimeUnit val="years"/>
      </c:dateAx>
      <c:valAx>
        <c:axId val="914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63.77</c:v>
                </c:pt>
                <c:pt idx="1">
                  <c:v>61.39</c:v>
                </c:pt>
                <c:pt idx="2">
                  <c:v>65.91</c:v>
                </c:pt>
                <c:pt idx="3">
                  <c:v>59.95</c:v>
                </c:pt>
                <c:pt idx="4">
                  <c:v>54.05</c:v>
                </c:pt>
              </c:numCache>
            </c:numRef>
          </c:val>
        </c:ser>
        <c:dLbls>
          <c:showLegendKey val="0"/>
          <c:showVal val="0"/>
          <c:showCatName val="0"/>
          <c:showSerName val="0"/>
          <c:showPercent val="0"/>
          <c:showBubbleSize val="0"/>
        </c:dLbls>
        <c:gapWidth val="150"/>
        <c:axId val="40957824"/>
        <c:axId val="681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57824"/>
        <c:axId val="68157440"/>
      </c:lineChart>
      <c:dateAx>
        <c:axId val="40957824"/>
        <c:scaling>
          <c:orientation val="minMax"/>
        </c:scaling>
        <c:delete val="1"/>
        <c:axPos val="b"/>
        <c:numFmt formatCode="ge" sourceLinked="1"/>
        <c:majorTickMark val="none"/>
        <c:minorTickMark val="none"/>
        <c:tickLblPos val="none"/>
        <c:crossAx val="68157440"/>
        <c:crosses val="autoZero"/>
        <c:auto val="1"/>
        <c:lblOffset val="100"/>
        <c:baseTimeUnit val="years"/>
      </c:dateAx>
      <c:valAx>
        <c:axId val="681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183552"/>
        <c:axId val="681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183552"/>
        <c:axId val="68185472"/>
      </c:lineChart>
      <c:dateAx>
        <c:axId val="68183552"/>
        <c:scaling>
          <c:orientation val="minMax"/>
        </c:scaling>
        <c:delete val="1"/>
        <c:axPos val="b"/>
        <c:numFmt formatCode="ge" sourceLinked="1"/>
        <c:majorTickMark val="none"/>
        <c:minorTickMark val="none"/>
        <c:tickLblPos val="none"/>
        <c:crossAx val="68185472"/>
        <c:crosses val="autoZero"/>
        <c:auto val="1"/>
        <c:lblOffset val="100"/>
        <c:baseTimeUnit val="years"/>
      </c:dateAx>
      <c:valAx>
        <c:axId val="681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86080"/>
        <c:axId val="842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86080"/>
        <c:axId val="84288256"/>
      </c:lineChart>
      <c:dateAx>
        <c:axId val="84286080"/>
        <c:scaling>
          <c:orientation val="minMax"/>
        </c:scaling>
        <c:delete val="1"/>
        <c:axPos val="b"/>
        <c:numFmt formatCode="ge" sourceLinked="1"/>
        <c:majorTickMark val="none"/>
        <c:minorTickMark val="none"/>
        <c:tickLblPos val="none"/>
        <c:crossAx val="84288256"/>
        <c:crosses val="autoZero"/>
        <c:auto val="1"/>
        <c:lblOffset val="100"/>
        <c:baseTimeUnit val="years"/>
      </c:dateAx>
      <c:valAx>
        <c:axId val="842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10656"/>
        <c:axId val="843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10656"/>
        <c:axId val="84337408"/>
      </c:lineChart>
      <c:dateAx>
        <c:axId val="84310656"/>
        <c:scaling>
          <c:orientation val="minMax"/>
        </c:scaling>
        <c:delete val="1"/>
        <c:axPos val="b"/>
        <c:numFmt formatCode="ge" sourceLinked="1"/>
        <c:majorTickMark val="none"/>
        <c:minorTickMark val="none"/>
        <c:tickLblPos val="none"/>
        <c:crossAx val="84337408"/>
        <c:crosses val="autoZero"/>
        <c:auto val="1"/>
        <c:lblOffset val="100"/>
        <c:baseTimeUnit val="years"/>
      </c:dateAx>
      <c:valAx>
        <c:axId val="843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61952"/>
        <c:axId val="856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61952"/>
        <c:axId val="85668224"/>
      </c:lineChart>
      <c:dateAx>
        <c:axId val="85661952"/>
        <c:scaling>
          <c:orientation val="minMax"/>
        </c:scaling>
        <c:delete val="1"/>
        <c:axPos val="b"/>
        <c:numFmt formatCode="ge" sourceLinked="1"/>
        <c:majorTickMark val="none"/>
        <c:minorTickMark val="none"/>
        <c:tickLblPos val="none"/>
        <c:crossAx val="85668224"/>
        <c:crosses val="autoZero"/>
        <c:auto val="1"/>
        <c:lblOffset val="100"/>
        <c:baseTimeUnit val="years"/>
      </c:dateAx>
      <c:valAx>
        <c:axId val="856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5742.92</c:v>
                </c:pt>
                <c:pt idx="1">
                  <c:v>5568.77</c:v>
                </c:pt>
                <c:pt idx="2">
                  <c:v>5133.7299999999996</c:v>
                </c:pt>
                <c:pt idx="3">
                  <c:v>4807.24</c:v>
                </c:pt>
                <c:pt idx="4">
                  <c:v>4623.16</c:v>
                </c:pt>
              </c:numCache>
            </c:numRef>
          </c:val>
        </c:ser>
        <c:dLbls>
          <c:showLegendKey val="0"/>
          <c:showVal val="0"/>
          <c:showCatName val="0"/>
          <c:showSerName val="0"/>
          <c:showPercent val="0"/>
          <c:showBubbleSize val="0"/>
        </c:dLbls>
        <c:gapWidth val="150"/>
        <c:axId val="85700992"/>
        <c:axId val="857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85700992"/>
        <c:axId val="85702912"/>
      </c:lineChart>
      <c:dateAx>
        <c:axId val="85700992"/>
        <c:scaling>
          <c:orientation val="minMax"/>
        </c:scaling>
        <c:delete val="1"/>
        <c:axPos val="b"/>
        <c:numFmt formatCode="ge" sourceLinked="1"/>
        <c:majorTickMark val="none"/>
        <c:minorTickMark val="none"/>
        <c:tickLblPos val="none"/>
        <c:crossAx val="85702912"/>
        <c:crosses val="autoZero"/>
        <c:auto val="1"/>
        <c:lblOffset val="100"/>
        <c:baseTimeUnit val="years"/>
      </c:dateAx>
      <c:valAx>
        <c:axId val="857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45.49</c:v>
                </c:pt>
                <c:pt idx="1">
                  <c:v>35.22</c:v>
                </c:pt>
                <c:pt idx="2">
                  <c:v>33.54</c:v>
                </c:pt>
                <c:pt idx="3">
                  <c:v>35.64</c:v>
                </c:pt>
                <c:pt idx="4">
                  <c:v>37.01</c:v>
                </c:pt>
              </c:numCache>
            </c:numRef>
          </c:val>
        </c:ser>
        <c:dLbls>
          <c:showLegendKey val="0"/>
          <c:showVal val="0"/>
          <c:showCatName val="0"/>
          <c:showSerName val="0"/>
          <c:showPercent val="0"/>
          <c:showBubbleSize val="0"/>
        </c:dLbls>
        <c:gapWidth val="150"/>
        <c:axId val="91250688"/>
        <c:axId val="912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91250688"/>
        <c:axId val="91252608"/>
      </c:lineChart>
      <c:dateAx>
        <c:axId val="91250688"/>
        <c:scaling>
          <c:orientation val="minMax"/>
        </c:scaling>
        <c:delete val="1"/>
        <c:axPos val="b"/>
        <c:numFmt formatCode="ge" sourceLinked="1"/>
        <c:majorTickMark val="none"/>
        <c:minorTickMark val="none"/>
        <c:tickLblPos val="none"/>
        <c:crossAx val="91252608"/>
        <c:crosses val="autoZero"/>
        <c:auto val="1"/>
        <c:lblOffset val="100"/>
        <c:baseTimeUnit val="years"/>
      </c:dateAx>
      <c:valAx>
        <c:axId val="912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311.85000000000002</c:v>
                </c:pt>
                <c:pt idx="1">
                  <c:v>402.33</c:v>
                </c:pt>
                <c:pt idx="2">
                  <c:v>423.5</c:v>
                </c:pt>
                <c:pt idx="3">
                  <c:v>399.84</c:v>
                </c:pt>
                <c:pt idx="4">
                  <c:v>390.64</c:v>
                </c:pt>
              </c:numCache>
            </c:numRef>
          </c:val>
        </c:ser>
        <c:dLbls>
          <c:showLegendKey val="0"/>
          <c:showVal val="0"/>
          <c:showCatName val="0"/>
          <c:showSerName val="0"/>
          <c:showPercent val="0"/>
          <c:showBubbleSize val="0"/>
        </c:dLbls>
        <c:gapWidth val="150"/>
        <c:axId val="91266048"/>
        <c:axId val="912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91266048"/>
        <c:axId val="91280512"/>
      </c:lineChart>
      <c:dateAx>
        <c:axId val="91266048"/>
        <c:scaling>
          <c:orientation val="minMax"/>
        </c:scaling>
        <c:delete val="1"/>
        <c:axPos val="b"/>
        <c:numFmt formatCode="ge" sourceLinked="1"/>
        <c:majorTickMark val="none"/>
        <c:minorTickMark val="none"/>
        <c:tickLblPos val="none"/>
        <c:crossAx val="91280512"/>
        <c:crosses val="autoZero"/>
        <c:auto val="1"/>
        <c:lblOffset val="100"/>
        <c:baseTimeUnit val="years"/>
      </c:dateAx>
      <c:valAx>
        <c:axId val="912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甲良町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7505</v>
      </c>
      <c r="AM8" s="47"/>
      <c r="AN8" s="47"/>
      <c r="AO8" s="47"/>
      <c r="AP8" s="47"/>
      <c r="AQ8" s="47"/>
      <c r="AR8" s="47"/>
      <c r="AS8" s="47"/>
      <c r="AT8" s="43">
        <f>データ!S6</f>
        <v>13.63</v>
      </c>
      <c r="AU8" s="43"/>
      <c r="AV8" s="43"/>
      <c r="AW8" s="43"/>
      <c r="AX8" s="43"/>
      <c r="AY8" s="43"/>
      <c r="AZ8" s="43"/>
      <c r="BA8" s="43"/>
      <c r="BB8" s="43">
        <f>データ!T6</f>
        <v>550.62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100</v>
      </c>
      <c r="Q10" s="43"/>
      <c r="R10" s="43"/>
      <c r="S10" s="43"/>
      <c r="T10" s="43"/>
      <c r="U10" s="43"/>
      <c r="V10" s="43"/>
      <c r="W10" s="43">
        <f>データ!P6</f>
        <v>85.8</v>
      </c>
      <c r="X10" s="43"/>
      <c r="Y10" s="43"/>
      <c r="Z10" s="43"/>
      <c r="AA10" s="43"/>
      <c r="AB10" s="43"/>
      <c r="AC10" s="43"/>
      <c r="AD10" s="47">
        <f>データ!Q6</f>
        <v>2700</v>
      </c>
      <c r="AE10" s="47"/>
      <c r="AF10" s="47"/>
      <c r="AG10" s="47"/>
      <c r="AH10" s="47"/>
      <c r="AI10" s="47"/>
      <c r="AJ10" s="47"/>
      <c r="AK10" s="2"/>
      <c r="AL10" s="47">
        <f>データ!U6</f>
        <v>7399</v>
      </c>
      <c r="AM10" s="47"/>
      <c r="AN10" s="47"/>
      <c r="AO10" s="47"/>
      <c r="AP10" s="47"/>
      <c r="AQ10" s="47"/>
      <c r="AR10" s="47"/>
      <c r="AS10" s="47"/>
      <c r="AT10" s="43">
        <f>データ!V6</f>
        <v>4.0199999999999996</v>
      </c>
      <c r="AU10" s="43"/>
      <c r="AV10" s="43"/>
      <c r="AW10" s="43"/>
      <c r="AX10" s="43"/>
      <c r="AY10" s="43"/>
      <c r="AZ10" s="43"/>
      <c r="BA10" s="43"/>
      <c r="BB10" s="43">
        <f>データ!W6</f>
        <v>1840.55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254428</v>
      </c>
      <c r="D6" s="31">
        <f t="shared" si="3"/>
        <v>47</v>
      </c>
      <c r="E6" s="31">
        <f t="shared" si="3"/>
        <v>17</v>
      </c>
      <c r="F6" s="31">
        <f t="shared" si="3"/>
        <v>4</v>
      </c>
      <c r="G6" s="31">
        <f t="shared" si="3"/>
        <v>0</v>
      </c>
      <c r="H6" s="31" t="str">
        <f t="shared" si="3"/>
        <v>滋賀県　甲良町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100</v>
      </c>
      <c r="P6" s="32">
        <f t="shared" si="3"/>
        <v>85.8</v>
      </c>
      <c r="Q6" s="32">
        <f t="shared" si="3"/>
        <v>2700</v>
      </c>
      <c r="R6" s="32">
        <f t="shared" si="3"/>
        <v>7505</v>
      </c>
      <c r="S6" s="32">
        <f t="shared" si="3"/>
        <v>13.63</v>
      </c>
      <c r="T6" s="32">
        <f t="shared" si="3"/>
        <v>550.62</v>
      </c>
      <c r="U6" s="32">
        <f t="shared" si="3"/>
        <v>7399</v>
      </c>
      <c r="V6" s="32">
        <f t="shared" si="3"/>
        <v>4.0199999999999996</v>
      </c>
      <c r="W6" s="32">
        <f t="shared" si="3"/>
        <v>1840.55</v>
      </c>
      <c r="X6" s="33">
        <f>IF(X7="",NA(),X7)</f>
        <v>63.77</v>
      </c>
      <c r="Y6" s="33">
        <f t="shared" ref="Y6:AG6" si="4">IF(Y7="",NA(),Y7)</f>
        <v>61.39</v>
      </c>
      <c r="Z6" s="33">
        <f t="shared" si="4"/>
        <v>65.91</v>
      </c>
      <c r="AA6" s="33">
        <f t="shared" si="4"/>
        <v>59.95</v>
      </c>
      <c r="AB6" s="33">
        <f t="shared" si="4"/>
        <v>54.05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5742.92</v>
      </c>
      <c r="BF6" s="33">
        <f t="shared" ref="BF6:BN6" si="7">IF(BF7="",NA(),BF7)</f>
        <v>5568.77</v>
      </c>
      <c r="BG6" s="33">
        <f t="shared" si="7"/>
        <v>5133.7299999999996</v>
      </c>
      <c r="BH6" s="33">
        <f t="shared" si="7"/>
        <v>4807.24</v>
      </c>
      <c r="BI6" s="33">
        <f t="shared" si="7"/>
        <v>4623.16</v>
      </c>
      <c r="BJ6" s="33">
        <f t="shared" si="7"/>
        <v>1868.17</v>
      </c>
      <c r="BK6" s="33">
        <f t="shared" si="7"/>
        <v>1835.56</v>
      </c>
      <c r="BL6" s="33">
        <f t="shared" si="7"/>
        <v>1716.82</v>
      </c>
      <c r="BM6" s="33">
        <f t="shared" si="7"/>
        <v>1569.13</v>
      </c>
      <c r="BN6" s="33">
        <f t="shared" si="7"/>
        <v>1436</v>
      </c>
      <c r="BO6" s="32" t="str">
        <f>IF(BO7="","",IF(BO7="-","【-】","【"&amp;SUBSTITUTE(TEXT(BO7,"#,##0.00"),"-","△")&amp;"】"))</f>
        <v>【1,479.31】</v>
      </c>
      <c r="BP6" s="33">
        <f>IF(BP7="",NA(),BP7)</f>
        <v>45.49</v>
      </c>
      <c r="BQ6" s="33">
        <f t="shared" ref="BQ6:BY6" si="8">IF(BQ7="",NA(),BQ7)</f>
        <v>35.22</v>
      </c>
      <c r="BR6" s="33">
        <f t="shared" si="8"/>
        <v>33.54</v>
      </c>
      <c r="BS6" s="33">
        <f t="shared" si="8"/>
        <v>35.64</v>
      </c>
      <c r="BT6" s="33">
        <f t="shared" si="8"/>
        <v>37.01</v>
      </c>
      <c r="BU6" s="33">
        <f t="shared" si="8"/>
        <v>55.15</v>
      </c>
      <c r="BV6" s="33">
        <f t="shared" si="8"/>
        <v>52.89</v>
      </c>
      <c r="BW6" s="33">
        <f t="shared" si="8"/>
        <v>51.73</v>
      </c>
      <c r="BX6" s="33">
        <f t="shared" si="8"/>
        <v>64.63</v>
      </c>
      <c r="BY6" s="33">
        <f t="shared" si="8"/>
        <v>66.56</v>
      </c>
      <c r="BZ6" s="32" t="str">
        <f>IF(BZ7="","",IF(BZ7="-","【-】","【"&amp;SUBSTITUTE(TEXT(BZ7,"#,##0.00"),"-","△")&amp;"】"))</f>
        <v>【63.50】</v>
      </c>
      <c r="CA6" s="33">
        <f>IF(CA7="",NA(),CA7)</f>
        <v>311.85000000000002</v>
      </c>
      <c r="CB6" s="33">
        <f t="shared" ref="CB6:CJ6" si="9">IF(CB7="",NA(),CB7)</f>
        <v>402.33</v>
      </c>
      <c r="CC6" s="33">
        <f t="shared" si="9"/>
        <v>423.5</v>
      </c>
      <c r="CD6" s="33">
        <f t="shared" si="9"/>
        <v>399.84</v>
      </c>
      <c r="CE6" s="33">
        <f t="shared" si="9"/>
        <v>390.64</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70.06</v>
      </c>
      <c r="CM6" s="33">
        <f t="shared" ref="CM6:CU6" si="10">IF(CM7="",NA(),CM7)</f>
        <v>72.44</v>
      </c>
      <c r="CN6" s="33">
        <f t="shared" si="10"/>
        <v>73.040000000000006</v>
      </c>
      <c r="CO6" s="33">
        <f t="shared" si="10"/>
        <v>73.53</v>
      </c>
      <c r="CP6" s="33">
        <f t="shared" si="10"/>
        <v>76.78</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65.569999999999993</v>
      </c>
      <c r="CX6" s="33">
        <f t="shared" ref="CX6:DF6" si="11">IF(CX7="",NA(),CX7)</f>
        <v>71.08</v>
      </c>
      <c r="CY6" s="33">
        <f t="shared" si="11"/>
        <v>74.989999999999995</v>
      </c>
      <c r="CZ6" s="33">
        <f t="shared" si="11"/>
        <v>78.53</v>
      </c>
      <c r="DA6" s="33">
        <f t="shared" si="11"/>
        <v>80.58</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254428</v>
      </c>
      <c r="D7" s="35">
        <v>47</v>
      </c>
      <c r="E7" s="35">
        <v>17</v>
      </c>
      <c r="F7" s="35">
        <v>4</v>
      </c>
      <c r="G7" s="35">
        <v>0</v>
      </c>
      <c r="H7" s="35" t="s">
        <v>96</v>
      </c>
      <c r="I7" s="35" t="s">
        <v>97</v>
      </c>
      <c r="J7" s="35" t="s">
        <v>98</v>
      </c>
      <c r="K7" s="35" t="s">
        <v>99</v>
      </c>
      <c r="L7" s="35" t="s">
        <v>100</v>
      </c>
      <c r="M7" s="36" t="s">
        <v>101</v>
      </c>
      <c r="N7" s="36" t="s">
        <v>102</v>
      </c>
      <c r="O7" s="36">
        <v>100</v>
      </c>
      <c r="P7" s="36">
        <v>85.8</v>
      </c>
      <c r="Q7" s="36">
        <v>2700</v>
      </c>
      <c r="R7" s="36">
        <v>7505</v>
      </c>
      <c r="S7" s="36">
        <v>13.63</v>
      </c>
      <c r="T7" s="36">
        <v>550.62</v>
      </c>
      <c r="U7" s="36">
        <v>7399</v>
      </c>
      <c r="V7" s="36">
        <v>4.0199999999999996</v>
      </c>
      <c r="W7" s="36">
        <v>1840.55</v>
      </c>
      <c r="X7" s="36">
        <v>63.77</v>
      </c>
      <c r="Y7" s="36">
        <v>61.39</v>
      </c>
      <c r="Z7" s="36">
        <v>65.91</v>
      </c>
      <c r="AA7" s="36">
        <v>59.95</v>
      </c>
      <c r="AB7" s="36">
        <v>54.05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5742.92</v>
      </c>
      <c r="BF7" s="36">
        <v>5568.77</v>
      </c>
      <c r="BG7" s="36">
        <v>5133.7299999999996</v>
      </c>
      <c r="BH7" s="36">
        <v>4807.24</v>
      </c>
      <c r="BI7" s="36">
        <v>4623.16</v>
      </c>
      <c r="BJ7" s="36">
        <v>1868.17</v>
      </c>
      <c r="BK7" s="36">
        <v>1835.56</v>
      </c>
      <c r="BL7" s="36">
        <v>1716.82</v>
      </c>
      <c r="BM7" s="36">
        <v>1569.13</v>
      </c>
      <c r="BN7" s="36">
        <v>1436</v>
      </c>
      <c r="BO7" s="36">
        <v>1479.31</v>
      </c>
      <c r="BP7" s="36">
        <v>45.49</v>
      </c>
      <c r="BQ7" s="36">
        <v>35.22</v>
      </c>
      <c r="BR7" s="36">
        <v>33.54</v>
      </c>
      <c r="BS7" s="36">
        <v>35.64</v>
      </c>
      <c r="BT7" s="36">
        <v>37.01</v>
      </c>
      <c r="BU7" s="36">
        <v>55.15</v>
      </c>
      <c r="BV7" s="36">
        <v>52.89</v>
      </c>
      <c r="BW7" s="36">
        <v>51.73</v>
      </c>
      <c r="BX7" s="36">
        <v>64.63</v>
      </c>
      <c r="BY7" s="36">
        <v>66.56</v>
      </c>
      <c r="BZ7" s="36">
        <v>63.5</v>
      </c>
      <c r="CA7" s="36">
        <v>311.85000000000002</v>
      </c>
      <c r="CB7" s="36">
        <v>402.33</v>
      </c>
      <c r="CC7" s="36">
        <v>423.5</v>
      </c>
      <c r="CD7" s="36">
        <v>399.84</v>
      </c>
      <c r="CE7" s="36">
        <v>390.64</v>
      </c>
      <c r="CF7" s="36">
        <v>283.05</v>
      </c>
      <c r="CG7" s="36">
        <v>300.52</v>
      </c>
      <c r="CH7" s="36">
        <v>310.47000000000003</v>
      </c>
      <c r="CI7" s="36">
        <v>245.75</v>
      </c>
      <c r="CJ7" s="36">
        <v>244.29</v>
      </c>
      <c r="CK7" s="36">
        <v>253.12</v>
      </c>
      <c r="CL7" s="36">
        <v>70.06</v>
      </c>
      <c r="CM7" s="36">
        <v>72.44</v>
      </c>
      <c r="CN7" s="36">
        <v>73.040000000000006</v>
      </c>
      <c r="CO7" s="36">
        <v>73.53</v>
      </c>
      <c r="CP7" s="36">
        <v>76.78</v>
      </c>
      <c r="CQ7" s="36">
        <v>36.18</v>
      </c>
      <c r="CR7" s="36">
        <v>36.799999999999997</v>
      </c>
      <c r="CS7" s="36">
        <v>36.67</v>
      </c>
      <c r="CT7" s="36">
        <v>43.65</v>
      </c>
      <c r="CU7" s="36">
        <v>43.58</v>
      </c>
      <c r="CV7" s="36">
        <v>41.06</v>
      </c>
      <c r="CW7" s="36">
        <v>65.569999999999993</v>
      </c>
      <c r="CX7" s="36">
        <v>71.08</v>
      </c>
      <c r="CY7" s="36">
        <v>74.989999999999995</v>
      </c>
      <c r="CZ7" s="36">
        <v>78.53</v>
      </c>
      <c r="DA7" s="36">
        <v>80.58</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2016-02-03T09:04:52Z</dcterms:created>
  <dcterms:modified xsi:type="dcterms:W3CDTF">2016-02-22T05:46:41Z</dcterms:modified>
  <cp:category/>
</cp:coreProperties>
</file>