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655" yWindow="-21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<sst xmlns="http://schemas.openxmlformats.org/spreadsheetml/2006/main" count="218" uniqueCount="108">
  <si>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</si>
  <si>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</si>
  <si>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</si>
  <si>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</si>
  <si>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</si>
  <si>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</si>
  <si>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</si>
  <si>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</si>
  <si>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</si>
  <si>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</si>
  <si>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</si>
  <si>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</si>
  <si>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</si>
  <si>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</si>
  <si>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</si>
  <si>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</si>
  <si>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</si>
  <si>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</si>
  <si>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</si>
  <si>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</si>
  <si>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</si>
  <si>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</si>
  <si>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</si>
  <si>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</si>
  <si>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</si>
  <si>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</si>
  <si>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</si>
  <si>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</si>
  <si>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</si>
  <si>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</si>
  <si>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</si>
  <si>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</si>
  <si>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</si>
  <si>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</si>
  <si>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</si>
  <si>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</si>
  <si>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</si>
  <si>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</si>
  <si>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</si>
  <si>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</si>
  <si>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</si>
  <si>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</si>
  <si>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</si>
  <si>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</si>
  <si>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</si>
  <si>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</si>
  <si>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</si>
  <si>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</si>
  <si>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</si>
  <si>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</si>
  <si>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</si>
  <si>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</si>
  <si>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</si>
  <si>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</si>
  <si>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</si>
  <si>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</si>
  <si>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</si>
  <si>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</si>
  <si>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</si>
  <si>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</si>
  <si>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</si>
  <si>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</si>
  <si>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</si>
  <si>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</si>
  <si>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</si>
  <si>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</si>
  <si>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</si>
  <si>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</si>
  <si>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</si>
  <si>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</si>
  <si>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</si>
  <si>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</si>
  <si>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</si>
  <si>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</si>
  <si>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</si>
  <si>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</si>
  <si>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</si>
  <si>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</si>
  <si>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</si>
  <si>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</si>
  <si>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</si>
  <si>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</si>
  <si>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</si>
  <si>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</si>
  <si>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</si>
  <si>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</si>
  <si>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</si>
  <si>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</si>
  <si>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</si>
  <si>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</si>
  <si>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</si>
  <si>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</si>
  <si>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</si>
  <si>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</si>
  <si>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</si>
  <si>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</si>
  <si>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</si>
  <si>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</si>
  <si>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</si>
  <si>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</si>
  <si>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</si>
  <si>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</si>
  <si>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</si>
  <si>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</si>
  <si>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</si>
  <si>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①の収益的収支比率は、年によりばらつきがあり、類似団体の数値より上回っているものの指数は　　１００％に及んでおらず、単年度収支は赤字が続いています。④の企業債残高対給水収益比率は類似団体よりもやや数値は下まわってきており、債務残高は減少しています。料金水準の適切性を表す⑤料金回収率は、ほぼ同一の数値であり、類似団体とも同様の水準であるが、１００％を大きく回っており一般会計からの基準外繰入金により収入不足を補填している状況です。有収水量１㎥あたりにかかる費用を表す⑥の給水原価は、類似団体とほぼ同じ水準であり、平均的な費用効率であると分析されます。一日配水能力に対する一日平均配水量の割合を示す⑦の施設利用率は、類似団体とほぼ同じ水準であり、平均的な施設効率であると分析されます。施設の稼動が収益につながっているかを判断する指標である⑧の有収率は、類似団体の数値とほぼ同じですが、　８０％前後に留まっています。</t>
    <rPh sb="3" eb="6">
      <t>シュウエキテキ</t>
    </rPh>
    <rPh sb="12" eb="13">
      <t>トシ</t>
    </rPh>
    <rPh sb="24" eb="26">
      <t>ルイジ</t>
    </rPh>
    <rPh sb="26" eb="28">
      <t>ダンタイ</t>
    </rPh>
    <rPh sb="29" eb="31">
      <t>スウチ</t>
    </rPh>
    <rPh sb="33" eb="35">
      <t>ウワマワ</t>
    </rPh>
    <rPh sb="52" eb="53">
      <t>オヨ</t>
    </rPh>
    <rPh sb="59" eb="60">
      <t>タン</t>
    </rPh>
    <rPh sb="60" eb="62">
      <t>ネンド</t>
    </rPh>
    <rPh sb="62" eb="64">
      <t>シュウシ</t>
    </rPh>
    <rPh sb="65" eb="67">
      <t>アカジ</t>
    </rPh>
    <rPh sb="68" eb="69">
      <t>ツヅ</t>
    </rPh>
    <rPh sb="87" eb="89">
      <t>ヒリツ</t>
    </rPh>
    <rPh sb="90" eb="92">
      <t>ルイジ</t>
    </rPh>
    <rPh sb="92" eb="93">
      <t>ダン</t>
    </rPh>
    <rPh sb="93" eb="94">
      <t>タイ</t>
    </rPh>
    <rPh sb="99" eb="101">
      <t>スウチ</t>
    </rPh>
    <rPh sb="102" eb="103">
      <t>シタ</t>
    </rPh>
    <rPh sb="112" eb="114">
      <t>サイム</t>
    </rPh>
    <rPh sb="114" eb="116">
      <t>ザンダカ</t>
    </rPh>
    <rPh sb="117" eb="118">
      <t>ゲン</t>
    </rPh>
    <rPh sb="118" eb="119">
      <t>ショウ</t>
    </rPh>
    <rPh sb="146" eb="148">
      <t>ドウイツ</t>
    </rPh>
    <rPh sb="149" eb="151">
      <t>スウチ</t>
    </rPh>
    <rPh sb="155" eb="157">
      <t>ルイジ</t>
    </rPh>
    <rPh sb="157" eb="159">
      <t>ダンタイ</t>
    </rPh>
    <rPh sb="161" eb="163">
      <t>ドウヨウ</t>
    </rPh>
    <rPh sb="164" eb="166">
      <t>スイジュン</t>
    </rPh>
    <rPh sb="176" eb="177">
      <t>オオ</t>
    </rPh>
    <rPh sb="179" eb="180">
      <t>マワ</t>
    </rPh>
    <rPh sb="184" eb="186">
      <t>イッパン</t>
    </rPh>
    <rPh sb="186" eb="188">
      <t>カイケイ</t>
    </rPh>
    <rPh sb="200" eb="202">
      <t>シュウニュウ</t>
    </rPh>
    <rPh sb="202" eb="204">
      <t>ブソク</t>
    </rPh>
    <rPh sb="205" eb="207">
      <t>ホテン</t>
    </rPh>
    <rPh sb="211" eb="213">
      <t>ジョウキョウ</t>
    </rPh>
    <rPh sb="327" eb="329">
      <t>シセツ</t>
    </rPh>
    <rPh sb="386" eb="387">
      <t>オナ</t>
    </rPh>
    <rPh sb="396" eb="398">
      <t>ゼンゴ</t>
    </rPh>
    <rPh sb="399" eb="400">
      <t>トド</t>
    </rPh>
    <phoneticPr fontId="22"/>
  </si>
  <si>
    <t>　当該年度に更新した管路延長の割合を表す③の管路更新率は、類似団体との比較ではかなり低い数値であり、必要な更新投資が先送りになっていないか、今後の投資も含めた経営も考慮しながら検討していく必要があると思われます。</t>
  </si>
  <si>
    <t>　単年度収支は赤字が続いており、一般会計からの基準外繰入金により収入不足を補填している状況であり、各指標の分析からも経営の健全性・効率性は改善が必要ですが、平成２８年度に上水道事業と事業統合し、これに併せて料金統一による改定を実施します。</t>
    <rPh sb="49" eb="52">
      <t>カクシヒョウ</t>
    </rPh>
    <rPh sb="53" eb="55">
      <t>ブンセキ</t>
    </rPh>
    <rPh sb="58" eb="60">
      <t>ケイエイ</t>
    </rPh>
    <rPh sb="61" eb="64">
      <t>ケンゼンセイ</t>
    </rPh>
    <rPh sb="65" eb="68">
      <t>コウリツセイ</t>
    </rPh>
    <rPh sb="69" eb="71">
      <t>カイゼン</t>
    </rPh>
    <rPh sb="72" eb="74">
      <t>ヒツヨウ</t>
    </rPh>
    <rPh sb="78" eb="80">
      <t>ヘイセイ</t>
    </rPh>
    <rPh sb="82" eb="84">
      <t>ネンド</t>
    </rPh>
    <rPh sb="85" eb="86">
      <t>ジョウ</t>
    </rPh>
    <rPh sb="86" eb="88">
      <t>スイドウ</t>
    </rPh>
    <rPh sb="88" eb="90">
      <t>ジギョウ</t>
    </rPh>
    <rPh sb="91" eb="93">
      <t>ジギョウ</t>
    </rPh>
    <rPh sb="93" eb="95">
      <t>トウゴウ</t>
    </rPh>
    <rPh sb="100" eb="101">
      <t>アワ</t>
    </rPh>
    <rPh sb="103" eb="105">
      <t>リョウキン</t>
    </rPh>
    <rPh sb="105" eb="107">
      <t>トウイツ</t>
    </rPh>
    <rPh sb="110" eb="112">
      <t>カイテイ</t>
    </rPh>
    <rPh sb="113" eb="115">
      <t>ジッシ</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</si>
</sst>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0.09</c:v>
                </c:pt>
                <c:pt idx="1">
                  <c:v>0.1</c:v>
                </c:pt>
                <c:pt idx="2" formatCode="#,##0.00;&quot;△&quot;#,##0.00">
                  <c:v>0</c:v>
                </c:pt>
                <c:pt idx="3">
                  <c:v>0.16</c:v>
                </c:pt>
                <c:pt idx="4" formatCode="#,##0.00;&quot;△&quot;#,##0.00">
                  <c:v>0</c:v>
                </c:pt>
              </c:numCache>
            </c:numRef>
          </c:val>
        </c:ser>
        <c:dLbls>
          <c:showLegendKey val="0"/>
          <c:showVal val="0"/>
          <c:showCatName val="0"/>
          <c:showSerName val="0"/>
          <c:showPercent val="0"/>
          <c:showBubbleSize val="0"/>
        </c:dLbls>
        <c:gapWidth val="150"/>
        <c:axId val="66234624"/>
        <c:axId val="662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66234624"/>
        <c:axId val="66295296"/>
      </c:lineChart>
      <c:dateAx>
        <c:axId val="66234624"/>
        <c:scaling>
          <c:orientation val="minMax"/>
        </c:scaling>
        <c:delete val="1"/>
        <c:axPos val="b"/>
        <c:numFmt formatCode="ge" sourceLinked="1"/>
        <c:majorTickMark val="none"/>
        <c:minorTickMark val="none"/>
        <c:tickLblPos val="none"/>
        <c:crossAx val="66295296"/>
        <c:crosses val="autoZero"/>
        <c:auto val="1"/>
        <c:lblOffset val="100"/>
        <c:baseTimeUnit val="years"/>
      </c:dateAx>
      <c:valAx>
        <c:axId val="662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78.02</c:v>
                </c:pt>
                <c:pt idx="1">
                  <c:v>92.79</c:v>
                </c:pt>
                <c:pt idx="2">
                  <c:v>67.12</c:v>
                </c:pt>
                <c:pt idx="3">
                  <c:v>68.44</c:v>
                </c:pt>
                <c:pt idx="4">
                  <c:v>67.02</c:v>
                </c:pt>
              </c:numCache>
            </c:numRef>
          </c:val>
        </c:ser>
        <c:dLbls>
          <c:showLegendKey val="0"/>
          <c:showVal val="0"/>
          <c:showCatName val="0"/>
          <c:showSerName val="0"/>
          <c:showPercent val="0"/>
          <c:showBubbleSize val="0"/>
        </c:dLbls>
        <c:gapWidth val="150"/>
        <c:axId val="94305664"/>
        <c:axId val="943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94305664"/>
        <c:axId val="94381568"/>
      </c:lineChart>
      <c:dateAx>
        <c:axId val="94305664"/>
        <c:scaling>
          <c:orientation val="minMax"/>
        </c:scaling>
        <c:delete val="1"/>
        <c:axPos val="b"/>
        <c:numFmt formatCode="ge" sourceLinked="1"/>
        <c:majorTickMark val="none"/>
        <c:minorTickMark val="none"/>
        <c:tickLblPos val="none"/>
        <c:crossAx val="94381568"/>
        <c:crosses val="autoZero"/>
        <c:auto val="1"/>
        <c:lblOffset val="100"/>
        <c:baseTimeUnit val="years"/>
      </c:dateAx>
      <c:valAx>
        <c:axId val="943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73.459999999999994</c:v>
                </c:pt>
                <c:pt idx="1">
                  <c:v>61.69</c:v>
                </c:pt>
                <c:pt idx="2">
                  <c:v>80.58</c:v>
                </c:pt>
                <c:pt idx="3">
                  <c:v>77.61</c:v>
                </c:pt>
                <c:pt idx="4">
                  <c:v>77.930000000000007</c:v>
                </c:pt>
              </c:numCache>
            </c:numRef>
          </c:val>
        </c:ser>
        <c:dLbls>
          <c:showLegendKey val="0"/>
          <c:showVal val="0"/>
          <c:showCatName val="0"/>
          <c:showSerName val="0"/>
          <c:showPercent val="0"/>
          <c:showBubbleSize val="0"/>
        </c:dLbls>
        <c:gapWidth val="150"/>
        <c:axId val="94391296"/>
        <c:axId val="944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94391296"/>
        <c:axId val="94401664"/>
      </c:lineChart>
      <c:dateAx>
        <c:axId val="94391296"/>
        <c:scaling>
          <c:orientation val="minMax"/>
        </c:scaling>
        <c:delete val="1"/>
        <c:axPos val="b"/>
        <c:numFmt formatCode="ge" sourceLinked="1"/>
        <c:majorTickMark val="none"/>
        <c:minorTickMark val="none"/>
        <c:tickLblPos val="none"/>
        <c:crossAx val="94401664"/>
        <c:crosses val="autoZero"/>
        <c:auto val="1"/>
        <c:lblOffset val="100"/>
        <c:baseTimeUnit val="years"/>
      </c:dateAx>
      <c:valAx>
        <c:axId val="944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77.14</c:v>
                </c:pt>
                <c:pt idx="1">
                  <c:v>76.78</c:v>
                </c:pt>
                <c:pt idx="2">
                  <c:v>72.75</c:v>
                </c:pt>
                <c:pt idx="3">
                  <c:v>83.26</c:v>
                </c:pt>
                <c:pt idx="4">
                  <c:v>76.37</c:v>
                </c:pt>
              </c:numCache>
            </c:numRef>
          </c:val>
        </c:ser>
        <c:dLbls>
          <c:showLegendKey val="0"/>
          <c:showVal val="0"/>
          <c:showCatName val="0"/>
          <c:showSerName val="0"/>
          <c:showPercent val="0"/>
          <c:showBubbleSize val="0"/>
        </c:dLbls>
        <c:gapWidth val="150"/>
        <c:axId val="77481472"/>
        <c:axId val="775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77481472"/>
        <c:axId val="77513088"/>
      </c:lineChart>
      <c:dateAx>
        <c:axId val="77481472"/>
        <c:scaling>
          <c:orientation val="minMax"/>
        </c:scaling>
        <c:delete val="1"/>
        <c:axPos val="b"/>
        <c:numFmt formatCode="ge" sourceLinked="1"/>
        <c:majorTickMark val="none"/>
        <c:minorTickMark val="none"/>
        <c:tickLblPos val="none"/>
        <c:crossAx val="77513088"/>
        <c:crosses val="autoZero"/>
        <c:auto val="1"/>
        <c:lblOffset val="100"/>
        <c:baseTimeUnit val="years"/>
      </c:dateAx>
      <c:valAx>
        <c:axId val="775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69984"/>
        <c:axId val="925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69984"/>
        <c:axId val="92591232"/>
      </c:lineChart>
      <c:dateAx>
        <c:axId val="92569984"/>
        <c:scaling>
          <c:orientation val="minMax"/>
        </c:scaling>
        <c:delete val="1"/>
        <c:axPos val="b"/>
        <c:numFmt formatCode="ge" sourceLinked="1"/>
        <c:majorTickMark val="none"/>
        <c:minorTickMark val="none"/>
        <c:tickLblPos val="none"/>
        <c:crossAx val="92591232"/>
        <c:crosses val="autoZero"/>
        <c:auto val="1"/>
        <c:lblOffset val="100"/>
        <c:baseTimeUnit val="years"/>
      </c:dateAx>
      <c:valAx>
        <c:axId val="925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588480"/>
        <c:axId val="932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588480"/>
        <c:axId val="93212672"/>
      </c:lineChart>
      <c:dateAx>
        <c:axId val="155588480"/>
        <c:scaling>
          <c:orientation val="minMax"/>
        </c:scaling>
        <c:delete val="1"/>
        <c:axPos val="b"/>
        <c:numFmt formatCode="ge" sourceLinked="1"/>
        <c:majorTickMark val="none"/>
        <c:minorTickMark val="none"/>
        <c:tickLblPos val="none"/>
        <c:crossAx val="93212672"/>
        <c:crosses val="autoZero"/>
        <c:auto val="1"/>
        <c:lblOffset val="100"/>
        <c:baseTimeUnit val="years"/>
      </c:dateAx>
      <c:valAx>
        <c:axId val="932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56576"/>
        <c:axId val="936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56576"/>
        <c:axId val="93658496"/>
      </c:lineChart>
      <c:dateAx>
        <c:axId val="93656576"/>
        <c:scaling>
          <c:orientation val="minMax"/>
        </c:scaling>
        <c:delete val="1"/>
        <c:axPos val="b"/>
        <c:numFmt formatCode="ge" sourceLinked="1"/>
        <c:majorTickMark val="none"/>
        <c:minorTickMark val="none"/>
        <c:tickLblPos val="none"/>
        <c:crossAx val="93658496"/>
        <c:crosses val="autoZero"/>
        <c:auto val="1"/>
        <c:lblOffset val="100"/>
        <c:baseTimeUnit val="years"/>
      </c:dateAx>
      <c:valAx>
        <c:axId val="936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67488"/>
        <c:axId val="939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67488"/>
        <c:axId val="93969408"/>
      </c:lineChart>
      <c:dateAx>
        <c:axId val="93967488"/>
        <c:scaling>
          <c:orientation val="minMax"/>
        </c:scaling>
        <c:delete val="1"/>
        <c:axPos val="b"/>
        <c:numFmt formatCode="ge" sourceLinked="1"/>
        <c:majorTickMark val="none"/>
        <c:minorTickMark val="none"/>
        <c:tickLblPos val="none"/>
        <c:crossAx val="93969408"/>
        <c:crosses val="autoZero"/>
        <c:auto val="1"/>
        <c:lblOffset val="100"/>
        <c:baseTimeUnit val="years"/>
      </c:dateAx>
      <c:valAx>
        <c:axId val="939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1330.89</c:v>
                </c:pt>
                <c:pt idx="1">
                  <c:v>1124.05</c:v>
                </c:pt>
                <c:pt idx="2">
                  <c:v>1089.05</c:v>
                </c:pt>
                <c:pt idx="3">
                  <c:v>1014.41</c:v>
                </c:pt>
                <c:pt idx="4">
                  <c:v>914.3</c:v>
                </c:pt>
              </c:numCache>
            </c:numRef>
          </c:val>
        </c:ser>
        <c:dLbls>
          <c:showLegendKey val="0"/>
          <c:showVal val="0"/>
          <c:showCatName val="0"/>
          <c:showSerName val="0"/>
          <c:showPercent val="0"/>
          <c:showBubbleSize val="0"/>
        </c:dLbls>
        <c:gapWidth val="150"/>
        <c:axId val="94044928"/>
        <c:axId val="940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94044928"/>
        <c:axId val="94046848"/>
      </c:lineChart>
      <c:dateAx>
        <c:axId val="94044928"/>
        <c:scaling>
          <c:orientation val="minMax"/>
        </c:scaling>
        <c:delete val="1"/>
        <c:axPos val="b"/>
        <c:numFmt formatCode="ge" sourceLinked="1"/>
        <c:majorTickMark val="none"/>
        <c:minorTickMark val="none"/>
        <c:tickLblPos val="none"/>
        <c:crossAx val="94046848"/>
        <c:crosses val="autoZero"/>
        <c:auto val="1"/>
        <c:lblOffset val="100"/>
        <c:baseTimeUnit val="years"/>
      </c:dateAx>
      <c:valAx>
        <c:axId val="940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53.25</c:v>
                </c:pt>
                <c:pt idx="1">
                  <c:v>57.3</c:v>
                </c:pt>
                <c:pt idx="2">
                  <c:v>49.15</c:v>
                </c:pt>
                <c:pt idx="3">
                  <c:v>45.82</c:v>
                </c:pt>
                <c:pt idx="4">
                  <c:v>49.03</c:v>
                </c:pt>
              </c:numCache>
            </c:numRef>
          </c:val>
        </c:ser>
        <c:dLbls>
          <c:showLegendKey val="0"/>
          <c:showVal val="0"/>
          <c:showCatName val="0"/>
          <c:showSerName val="0"/>
          <c:showPercent val="0"/>
          <c:showBubbleSize val="0"/>
        </c:dLbls>
        <c:gapWidth val="150"/>
        <c:axId val="94204288"/>
        <c:axId val="942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94204288"/>
        <c:axId val="94206208"/>
      </c:lineChart>
      <c:dateAx>
        <c:axId val="94204288"/>
        <c:scaling>
          <c:orientation val="minMax"/>
        </c:scaling>
        <c:delete val="1"/>
        <c:axPos val="b"/>
        <c:numFmt formatCode="ge" sourceLinked="1"/>
        <c:majorTickMark val="none"/>
        <c:minorTickMark val="none"/>
        <c:tickLblPos val="none"/>
        <c:crossAx val="94206208"/>
        <c:crosses val="autoZero"/>
        <c:auto val="1"/>
        <c:lblOffset val="100"/>
        <c:baseTimeUnit val="years"/>
      </c:dateAx>
      <c:valAx>
        <c:axId val="942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225.08</c:v>
                </c:pt>
                <c:pt idx="1">
                  <c:v>230.54</c:v>
                </c:pt>
                <c:pt idx="2">
                  <c:v>271.55</c:v>
                </c:pt>
                <c:pt idx="3">
                  <c:v>292.58</c:v>
                </c:pt>
                <c:pt idx="4">
                  <c:v>282.76</c:v>
                </c:pt>
              </c:numCache>
            </c:numRef>
          </c:val>
        </c:ser>
        <c:dLbls>
          <c:showLegendKey val="0"/>
          <c:showVal val="0"/>
          <c:showCatName val="0"/>
          <c:showSerName val="0"/>
          <c:showPercent val="0"/>
          <c:showBubbleSize val="0"/>
        </c:dLbls>
        <c:gapWidth val="150"/>
        <c:axId val="94253056"/>
        <c:axId val="942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94253056"/>
        <c:axId val="94254976"/>
      </c:lineChart>
      <c:dateAx>
        <c:axId val="94253056"/>
        <c:scaling>
          <c:orientation val="minMax"/>
        </c:scaling>
        <c:delete val="1"/>
        <c:axPos val="b"/>
        <c:numFmt formatCode="ge" sourceLinked="1"/>
        <c:majorTickMark val="none"/>
        <c:minorTickMark val="none"/>
        <c:tickLblPos val="none"/>
        <c:crossAx val="94254976"/>
        <c:crosses val="autoZero"/>
        <c:auto val="1"/>
        <c:lblOffset val="100"/>
        <c:baseTimeUnit val="years"/>
      </c:dateAx>
      <c:valAx>
        <c:axId val="942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0" zoomScaleNormal="100" workbookViewId="0">
      <selection activeCell="BP83" sqref="BP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滋賀県　東近江市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115704</v>
      </c>
      <c r="AJ8" s="74"/>
      <c r="AK8" s="74"/>
      <c r="AL8" s="74"/>
      <c r="AM8" s="74"/>
      <c r="AN8" s="74"/>
      <c r="AO8" s="74"/>
      <c r="AP8" s="75"/>
      <c r="AQ8" s="56">
        <f>データ!R6</f>
        <v>388.37</v>
      </c>
      <c r="AR8" s="56"/>
      <c r="AS8" s="56"/>
      <c r="AT8" s="56"/>
      <c r="AU8" s="56"/>
      <c r="AV8" s="56"/>
      <c r="AW8" s="56"/>
      <c r="AX8" s="56"/>
      <c r="AY8" s="56">
        <f>データ!S6</f>
        <v>297.92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4.9000000000000004</v>
      </c>
      <c r="S10" s="56"/>
      <c r="T10" s="56"/>
      <c r="U10" s="56"/>
      <c r="V10" s="56"/>
      <c r="W10" s="56"/>
      <c r="X10" s="56"/>
      <c r="Y10" s="56"/>
      <c r="Z10" s="64">
        <f>データ!P6</f>
        <v>2570</v>
      </c>
      <c r="AA10" s="64"/>
      <c r="AB10" s="64"/>
      <c r="AC10" s="64"/>
      <c r="AD10" s="64"/>
      <c r="AE10" s="64"/>
      <c r="AF10" s="64"/>
      <c r="AG10" s="64"/>
      <c r="AH10" s="2"/>
      <c r="AI10" s="64">
        <f>データ!T6</f>
        <v>5657</v>
      </c>
      <c r="AJ10" s="64"/>
      <c r="AK10" s="64"/>
      <c r="AL10" s="64"/>
      <c r="AM10" s="64"/>
      <c r="AN10" s="64"/>
      <c r="AO10" s="64"/>
      <c r="AP10" s="64"/>
      <c r="AQ10" s="56">
        <f>データ!U6</f>
        <v>13.47</v>
      </c>
      <c r="AR10" s="56"/>
      <c r="AS10" s="56"/>
      <c r="AT10" s="56"/>
      <c r="AU10" s="56"/>
      <c r="AV10" s="56"/>
      <c r="AW10" s="56"/>
      <c r="AX10" s="56"/>
      <c r="AY10" s="56">
        <f>データ!V6</f>
        <v>419.97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252131</v>
      </c>
      <c r="D6" s="31">
        <f t="shared" si="3"/>
        <v>47</v>
      </c>
      <c r="E6" s="31">
        <f t="shared" si="3"/>
        <v>1</v>
      </c>
      <c r="F6" s="31">
        <f t="shared" si="3"/>
        <v>0</v>
      </c>
      <c r="G6" s="31">
        <f t="shared" si="3"/>
        <v>0</v>
      </c>
      <c r="H6" s="31" t="str">
        <f t="shared" si="3"/>
        <v>滋賀県　東近江市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4.9000000000000004</v>
      </c>
      <c r="P6" s="32">
        <f t="shared" si="3"/>
        <v>2570</v>
      </c>
      <c r="Q6" s="32">
        <f t="shared" si="3"/>
        <v>115704</v>
      </c>
      <c r="R6" s="32">
        <f t="shared" si="3"/>
        <v>388.37</v>
      </c>
      <c r="S6" s="32">
        <f t="shared" si="3"/>
        <v>297.92</v>
      </c>
      <c r="T6" s="32">
        <f t="shared" si="3"/>
        <v>5657</v>
      </c>
      <c r="U6" s="32">
        <f t="shared" si="3"/>
        <v>13.47</v>
      </c>
      <c r="V6" s="32">
        <f t="shared" si="3"/>
        <v>419.97</v>
      </c>
      <c r="W6" s="33">
        <f>IF(W7="",NA(),W7)</f>
        <v>77.14</v>
      </c>
      <c r="X6" s="33">
        <f t="shared" ref="X6:AF6" si="4">IF(X7="",NA(),X7)</f>
        <v>76.78</v>
      </c>
      <c r="Y6" s="33">
        <f t="shared" si="4"/>
        <v>72.75</v>
      </c>
      <c r="Z6" s="33">
        <f t="shared" si="4"/>
        <v>83.26</v>
      </c>
      <c r="AA6" s="33">
        <f t="shared" si="4"/>
        <v>76.37</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1330.89</v>
      </c>
      <c r="BE6" s="33">
        <f t="shared" ref="BE6:BM6" si="7">IF(BE7="",NA(),BE7)</f>
        <v>1124.05</v>
      </c>
      <c r="BF6" s="33">
        <f t="shared" si="7"/>
        <v>1089.05</v>
      </c>
      <c r="BG6" s="33">
        <f t="shared" si="7"/>
        <v>1014.41</v>
      </c>
      <c r="BH6" s="33">
        <f t="shared" si="7"/>
        <v>914.3</v>
      </c>
      <c r="BI6" s="33">
        <f t="shared" si="7"/>
        <v>1187.81</v>
      </c>
      <c r="BJ6" s="33">
        <f t="shared" si="7"/>
        <v>1168.8</v>
      </c>
      <c r="BK6" s="33">
        <f t="shared" si="7"/>
        <v>1158.82</v>
      </c>
      <c r="BL6" s="33">
        <f t="shared" si="7"/>
        <v>1167.7</v>
      </c>
      <c r="BM6" s="33">
        <f t="shared" si="7"/>
        <v>1228.58</v>
      </c>
      <c r="BN6" s="32" t="str">
        <f>IF(BN7="","",IF(BN7="-","【-】","【"&amp;SUBSTITUTE(TEXT(BN7,"#,##0.00"),"-","△")&amp;"】"))</f>
        <v>【1,239.32】</v>
      </c>
      <c r="BO6" s="33">
        <f>IF(BO7="",NA(),BO7)</f>
        <v>53.25</v>
      </c>
      <c r="BP6" s="33">
        <f t="shared" ref="BP6:BX6" si="8">IF(BP7="",NA(),BP7)</f>
        <v>57.3</v>
      </c>
      <c r="BQ6" s="33">
        <f t="shared" si="8"/>
        <v>49.15</v>
      </c>
      <c r="BR6" s="33">
        <f t="shared" si="8"/>
        <v>45.82</v>
      </c>
      <c r="BS6" s="33">
        <f t="shared" si="8"/>
        <v>49.03</v>
      </c>
      <c r="BT6" s="33">
        <f t="shared" si="8"/>
        <v>57.96</v>
      </c>
      <c r="BU6" s="33">
        <f t="shared" si="8"/>
        <v>56.44</v>
      </c>
      <c r="BV6" s="33">
        <f t="shared" si="8"/>
        <v>55.6</v>
      </c>
      <c r="BW6" s="33">
        <f t="shared" si="8"/>
        <v>54.43</v>
      </c>
      <c r="BX6" s="33">
        <f t="shared" si="8"/>
        <v>53.81</v>
      </c>
      <c r="BY6" s="32" t="str">
        <f>IF(BY7="","",IF(BY7="-","【-】","【"&amp;SUBSTITUTE(TEXT(BY7,"#,##0.00"),"-","△")&amp;"】"))</f>
        <v>【36.33】</v>
      </c>
      <c r="BZ6" s="33">
        <f>IF(BZ7="",NA(),BZ7)</f>
        <v>225.08</v>
      </c>
      <c r="CA6" s="33">
        <f t="shared" ref="CA6:CI6" si="9">IF(CA7="",NA(),CA7)</f>
        <v>230.54</v>
      </c>
      <c r="CB6" s="33">
        <f t="shared" si="9"/>
        <v>271.55</v>
      </c>
      <c r="CC6" s="33">
        <f t="shared" si="9"/>
        <v>292.58</v>
      </c>
      <c r="CD6" s="33">
        <f t="shared" si="9"/>
        <v>282.76</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78.02</v>
      </c>
      <c r="CL6" s="33">
        <f t="shared" ref="CL6:CT6" si="10">IF(CL7="",NA(),CL7)</f>
        <v>92.79</v>
      </c>
      <c r="CM6" s="33">
        <f t="shared" si="10"/>
        <v>67.12</v>
      </c>
      <c r="CN6" s="33">
        <f t="shared" si="10"/>
        <v>68.44</v>
      </c>
      <c r="CO6" s="33">
        <f t="shared" si="10"/>
        <v>67.02</v>
      </c>
      <c r="CP6" s="33">
        <f t="shared" si="10"/>
        <v>60.92</v>
      </c>
      <c r="CQ6" s="33">
        <f t="shared" si="10"/>
        <v>59.84</v>
      </c>
      <c r="CR6" s="33">
        <f t="shared" si="10"/>
        <v>60.66</v>
      </c>
      <c r="CS6" s="33">
        <f t="shared" si="10"/>
        <v>60.17</v>
      </c>
      <c r="CT6" s="33">
        <f t="shared" si="10"/>
        <v>58.96</v>
      </c>
      <c r="CU6" s="32" t="str">
        <f>IF(CU7="","",IF(CU7="-","【-】","【"&amp;SUBSTITUTE(TEXT(CU7,"#,##0.00"),"-","△")&amp;"】"))</f>
        <v>【58.19】</v>
      </c>
      <c r="CV6" s="33">
        <f>IF(CV7="",NA(),CV7)</f>
        <v>73.459999999999994</v>
      </c>
      <c r="CW6" s="33">
        <f t="shared" ref="CW6:DE6" si="11">IF(CW7="",NA(),CW7)</f>
        <v>61.69</v>
      </c>
      <c r="CX6" s="33">
        <f t="shared" si="11"/>
        <v>80.58</v>
      </c>
      <c r="CY6" s="33">
        <f t="shared" si="11"/>
        <v>77.61</v>
      </c>
      <c r="CZ6" s="33">
        <f t="shared" si="11"/>
        <v>77.930000000000007</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0.09</v>
      </c>
      <c r="ED6" s="33">
        <f t="shared" ref="ED6:EL6" si="14">IF(ED7="",NA(),ED7)</f>
        <v>0.1</v>
      </c>
      <c r="EE6" s="32">
        <f t="shared" si="14"/>
        <v>0</v>
      </c>
      <c r="EF6" s="33">
        <f t="shared" si="14"/>
        <v>0.16</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252131</v>
      </c>
      <c r="D7" s="35">
        <v>47</v>
      </c>
      <c r="E7" s="35">
        <v>1</v>
      </c>
      <c r="F7" s="35">
        <v>0</v>
      </c>
      <c r="G7" s="35">
        <v>0</v>
      </c>
      <c r="H7" s="35" t="s">
        <v>93</v>
      </c>
      <c r="I7" s="35" t="s">
        <v>94</v>
      </c>
      <c r="J7" s="35" t="s">
        <v>95</v>
      </c>
      <c r="K7" s="35" t="s">
        <v>96</v>
      </c>
      <c r="L7" s="35" t="s">
        <v>97</v>
      </c>
      <c r="M7" s="36" t="s">
        <v>98</v>
      </c>
      <c r="N7" s="36" t="s">
        <v>99</v>
      </c>
      <c r="O7" s="36">
        <v>4.9000000000000004</v>
      </c>
      <c r="P7" s="36">
        <v>2570</v>
      </c>
      <c r="Q7" s="36">
        <v>115704</v>
      </c>
      <c r="R7" s="36">
        <v>388.37</v>
      </c>
      <c r="S7" s="36">
        <v>297.92</v>
      </c>
      <c r="T7" s="36">
        <v>5657</v>
      </c>
      <c r="U7" s="36">
        <v>13.47</v>
      </c>
      <c r="V7" s="36">
        <v>419.97</v>
      </c>
      <c r="W7" s="36">
        <v>77.14</v>
      </c>
      <c r="X7" s="36">
        <v>76.78</v>
      </c>
      <c r="Y7" s="36">
        <v>72.75</v>
      </c>
      <c r="Z7" s="36">
        <v>83.26</v>
      </c>
      <c r="AA7" s="36">
        <v>76.37</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1330.89</v>
      </c>
      <c r="BE7" s="36">
        <v>1124.05</v>
      </c>
      <c r="BF7" s="36">
        <v>1089.05</v>
      </c>
      <c r="BG7" s="36">
        <v>1014.41</v>
      </c>
      <c r="BH7" s="36">
        <v>914.3</v>
      </c>
      <c r="BI7" s="36">
        <v>1187.81</v>
      </c>
      <c r="BJ7" s="36">
        <v>1168.8</v>
      </c>
      <c r="BK7" s="36">
        <v>1158.82</v>
      </c>
      <c r="BL7" s="36">
        <v>1167.7</v>
      </c>
      <c r="BM7" s="36">
        <v>1228.58</v>
      </c>
      <c r="BN7" s="36">
        <v>1239.32</v>
      </c>
      <c r="BO7" s="36">
        <v>53.25</v>
      </c>
      <c r="BP7" s="36">
        <v>57.3</v>
      </c>
      <c r="BQ7" s="36">
        <v>49.15</v>
      </c>
      <c r="BR7" s="36">
        <v>45.82</v>
      </c>
      <c r="BS7" s="36">
        <v>49.03</v>
      </c>
      <c r="BT7" s="36">
        <v>57.96</v>
      </c>
      <c r="BU7" s="36">
        <v>56.44</v>
      </c>
      <c r="BV7" s="36">
        <v>55.6</v>
      </c>
      <c r="BW7" s="36">
        <v>54.43</v>
      </c>
      <c r="BX7" s="36">
        <v>53.81</v>
      </c>
      <c r="BY7" s="36">
        <v>36.33</v>
      </c>
      <c r="BZ7" s="36">
        <v>225.08</v>
      </c>
      <c r="CA7" s="36">
        <v>230.54</v>
      </c>
      <c r="CB7" s="36">
        <v>271.55</v>
      </c>
      <c r="CC7" s="36">
        <v>292.58</v>
      </c>
      <c r="CD7" s="36">
        <v>282.76</v>
      </c>
      <c r="CE7" s="36">
        <v>263.20999999999998</v>
      </c>
      <c r="CF7" s="36">
        <v>270.7</v>
      </c>
      <c r="CG7" s="36">
        <v>275.86</v>
      </c>
      <c r="CH7" s="36">
        <v>279.8</v>
      </c>
      <c r="CI7" s="36">
        <v>284.64999999999998</v>
      </c>
      <c r="CJ7" s="36">
        <v>476.46</v>
      </c>
      <c r="CK7" s="36">
        <v>78.02</v>
      </c>
      <c r="CL7" s="36">
        <v>92.79</v>
      </c>
      <c r="CM7" s="36">
        <v>67.12</v>
      </c>
      <c r="CN7" s="36">
        <v>68.44</v>
      </c>
      <c r="CO7" s="36">
        <v>67.02</v>
      </c>
      <c r="CP7" s="36">
        <v>60.92</v>
      </c>
      <c r="CQ7" s="36">
        <v>59.84</v>
      </c>
      <c r="CR7" s="36">
        <v>60.66</v>
      </c>
      <c r="CS7" s="36">
        <v>60.17</v>
      </c>
      <c r="CT7" s="36">
        <v>58.96</v>
      </c>
      <c r="CU7" s="36">
        <v>58.19</v>
      </c>
      <c r="CV7" s="36">
        <v>73.459999999999994</v>
      </c>
      <c r="CW7" s="36">
        <v>61.69</v>
      </c>
      <c r="CX7" s="36">
        <v>80.58</v>
      </c>
      <c r="CY7" s="36">
        <v>77.61</v>
      </c>
      <c r="CZ7" s="36">
        <v>77.930000000000007</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0.09</v>
      </c>
      <c r="ED7" s="36">
        <v>0.1</v>
      </c>
      <c r="EE7" s="36">
        <v>0</v>
      </c>
      <c r="EF7" s="36">
        <v>0.16</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2016-02-22T04:08:26Z</cp:lastPrinted>
  <dcterms:created xsi:type="dcterms:W3CDTF">2016-01-18T05:03:47Z</dcterms:created>
  <dcterms:modified xsi:type="dcterms:W3CDTF">2016-02-22T04:08:27Z</dcterms:modified>
</cp:coreProperties>
</file>