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<sst xmlns="http://schemas.openxmlformats.org/spreadsheetml/2006/main" count="221" uniqueCount="111">
  <si>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</si>
  <si>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</si>
  <si>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</si>
  <si>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</si>
  <si>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</si>
  <si>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</si>
  <si>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</si>
  <si>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</si>
  <si>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</si>
  <si>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</si>
  <si>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</si>
  <si>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</si>
  <si>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</si>
  <si>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</si>
  <si>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</si>
  <si>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</si>
  <si>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</si>
  <si>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</si>
  <si>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</si>
  <si>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</si>
  <si>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</si>
  <si>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</si>
  <si>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</si>
  <si>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</si>
  <si>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</si>
  <si>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</si>
  <si>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</si>
  <si>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</si>
  <si>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</si>
  <si>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</si>
  <si>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</si>
  <si>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</si>
  <si>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</si>
  <si>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</si>
  <si>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</si>
  <si>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</si>
  <si>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</si>
  <si>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</si>
  <si>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</si>
  <si>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</si>
  <si>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</si>
  <si>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</si>
  <si>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</si>
  <si>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</si>
  <si>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</si>
  <si>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</si>
  <si>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</si>
  <si>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</si>
  <si>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</si>
  <si>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</si>
  <si>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</si>
  <si>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</si>
  <si>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</si>
  <si>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</si>
  <si>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</si>
  <si>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</si>
  <si>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</si>
  <si>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</si>
  <si>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</si>
  <si>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</si>
  <si>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</si>
  <si>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</si>
  <si>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</si>
  <si>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</si>
  <si>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</si>
  <si>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</si>
  <si>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</si>
  <si>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</si>
  <si>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</si>
  <si>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</si>
  <si>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</si>
  <si>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</si>
  <si>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</si>
  <si>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</si>
  <si>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</si>
  <si>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</si>
  <si>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</si>
  <si>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</si>
  <si>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</si>
  <si>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</si>
  <si>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</si>
  <si>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</si>
  <si>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</si>
  <si>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</si>
  <si>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</si>
  <si>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</si>
  <si>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</si>
  <si>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</si>
  <si>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</si>
  <si>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</si>
  <si>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</si>
  <si>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</si>
  <si>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</si>
  <si>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</si>
  <si>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</si>
  <si>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</si>
  <si>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滋賀県　高島市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</si>
  <si>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</si>
  <si>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</si>
  <si>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</si>
  <si>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</si>
  <si>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</si>
  <si>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</si>
  <si>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</si>
  <si>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</si>
  <si>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</si>
  <si>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</si>
  <si>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</si>
  <si>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③管渠改善率は数値なしとなっているが、これは本市の下水道事業は平成９年度から開始しており、更新時期を迎えた管渠はないためである。</t>
    <rPh sb="1" eb="3">
      <t>カンキョ</t>
    </rPh>
    <rPh sb="3" eb="5">
      <t>カイゼン</t>
    </rPh>
    <rPh sb="5" eb="6">
      <t>リツ</t>
    </rPh>
    <rPh sb="7" eb="9">
      <t>スウチ</t>
    </rPh>
    <rPh sb="22" eb="23">
      <t>ホン</t>
    </rPh>
    <rPh sb="23" eb="24">
      <t>シ</t>
    </rPh>
    <rPh sb="25" eb="28">
      <t>ゲスイドウ</t>
    </rPh>
    <rPh sb="28" eb="30">
      <t>ジギョウ</t>
    </rPh>
    <rPh sb="31" eb="33">
      <t>ヘイセイ</t>
    </rPh>
    <rPh sb="34" eb="35">
      <t>ネン</t>
    </rPh>
    <rPh sb="35" eb="36">
      <t>ド</t>
    </rPh>
    <rPh sb="38" eb="40">
      <t>カイシ</t>
    </rPh>
    <rPh sb="45" eb="47">
      <t>コウシン</t>
    </rPh>
    <rPh sb="47" eb="49">
      <t>ジキ</t>
    </rPh>
    <rPh sb="50" eb="51">
      <t>ムカ</t>
    </rPh>
    <rPh sb="53" eb="55">
      <t>カンキョ</t>
    </rPh>
    <phoneticPr fontId="4"/>
  </si>
  <si>
    <t>本市の公共下水道事業は、類似団体と比べると経営状況は良好といえるが、料金回収率および収益的収支比率が100を切っていることから、一般会計等からの繰入金に頼っている。
一般会計等の負担を圧縮するためにも平成29年度から地方公営企業法の全部適用を行い、企業会計制度（複式簿記）による精緻な会計を導入する。これにより、財務状況や経営成績、保有資産の現状を適切に把握し、将来の更新・投資を計画的に行い、経営の効率化を図る必要がある。</t>
    <rPh sb="139" eb="141">
      <t>セイチ</t>
    </rPh>
    <rPh sb="142" eb="144">
      <t>カイケイ</t>
    </rPh>
    <phoneticPr fontId="4"/>
  </si>
  <si>
    <t>①収益的収支比率は、H22と比較し増加傾向で推移しており、経営が改善されていることがわかる。
④企業債残高対事業規模比率は、類似団体と比較し低位で推移しているため、比較的良好といえる。
⑤経費回収率は、類似団体と比較し高い数値を維持しており、近年は微増である。100を切っていることから、料金だけでは経費を賄い切れていない。
⑥汚水処理原価は、類似団体平均より少し低位で推移しているが、全国平均より大幅に高い。
⑧水洗化率は、類似団体平均をわずかながら下回っており、近年は横ばい傾向である。</t>
    <rPh sb="1" eb="4">
      <t>シュウエキテキ</t>
    </rPh>
    <rPh sb="4" eb="6">
      <t>シュウシ</t>
    </rPh>
    <rPh sb="6" eb="8">
      <t>ヒリツ</t>
    </rPh>
    <rPh sb="14" eb="16">
      <t>ヒカク</t>
    </rPh>
    <rPh sb="17" eb="19">
      <t>ゾウカ</t>
    </rPh>
    <rPh sb="19" eb="21">
      <t>ケイコウ</t>
    </rPh>
    <rPh sb="22" eb="24">
      <t>スイイ</t>
    </rPh>
    <rPh sb="29" eb="31">
      <t>ケイエイ</t>
    </rPh>
    <rPh sb="32" eb="34">
      <t>カイゼン</t>
    </rPh>
    <rPh sb="48" eb="50">
      <t>キギョウ</t>
    </rPh>
    <rPh sb="50" eb="51">
      <t>サイ</t>
    </rPh>
    <rPh sb="51" eb="53">
      <t>ザンダカ</t>
    </rPh>
    <rPh sb="53" eb="54">
      <t>タイ</t>
    </rPh>
    <rPh sb="54" eb="56">
      <t>ジギョウ</t>
    </rPh>
    <rPh sb="56" eb="58">
      <t>キボ</t>
    </rPh>
    <rPh sb="58" eb="60">
      <t>ヒリツ</t>
    </rPh>
    <rPh sb="62" eb="64">
      <t>ルイジ</t>
    </rPh>
    <rPh sb="64" eb="66">
      <t>ダンタイ</t>
    </rPh>
    <rPh sb="67" eb="69">
      <t>ヒカク</t>
    </rPh>
    <rPh sb="70" eb="72">
      <t>テイイ</t>
    </rPh>
    <rPh sb="73" eb="75">
      <t>スイイ</t>
    </rPh>
    <rPh sb="82" eb="85">
      <t>ヒカクテキ</t>
    </rPh>
    <rPh sb="85" eb="87">
      <t>リョウコウ</t>
    </rPh>
    <rPh sb="94" eb="96">
      <t>ケイヒ</t>
    </rPh>
    <rPh sb="96" eb="98">
      <t>カイシュウ</t>
    </rPh>
    <rPh sb="98" eb="99">
      <t>リツ</t>
    </rPh>
    <rPh sb="101" eb="103">
      <t>ルイジ</t>
    </rPh>
    <rPh sb="103" eb="105">
      <t>ダンタイ</t>
    </rPh>
    <rPh sb="106" eb="108">
      <t>ヒカク</t>
    </rPh>
    <rPh sb="109" eb="110">
      <t>タカ</t>
    </rPh>
    <rPh sb="111" eb="113">
      <t>スウチ</t>
    </rPh>
    <rPh sb="114" eb="116">
      <t>イジ</t>
    </rPh>
    <rPh sb="121" eb="123">
      <t>キンネン</t>
    </rPh>
    <rPh sb="124" eb="126">
      <t>ビゾウ</t>
    </rPh>
    <rPh sb="134" eb="135">
      <t>キ</t>
    </rPh>
    <rPh sb="144" eb="146">
      <t>リョウキン</t>
    </rPh>
    <rPh sb="150" eb="152">
      <t>ケイヒ</t>
    </rPh>
    <rPh sb="153" eb="154">
      <t>マカナ</t>
    </rPh>
    <rPh sb="155" eb="156">
      <t>キ</t>
    </rPh>
    <rPh sb="164" eb="166">
      <t>オスイ</t>
    </rPh>
    <rPh sb="166" eb="168">
      <t>ショリ</t>
    </rPh>
    <rPh sb="168" eb="170">
      <t>ゲンカ</t>
    </rPh>
    <rPh sb="172" eb="174">
      <t>ルイジ</t>
    </rPh>
    <rPh sb="174" eb="176">
      <t>ダンタイ</t>
    </rPh>
    <rPh sb="176" eb="178">
      <t>ヘイキン</t>
    </rPh>
    <rPh sb="180" eb="181">
      <t>スコ</t>
    </rPh>
    <rPh sb="182" eb="184">
      <t>テイイ</t>
    </rPh>
    <rPh sb="185" eb="187">
      <t>スイイ</t>
    </rPh>
    <rPh sb="193" eb="195">
      <t>ゼンコク</t>
    </rPh>
    <rPh sb="195" eb="197">
      <t>ヘイキン</t>
    </rPh>
    <rPh sb="199" eb="201">
      <t>オオハバ</t>
    </rPh>
    <rPh sb="202" eb="203">
      <t>タカ</t>
    </rPh>
    <rPh sb="207" eb="210">
      <t>スイセンカ</t>
    </rPh>
    <rPh sb="210" eb="211">
      <t>リツ</t>
    </rPh>
    <rPh sb="213" eb="215">
      <t>ルイジ</t>
    </rPh>
    <rPh sb="215" eb="217">
      <t>ダンタイ</t>
    </rPh>
    <rPh sb="217" eb="219">
      <t>ヘイキン</t>
    </rPh>
    <rPh sb="226" eb="228">
      <t>シタマワ</t>
    </rPh>
    <rPh sb="233" eb="235">
      <t>キンネン</t>
    </rPh>
    <rPh sb="236" eb="237">
      <t>ヨコ</t>
    </rPh>
    <rPh sb="239" eb="241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</si>
</sst>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17024"/>
        <c:axId val="9205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 formatCode="#,##0.00;&quot;△&quot;#,##0.00;&quot;-&quot;">
                  <c:v>7.0000000000000007E-2</c:v>
                </c:pt>
                <c:pt idx="1">
                  <c:v>0</c:v>
                </c:pt>
                <c:pt idx="2" formatCode="#,##0.00;&quot;△&quot;#,##0.00;&quot;-&quot;">
                  <c:v>7.0000000000000007E-2</c:v>
                </c:pt>
                <c:pt idx="3" formatCode="#,##0.00;&quot;△&quot;#,##0.00;&quot;-&quot;">
                  <c:v>0.14000000000000001</c:v>
                </c:pt>
                <c:pt idx="4" formatCode="#,##0.00;&quot;△&quot;#,##0.00;&quot;-&quot;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17024"/>
        <c:axId val="92053504"/>
      </c:lineChart>
      <c:dateAx>
        <c:axId val="9201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53504"/>
        <c:crosses val="autoZero"/>
        <c:auto val="1"/>
        <c:lblOffset val="100"/>
        <c:baseTimeUnit val="years"/>
      </c:dateAx>
      <c:valAx>
        <c:axId val="9205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1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66.150000000000006</c:v>
                </c:pt>
                <c:pt idx="1">
                  <c:v>69.95</c:v>
                </c:pt>
                <c:pt idx="2">
                  <c:v>71.44</c:v>
                </c:pt>
                <c:pt idx="3">
                  <c:v>71.25</c:v>
                </c:pt>
                <c:pt idx="4">
                  <c:v>77.81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371584"/>
        <c:axId val="17638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38.97</c:v>
                </c:pt>
                <c:pt idx="1">
                  <c:v>41.48</c:v>
                </c:pt>
                <c:pt idx="2">
                  <c:v>49.29</c:v>
                </c:pt>
                <c:pt idx="3">
                  <c:v>50.32</c:v>
                </c:pt>
                <c:pt idx="4">
                  <c:v>49.89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71584"/>
        <c:axId val="176381952"/>
      </c:lineChart>
      <c:dateAx>
        <c:axId val="17637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381952"/>
        <c:crosses val="autoZero"/>
        <c:auto val="1"/>
        <c:lblOffset val="100"/>
        <c:baseTimeUnit val="years"/>
      </c:dateAx>
      <c:valAx>
        <c:axId val="17638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37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79.319999999999993</c:v>
                </c:pt>
                <c:pt idx="1">
                  <c:v>81.03</c:v>
                </c:pt>
                <c:pt idx="2">
                  <c:v>81.260000000000005</c:v>
                </c:pt>
                <c:pt idx="3">
                  <c:v>81.569999999999993</c:v>
                </c:pt>
                <c:pt idx="4">
                  <c:v>81.95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408064"/>
        <c:axId val="17640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64.55</c:v>
                </c:pt>
                <c:pt idx="1">
                  <c:v>65.739999999999995</c:v>
                </c:pt>
                <c:pt idx="2">
                  <c:v>84.31</c:v>
                </c:pt>
                <c:pt idx="3">
                  <c:v>84.57</c:v>
                </c:pt>
                <c:pt idx="4">
                  <c:v>84.73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08064"/>
        <c:axId val="176409984"/>
      </c:lineChart>
      <c:dateAx>
        <c:axId val="17640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409984"/>
        <c:crosses val="autoZero"/>
        <c:auto val="1"/>
        <c:lblOffset val="100"/>
        <c:baseTimeUnit val="years"/>
      </c:dateAx>
      <c:valAx>
        <c:axId val="17640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408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88.44</c:v>
                </c:pt>
                <c:pt idx="1">
                  <c:v>91.4</c:v>
                </c:pt>
                <c:pt idx="2">
                  <c:v>91.87</c:v>
                </c:pt>
                <c:pt idx="3">
                  <c:v>91.09</c:v>
                </c:pt>
                <c:pt idx="4">
                  <c:v>91.76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59232"/>
        <c:axId val="9776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59232"/>
        <c:axId val="97763328"/>
      </c:lineChart>
      <c:dateAx>
        <c:axId val="9775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63328"/>
        <c:crosses val="autoZero"/>
        <c:auto val="1"/>
        <c:lblOffset val="100"/>
        <c:baseTimeUnit val="years"/>
      </c:dateAx>
      <c:valAx>
        <c:axId val="9776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59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00352"/>
        <c:axId val="12381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00352"/>
        <c:axId val="123817984"/>
      </c:lineChart>
      <c:dateAx>
        <c:axId val="12010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817984"/>
        <c:crosses val="autoZero"/>
        <c:auto val="1"/>
        <c:lblOffset val="100"/>
        <c:baseTimeUnit val="years"/>
      </c:dateAx>
      <c:valAx>
        <c:axId val="12381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10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40000"/>
        <c:axId val="17304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40000"/>
        <c:axId val="173041920"/>
      </c:lineChart>
      <c:dateAx>
        <c:axId val="17304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041920"/>
        <c:crosses val="autoZero"/>
        <c:auto val="1"/>
        <c:lblOffset val="100"/>
        <c:baseTimeUnit val="years"/>
      </c:dateAx>
      <c:valAx>
        <c:axId val="17304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04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825472"/>
        <c:axId val="17482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25472"/>
        <c:axId val="174827392"/>
      </c:lineChart>
      <c:dateAx>
        <c:axId val="17482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827392"/>
        <c:crosses val="autoZero"/>
        <c:auto val="1"/>
        <c:lblOffset val="100"/>
        <c:baseTimeUnit val="years"/>
      </c:dateAx>
      <c:valAx>
        <c:axId val="17482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82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849408"/>
        <c:axId val="17630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49408"/>
        <c:axId val="176305664"/>
      </c:lineChart>
      <c:dateAx>
        <c:axId val="174849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305664"/>
        <c:crosses val="autoZero"/>
        <c:auto val="1"/>
        <c:lblOffset val="100"/>
        <c:baseTimeUnit val="years"/>
      </c:dateAx>
      <c:valAx>
        <c:axId val="17630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849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946.06</c:v>
                </c:pt>
                <c:pt idx="1">
                  <c:v>788</c:v>
                </c:pt>
                <c:pt idx="2">
                  <c:v>812.82</c:v>
                </c:pt>
                <c:pt idx="3">
                  <c:v>791.48</c:v>
                </c:pt>
                <c:pt idx="4">
                  <c:v>726.2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319488"/>
        <c:axId val="17633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1897.09</c:v>
                </c:pt>
                <c:pt idx="1">
                  <c:v>1734.34</c:v>
                </c:pt>
                <c:pt idx="2">
                  <c:v>1309.43</c:v>
                </c:pt>
                <c:pt idx="3">
                  <c:v>1306.92</c:v>
                </c:pt>
                <c:pt idx="4">
                  <c:v>1203.71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19488"/>
        <c:axId val="176333952"/>
      </c:lineChart>
      <c:dateAx>
        <c:axId val="17631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333952"/>
        <c:crosses val="autoZero"/>
        <c:auto val="1"/>
        <c:lblOffset val="100"/>
        <c:baseTimeUnit val="years"/>
      </c:dateAx>
      <c:valAx>
        <c:axId val="17633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31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77.16</c:v>
                </c:pt>
                <c:pt idx="1">
                  <c:v>75.23</c:v>
                </c:pt>
                <c:pt idx="2">
                  <c:v>75.25</c:v>
                </c:pt>
                <c:pt idx="3">
                  <c:v>76.430000000000007</c:v>
                </c:pt>
                <c:pt idx="4">
                  <c:v>79.31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57376"/>
        <c:axId val="17676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55.28</c:v>
                </c:pt>
                <c:pt idx="1">
                  <c:v>55.91</c:v>
                </c:pt>
                <c:pt idx="2">
                  <c:v>67.59</c:v>
                </c:pt>
                <c:pt idx="3">
                  <c:v>68.510000000000005</c:v>
                </c:pt>
                <c:pt idx="4">
                  <c:v>69.739999999999995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57376"/>
        <c:axId val="176763648"/>
      </c:lineChart>
      <c:dateAx>
        <c:axId val="17675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763648"/>
        <c:crosses val="autoZero"/>
        <c:auto val="1"/>
        <c:lblOffset val="100"/>
        <c:baseTimeUnit val="years"/>
      </c:dateAx>
      <c:valAx>
        <c:axId val="17676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75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229.06</c:v>
                </c:pt>
                <c:pt idx="1">
                  <c:v>234.98</c:v>
                </c:pt>
                <c:pt idx="2">
                  <c:v>234.52</c:v>
                </c:pt>
                <c:pt idx="3">
                  <c:v>232.16</c:v>
                </c:pt>
                <c:pt idx="4">
                  <c:v>230.55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806144"/>
        <c:axId val="17680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290.75</c:v>
                </c:pt>
                <c:pt idx="1">
                  <c:v>284.98</c:v>
                </c:pt>
                <c:pt idx="2">
                  <c:v>251.88</c:v>
                </c:pt>
                <c:pt idx="3">
                  <c:v>247.43</c:v>
                </c:pt>
                <c:pt idx="4">
                  <c:v>248.89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806144"/>
        <c:axId val="176808320"/>
      </c:lineChart>
      <c:dateAx>
        <c:axId val="17680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808320"/>
        <c:crosses val="autoZero"/>
        <c:auto val="1"/>
        <c:lblOffset val="100"/>
        <c:baseTimeUnit val="years"/>
      </c:dateAx>
      <c:valAx>
        <c:axId val="17680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80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S16" zoomScale="75" zoomScaleNormal="75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滋賀県　高島市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51598</v>
      </c>
      <c r="AM8" s="64"/>
      <c r="AN8" s="64"/>
      <c r="AO8" s="64"/>
      <c r="AP8" s="64"/>
      <c r="AQ8" s="64"/>
      <c r="AR8" s="64"/>
      <c r="AS8" s="64"/>
      <c r="AT8" s="63">
        <f>データ!S6</f>
        <v>693.05</v>
      </c>
      <c r="AU8" s="63"/>
      <c r="AV8" s="63"/>
      <c r="AW8" s="63"/>
      <c r="AX8" s="63"/>
      <c r="AY8" s="63"/>
      <c r="AZ8" s="63"/>
      <c r="BA8" s="63"/>
      <c r="BB8" s="63">
        <f>データ!T6</f>
        <v>74.45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45.88</v>
      </c>
      <c r="Q10" s="63"/>
      <c r="R10" s="63"/>
      <c r="S10" s="63"/>
      <c r="T10" s="63"/>
      <c r="U10" s="63"/>
      <c r="V10" s="63"/>
      <c r="W10" s="63">
        <f>データ!P6</f>
        <v>89.96</v>
      </c>
      <c r="X10" s="63"/>
      <c r="Y10" s="63"/>
      <c r="Z10" s="63"/>
      <c r="AA10" s="63"/>
      <c r="AB10" s="63"/>
      <c r="AC10" s="63"/>
      <c r="AD10" s="64">
        <f>データ!Q6</f>
        <v>3240</v>
      </c>
      <c r="AE10" s="64"/>
      <c r="AF10" s="64"/>
      <c r="AG10" s="64"/>
      <c r="AH10" s="64"/>
      <c r="AI10" s="64"/>
      <c r="AJ10" s="64"/>
      <c r="AK10" s="2"/>
      <c r="AL10" s="64">
        <f>データ!U6</f>
        <v>23561</v>
      </c>
      <c r="AM10" s="64"/>
      <c r="AN10" s="64"/>
      <c r="AO10" s="64"/>
      <c r="AP10" s="64"/>
      <c r="AQ10" s="64"/>
      <c r="AR10" s="64"/>
      <c r="AS10" s="64"/>
      <c r="AT10" s="63">
        <f>データ!V6</f>
        <v>9.68</v>
      </c>
      <c r="AU10" s="63"/>
      <c r="AV10" s="63"/>
      <c r="AW10" s="63"/>
      <c r="AX10" s="63"/>
      <c r="AY10" s="63"/>
      <c r="AZ10" s="63"/>
      <c r="BA10" s="63"/>
      <c r="BB10" s="63">
        <f>データ!W6</f>
        <v>2433.9899999999998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252123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滋賀県　高島市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45.88</v>
      </c>
      <c r="P6" s="32">
        <f t="shared" si="3"/>
        <v>89.96</v>
      </c>
      <c r="Q6" s="32">
        <f t="shared" si="3"/>
        <v>3240</v>
      </c>
      <c r="R6" s="32">
        <f t="shared" si="3"/>
        <v>51598</v>
      </c>
      <c r="S6" s="32">
        <f t="shared" si="3"/>
        <v>693.05</v>
      </c>
      <c r="T6" s="32">
        <f t="shared" si="3"/>
        <v>74.45</v>
      </c>
      <c r="U6" s="32">
        <f t="shared" si="3"/>
        <v>23561</v>
      </c>
      <c r="V6" s="32">
        <f t="shared" si="3"/>
        <v>9.68</v>
      </c>
      <c r="W6" s="32">
        <f t="shared" si="3"/>
        <v>2433.9899999999998</v>
      </c>
      <c r="X6" s="33">
        <f>IF(X7="",NA(),X7)</f>
        <v>88.44</v>
      </c>
      <c r="Y6" s="33">
        <f t="shared" ref="Y6:AG6" si="4">IF(Y7="",NA(),Y7)</f>
        <v>91.4</v>
      </c>
      <c r="Z6" s="33">
        <f t="shared" si="4"/>
        <v>91.87</v>
      </c>
      <c r="AA6" s="33">
        <f t="shared" si="4"/>
        <v>91.09</v>
      </c>
      <c r="AB6" s="33">
        <f t="shared" si="4"/>
        <v>91.76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946.06</v>
      </c>
      <c r="BF6" s="33">
        <f t="shared" ref="BF6:BN6" si="7">IF(BF7="",NA(),BF7)</f>
        <v>788</v>
      </c>
      <c r="BG6" s="33">
        <f t="shared" si="7"/>
        <v>812.82</v>
      </c>
      <c r="BH6" s="33">
        <f t="shared" si="7"/>
        <v>791.48</v>
      </c>
      <c r="BI6" s="33">
        <f t="shared" si="7"/>
        <v>726.2</v>
      </c>
      <c r="BJ6" s="33">
        <f t="shared" si="7"/>
        <v>1897.09</v>
      </c>
      <c r="BK6" s="33">
        <f t="shared" si="7"/>
        <v>1734.34</v>
      </c>
      <c r="BL6" s="33">
        <f t="shared" si="7"/>
        <v>1309.43</v>
      </c>
      <c r="BM6" s="33">
        <f t="shared" si="7"/>
        <v>1306.92</v>
      </c>
      <c r="BN6" s="33">
        <f t="shared" si="7"/>
        <v>1203.71</v>
      </c>
      <c r="BO6" s="32" t="str">
        <f>IF(BO7="","",IF(BO7="-","【-】","【"&amp;SUBSTITUTE(TEXT(BO7,"#,##0.00"),"-","△")&amp;"】"))</f>
        <v>【776.35】</v>
      </c>
      <c r="BP6" s="33">
        <f>IF(BP7="",NA(),BP7)</f>
        <v>77.16</v>
      </c>
      <c r="BQ6" s="33">
        <f t="shared" ref="BQ6:BY6" si="8">IF(BQ7="",NA(),BQ7)</f>
        <v>75.23</v>
      </c>
      <c r="BR6" s="33">
        <f t="shared" si="8"/>
        <v>75.25</v>
      </c>
      <c r="BS6" s="33">
        <f t="shared" si="8"/>
        <v>76.430000000000007</v>
      </c>
      <c r="BT6" s="33">
        <f t="shared" si="8"/>
        <v>79.31</v>
      </c>
      <c r="BU6" s="33">
        <f t="shared" si="8"/>
        <v>55.28</v>
      </c>
      <c r="BV6" s="33">
        <f t="shared" si="8"/>
        <v>55.91</v>
      </c>
      <c r="BW6" s="33">
        <f t="shared" si="8"/>
        <v>67.59</v>
      </c>
      <c r="BX6" s="33">
        <f t="shared" si="8"/>
        <v>68.510000000000005</v>
      </c>
      <c r="BY6" s="33">
        <f t="shared" si="8"/>
        <v>69.739999999999995</v>
      </c>
      <c r="BZ6" s="32" t="str">
        <f>IF(BZ7="","",IF(BZ7="-","【-】","【"&amp;SUBSTITUTE(TEXT(BZ7,"#,##0.00"),"-","△")&amp;"】"))</f>
        <v>【96.57】</v>
      </c>
      <c r="CA6" s="33">
        <f>IF(CA7="",NA(),CA7)</f>
        <v>229.06</v>
      </c>
      <c r="CB6" s="33">
        <f t="shared" ref="CB6:CJ6" si="9">IF(CB7="",NA(),CB7)</f>
        <v>234.98</v>
      </c>
      <c r="CC6" s="33">
        <f t="shared" si="9"/>
        <v>234.52</v>
      </c>
      <c r="CD6" s="33">
        <f t="shared" si="9"/>
        <v>232.16</v>
      </c>
      <c r="CE6" s="33">
        <f t="shared" si="9"/>
        <v>230.55</v>
      </c>
      <c r="CF6" s="33">
        <f t="shared" si="9"/>
        <v>290.75</v>
      </c>
      <c r="CG6" s="33">
        <f t="shared" si="9"/>
        <v>284.98</v>
      </c>
      <c r="CH6" s="33">
        <f t="shared" si="9"/>
        <v>251.88</v>
      </c>
      <c r="CI6" s="33">
        <f t="shared" si="9"/>
        <v>247.43</v>
      </c>
      <c r="CJ6" s="33">
        <f t="shared" si="9"/>
        <v>248.89</v>
      </c>
      <c r="CK6" s="32" t="str">
        <f>IF(CK7="","",IF(CK7="-","【-】","【"&amp;SUBSTITUTE(TEXT(CK7,"#,##0.00"),"-","△")&amp;"】"))</f>
        <v>【142.28】</v>
      </c>
      <c r="CL6" s="33">
        <f>IF(CL7="",NA(),CL7)</f>
        <v>66.150000000000006</v>
      </c>
      <c r="CM6" s="33">
        <f t="shared" ref="CM6:CU6" si="10">IF(CM7="",NA(),CM7)</f>
        <v>69.95</v>
      </c>
      <c r="CN6" s="33">
        <f t="shared" si="10"/>
        <v>71.44</v>
      </c>
      <c r="CO6" s="33">
        <f t="shared" si="10"/>
        <v>71.25</v>
      </c>
      <c r="CP6" s="33">
        <f t="shared" si="10"/>
        <v>77.81</v>
      </c>
      <c r="CQ6" s="33">
        <f t="shared" si="10"/>
        <v>38.97</v>
      </c>
      <c r="CR6" s="33">
        <f t="shared" si="10"/>
        <v>41.48</v>
      </c>
      <c r="CS6" s="33">
        <f t="shared" si="10"/>
        <v>49.29</v>
      </c>
      <c r="CT6" s="33">
        <f t="shared" si="10"/>
        <v>50.32</v>
      </c>
      <c r="CU6" s="33">
        <f t="shared" si="10"/>
        <v>49.89</v>
      </c>
      <c r="CV6" s="32" t="str">
        <f>IF(CV7="","",IF(CV7="-","【-】","【"&amp;SUBSTITUTE(TEXT(CV7,"#,##0.00"),"-","△")&amp;"】"))</f>
        <v>【60.35】</v>
      </c>
      <c r="CW6" s="33">
        <f>IF(CW7="",NA(),CW7)</f>
        <v>79.319999999999993</v>
      </c>
      <c r="CX6" s="33">
        <f t="shared" ref="CX6:DF6" si="11">IF(CX7="",NA(),CX7)</f>
        <v>81.03</v>
      </c>
      <c r="CY6" s="33">
        <f t="shared" si="11"/>
        <v>81.260000000000005</v>
      </c>
      <c r="CZ6" s="33">
        <f t="shared" si="11"/>
        <v>81.569999999999993</v>
      </c>
      <c r="DA6" s="33">
        <f t="shared" si="11"/>
        <v>81.95</v>
      </c>
      <c r="DB6" s="33">
        <f t="shared" si="11"/>
        <v>64.55</v>
      </c>
      <c r="DC6" s="33">
        <f t="shared" si="11"/>
        <v>65.739999999999995</v>
      </c>
      <c r="DD6" s="33">
        <f t="shared" si="11"/>
        <v>84.31</v>
      </c>
      <c r="DE6" s="33">
        <f t="shared" si="11"/>
        <v>84.57</v>
      </c>
      <c r="DF6" s="33">
        <f t="shared" si="11"/>
        <v>84.73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7.0000000000000007E-2</v>
      </c>
      <c r="EJ6" s="32">
        <f t="shared" si="14"/>
        <v>0</v>
      </c>
      <c r="EK6" s="33">
        <f t="shared" si="14"/>
        <v>7.0000000000000007E-2</v>
      </c>
      <c r="EL6" s="33">
        <f t="shared" si="14"/>
        <v>0.14000000000000001</v>
      </c>
      <c r="EM6" s="33">
        <f t="shared" si="14"/>
        <v>0.03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252123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45.88</v>
      </c>
      <c r="P7" s="36">
        <v>89.96</v>
      </c>
      <c r="Q7" s="36">
        <v>3240</v>
      </c>
      <c r="R7" s="36">
        <v>51598</v>
      </c>
      <c r="S7" s="36">
        <v>693.05</v>
      </c>
      <c r="T7" s="36">
        <v>74.45</v>
      </c>
      <c r="U7" s="36">
        <v>23561</v>
      </c>
      <c r="V7" s="36">
        <v>9.68</v>
      </c>
      <c r="W7" s="36">
        <v>2433.9899999999998</v>
      </c>
      <c r="X7" s="36">
        <v>88.44</v>
      </c>
      <c r="Y7" s="36">
        <v>91.4</v>
      </c>
      <c r="Z7" s="36">
        <v>91.87</v>
      </c>
      <c r="AA7" s="36">
        <v>91.09</v>
      </c>
      <c r="AB7" s="36">
        <v>91.76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946.06</v>
      </c>
      <c r="BF7" s="36">
        <v>788</v>
      </c>
      <c r="BG7" s="36">
        <v>812.82</v>
      </c>
      <c r="BH7" s="36">
        <v>791.48</v>
      </c>
      <c r="BI7" s="36">
        <v>726.2</v>
      </c>
      <c r="BJ7" s="36">
        <v>1897.09</v>
      </c>
      <c r="BK7" s="36">
        <v>1734.34</v>
      </c>
      <c r="BL7" s="36">
        <v>1309.43</v>
      </c>
      <c r="BM7" s="36">
        <v>1306.92</v>
      </c>
      <c r="BN7" s="36">
        <v>1203.71</v>
      </c>
      <c r="BO7" s="36">
        <v>776.35</v>
      </c>
      <c r="BP7" s="36">
        <v>77.16</v>
      </c>
      <c r="BQ7" s="36">
        <v>75.23</v>
      </c>
      <c r="BR7" s="36">
        <v>75.25</v>
      </c>
      <c r="BS7" s="36">
        <v>76.430000000000007</v>
      </c>
      <c r="BT7" s="36">
        <v>79.31</v>
      </c>
      <c r="BU7" s="36">
        <v>55.28</v>
      </c>
      <c r="BV7" s="36">
        <v>55.91</v>
      </c>
      <c r="BW7" s="36">
        <v>67.59</v>
      </c>
      <c r="BX7" s="36">
        <v>68.510000000000005</v>
      </c>
      <c r="BY7" s="36">
        <v>69.739999999999995</v>
      </c>
      <c r="BZ7" s="36">
        <v>96.57</v>
      </c>
      <c r="CA7" s="36">
        <v>229.06</v>
      </c>
      <c r="CB7" s="36">
        <v>234.98</v>
      </c>
      <c r="CC7" s="36">
        <v>234.52</v>
      </c>
      <c r="CD7" s="36">
        <v>232.16</v>
      </c>
      <c r="CE7" s="36">
        <v>230.55</v>
      </c>
      <c r="CF7" s="36">
        <v>290.75</v>
      </c>
      <c r="CG7" s="36">
        <v>284.98</v>
      </c>
      <c r="CH7" s="36">
        <v>251.88</v>
      </c>
      <c r="CI7" s="36">
        <v>247.43</v>
      </c>
      <c r="CJ7" s="36">
        <v>248.89</v>
      </c>
      <c r="CK7" s="36">
        <v>142.28</v>
      </c>
      <c r="CL7" s="36">
        <v>66.150000000000006</v>
      </c>
      <c r="CM7" s="36">
        <v>69.95</v>
      </c>
      <c r="CN7" s="36">
        <v>71.44</v>
      </c>
      <c r="CO7" s="36">
        <v>71.25</v>
      </c>
      <c r="CP7" s="36">
        <v>77.81</v>
      </c>
      <c r="CQ7" s="36">
        <v>38.97</v>
      </c>
      <c r="CR7" s="36">
        <v>41.48</v>
      </c>
      <c r="CS7" s="36">
        <v>49.29</v>
      </c>
      <c r="CT7" s="36">
        <v>50.32</v>
      </c>
      <c r="CU7" s="36">
        <v>49.89</v>
      </c>
      <c r="CV7" s="36">
        <v>60.35</v>
      </c>
      <c r="CW7" s="36">
        <v>79.319999999999993</v>
      </c>
      <c r="CX7" s="36">
        <v>81.03</v>
      </c>
      <c r="CY7" s="36">
        <v>81.260000000000005</v>
      </c>
      <c r="CZ7" s="36">
        <v>81.569999999999993</v>
      </c>
      <c r="DA7" s="36">
        <v>81.95</v>
      </c>
      <c r="DB7" s="36">
        <v>64.55</v>
      </c>
      <c r="DC7" s="36">
        <v>65.739999999999995</v>
      </c>
      <c r="DD7" s="36">
        <v>84.31</v>
      </c>
      <c r="DE7" s="36">
        <v>84.57</v>
      </c>
      <c r="DF7" s="36">
        <v>84.73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7.0000000000000007E-2</v>
      </c>
      <c r="EJ7" s="36">
        <v>0</v>
      </c>
      <c r="EK7" s="36">
        <v>7.0000000000000007E-2</v>
      </c>
      <c r="EL7" s="36">
        <v>0.14000000000000001</v>
      </c>
      <c r="EM7" s="36">
        <v>0.03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</cp:lastModifiedBy>
  <dcterms:created xsi:type="dcterms:W3CDTF">2016-02-03T08:54:05Z</dcterms:created>
  <dcterms:modified xsi:type="dcterms:W3CDTF">2016-02-24T01:01:44Z</dcterms:modified>
  <cp:category/>
</cp:coreProperties>
</file>