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C10"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J8" i="4"/>
  <c r="B6" i="4"/>
  <c r="D10" i="5" l="1"/>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<sst xmlns="http://schemas.openxmlformats.org/spreadsheetml/2006/main" count="217" uniqueCount="107">
  <si>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</si>
  <si>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</si>
  <si>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</si>
  <si>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</si>
  <si>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</si>
  <si>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</si>
  <si>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</si>
  <si>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</si>
  <si>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</si>
  <si>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</si>
  <si>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</si>
  <si>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</si>
  <si>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</si>
  <si>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</si>
  <si>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</si>
  <si>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</si>
  <si>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</si>
  <si>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</si>
  <si>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</si>
  <si>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</si>
  <si>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</si>
  <si>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</si>
  <si>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</si>
  <si>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</si>
  <si>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</si>
  <si>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</si>
  <si>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</si>
  <si>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</si>
  <si>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</si>
  <si>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</si>
  <si>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</si>
  <si>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</si>
  <si>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</si>
  <si>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</si>
  <si>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</si>
  <si>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</si>
  <si>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</si>
  <si>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</si>
  <si>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</si>
  <si>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</si>
  <si>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</si>
  <si>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</si>
  <si>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</si>
  <si>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</si>
  <si>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</si>
  <si>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</si>
  <si>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</si>
  <si>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</si>
  <si>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</si>
  <si>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</si>
  <si>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</si>
  <si>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</si>
  <si>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</si>
  <si>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</si>
  <si>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</si>
  <si>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</si>
  <si>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</si>
  <si>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</si>
  <si>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</si>
  <si>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</si>
  <si>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</si>
  <si>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</si>
  <si>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</si>
  <si>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</si>
  <si>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</si>
  <si>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</si>
  <si>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</si>
  <si>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</si>
  <si>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</si>
  <si>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</si>
  <si>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</si>
  <si>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</si>
  <si>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</si>
  <si>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</si>
  <si>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</si>
  <si>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</si>
  <si>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</si>
  <si>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</si>
  <si>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</si>
  <si>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</si>
  <si>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</si>
  <si>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</si>
  <si>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</si>
  <si>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</si>
  <si>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</si>
  <si>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</si>
  <si>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</si>
  <si>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</si>
  <si>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</si>
  <si>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</si>
  <si>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</si>
  <si>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</si>
  <si>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</si>
  <si>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甲賀市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</si>
  <si>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</si>
  <si>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</si>
  <si>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</si>
  <si>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</si>
  <si>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</si>
  <si>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</si>
  <si>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</si>
  <si>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</si>
  <si>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</si>
  <si>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</si>
  <si>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①経常収支比率と⑤料金回収率が共に100％を超えています。経常収支比率は、経常費用に対する経常収益の割合を示したものであり、100％以上であることは経常利益が生じていることを意味します。料金回収率は、給水に係る費用がどの程度給水収益で賄えているかを示したものであり、100％以上であることは、経営に必要な経費を料金で賄うことができている状況です。
　経営の効率性については、⑦施設利用率が減少傾向にあります。この指標は、一日配水能力に対する一日平均配水量の割合であり、施設の利用状況や適正規模を示しています。類似団体と比べて高い水準にあるものの、当市の給水人口が減少傾向にあることを踏まえると、今後の施設更新計画の課題であると言えます。⑧有収率は、施設の稼働状況が収益につながっているかを判断する指標であり、ここ近年はほぼ横ばいとなっています。有収率向上のため、引き続き漏水調査や老朽管の更新等を実施していきます。</t>
    <rPh sb="1" eb="3">
      <t>ケイエイ</t>
    </rPh>
    <rPh sb="4" eb="7">
      <t>ケンゼンセイ</t>
    </rPh>
    <rPh sb="14" eb="16">
      <t>ケイジョウ</t>
    </rPh>
    <rPh sb="16" eb="18">
      <t>シュウシ</t>
    </rPh>
    <rPh sb="18" eb="20">
      <t>ヒリツ</t>
    </rPh>
    <rPh sb="22" eb="24">
      <t>リョウキン</t>
    </rPh>
    <rPh sb="24" eb="26">
      <t>カイシュウ</t>
    </rPh>
    <rPh sb="26" eb="27">
      <t>リツ</t>
    </rPh>
    <rPh sb="28" eb="29">
      <t>トモ</t>
    </rPh>
    <rPh sb="35" eb="36">
      <t>コ</t>
    </rPh>
    <rPh sb="42" eb="44">
      <t>ケイジョウ</t>
    </rPh>
    <rPh sb="44" eb="46">
      <t>シュウシ</t>
    </rPh>
    <rPh sb="46" eb="48">
      <t>ヒリツ</t>
    </rPh>
    <rPh sb="50" eb="52">
      <t>ケイジョウ</t>
    </rPh>
    <rPh sb="52" eb="54">
      <t>ヒヨウ</t>
    </rPh>
    <rPh sb="55" eb="56">
      <t>タイ</t>
    </rPh>
    <rPh sb="58" eb="60">
      <t>ケイジョウ</t>
    </rPh>
    <rPh sb="60" eb="62">
      <t>シュウエキ</t>
    </rPh>
    <rPh sb="63" eb="65">
      <t>ワリアイ</t>
    </rPh>
    <rPh sb="66" eb="67">
      <t>シメ</t>
    </rPh>
    <rPh sb="79" eb="81">
      <t>イジョウ</t>
    </rPh>
    <rPh sb="87" eb="89">
      <t>ケイジョウ</t>
    </rPh>
    <rPh sb="89" eb="91">
      <t>リエキ</t>
    </rPh>
    <rPh sb="92" eb="93">
      <t>ショウ</t>
    </rPh>
    <rPh sb="100" eb="102">
      <t>イミ</t>
    </rPh>
    <rPh sb="106" eb="108">
      <t>リョウキン</t>
    </rPh>
    <rPh sb="108" eb="110">
      <t>カイシュウ</t>
    </rPh>
    <rPh sb="110" eb="111">
      <t>リツ</t>
    </rPh>
    <rPh sb="113" eb="115">
      <t>キュウスイ</t>
    </rPh>
    <rPh sb="116" eb="117">
      <t>カカ</t>
    </rPh>
    <rPh sb="118" eb="120">
      <t>ヒヨウ</t>
    </rPh>
    <rPh sb="123" eb="125">
      <t>テイド</t>
    </rPh>
    <rPh sb="125" eb="127">
      <t>キュウスイ</t>
    </rPh>
    <rPh sb="127" eb="129">
      <t>シュウエキ</t>
    </rPh>
    <rPh sb="130" eb="131">
      <t>マカナ</t>
    </rPh>
    <rPh sb="137" eb="138">
      <t>シメ</t>
    </rPh>
    <rPh sb="150" eb="152">
      <t>イジョウ</t>
    </rPh>
    <rPh sb="159" eb="161">
      <t>ケイエイ</t>
    </rPh>
    <rPh sb="162" eb="164">
      <t>ヒツヨウ</t>
    </rPh>
    <rPh sb="165" eb="167">
      <t>ケイヒ</t>
    </rPh>
    <rPh sb="168" eb="170">
      <t>リョウキン</t>
    </rPh>
    <rPh sb="171" eb="172">
      <t>マカナ</t>
    </rPh>
    <rPh sb="181" eb="183">
      <t>ジョウキョウ</t>
    </rPh>
    <rPh sb="188" eb="190">
      <t>ケイエイ</t>
    </rPh>
    <rPh sb="191" eb="194">
      <t>コウリツセイ</t>
    </rPh>
    <rPh sb="201" eb="203">
      <t>シセツ</t>
    </rPh>
    <rPh sb="203" eb="205">
      <t>リヨウ</t>
    </rPh>
    <rPh sb="205" eb="206">
      <t>リツ</t>
    </rPh>
    <rPh sb="207" eb="209">
      <t>ゲンショウ</t>
    </rPh>
    <rPh sb="209" eb="211">
      <t>ケイコウ</t>
    </rPh>
    <rPh sb="219" eb="221">
      <t>シヒョウ</t>
    </rPh>
    <rPh sb="223" eb="225">
      <t>イチニチ</t>
    </rPh>
    <rPh sb="225" eb="227">
      <t>ハイスイ</t>
    </rPh>
    <rPh sb="227" eb="229">
      <t>ノウリョク</t>
    </rPh>
    <rPh sb="230" eb="231">
      <t>タイ</t>
    </rPh>
    <rPh sb="233" eb="235">
      <t>イチニチ</t>
    </rPh>
    <rPh sb="235" eb="237">
      <t>ヘイキン</t>
    </rPh>
    <rPh sb="237" eb="239">
      <t>ハイスイ</t>
    </rPh>
    <rPh sb="239" eb="240">
      <t>リョウ</t>
    </rPh>
    <rPh sb="241" eb="243">
      <t>ワリアイ</t>
    </rPh>
    <rPh sb="247" eb="249">
      <t>シセツ</t>
    </rPh>
    <rPh sb="250" eb="252">
      <t>リヨウ</t>
    </rPh>
    <rPh sb="252" eb="254">
      <t>ジョウキョウ</t>
    </rPh>
    <rPh sb="255" eb="257">
      <t>テキセイ</t>
    </rPh>
    <rPh sb="257" eb="259">
      <t>キボ</t>
    </rPh>
    <rPh sb="260" eb="261">
      <t>シメ</t>
    </rPh>
    <rPh sb="267" eb="269">
      <t>ルイジ</t>
    </rPh>
    <rPh sb="269" eb="271">
      <t>ダンタイ</t>
    </rPh>
    <rPh sb="272" eb="273">
      <t>クラ</t>
    </rPh>
    <rPh sb="275" eb="276">
      <t>タカ</t>
    </rPh>
    <rPh sb="277" eb="279">
      <t>スイジュン</t>
    </rPh>
    <rPh sb="286" eb="288">
      <t>トウシ</t>
    </rPh>
    <rPh sb="289" eb="291">
      <t>キュウスイ</t>
    </rPh>
    <rPh sb="291" eb="293">
      <t>ジンコウ</t>
    </rPh>
    <rPh sb="294" eb="296">
      <t>ゲンショウ</t>
    </rPh>
    <rPh sb="296" eb="298">
      <t>ケイコウ</t>
    </rPh>
    <rPh sb="304" eb="305">
      <t>フ</t>
    </rPh>
    <rPh sb="310" eb="312">
      <t>コンゴ</t>
    </rPh>
    <rPh sb="313" eb="315">
      <t>シセツ</t>
    </rPh>
    <rPh sb="315" eb="317">
      <t>コウシン</t>
    </rPh>
    <rPh sb="317" eb="319">
      <t>ケイカク</t>
    </rPh>
    <rPh sb="320" eb="322">
      <t>カダイ</t>
    </rPh>
    <rPh sb="326" eb="327">
      <t>イ</t>
    </rPh>
    <rPh sb="332" eb="334">
      <t>ユウシュウ</t>
    </rPh>
    <rPh sb="334" eb="335">
      <t>リツ</t>
    </rPh>
    <rPh sb="337" eb="339">
      <t>シセツ</t>
    </rPh>
    <rPh sb="340" eb="342">
      <t>カドウ</t>
    </rPh>
    <rPh sb="342" eb="344">
      <t>ジョウキョウ</t>
    </rPh>
    <rPh sb="345" eb="347">
      <t>シュウエキ</t>
    </rPh>
    <rPh sb="357" eb="359">
      <t>ハンダン</t>
    </rPh>
    <rPh sb="361" eb="363">
      <t>シヒョウ</t>
    </rPh>
    <rPh sb="369" eb="371">
      <t>キンネン</t>
    </rPh>
    <rPh sb="374" eb="375">
      <t>ヨコ</t>
    </rPh>
    <rPh sb="385" eb="387">
      <t>ユウシュウ</t>
    </rPh>
    <rPh sb="387" eb="388">
      <t>リツ</t>
    </rPh>
    <rPh sb="388" eb="390">
      <t>コウジョウ</t>
    </rPh>
    <rPh sb="394" eb="395">
      <t>ヒ</t>
    </rPh>
    <rPh sb="396" eb="397">
      <t>ツヅ</t>
    </rPh>
    <rPh sb="398" eb="400">
      <t>ロウスイ</t>
    </rPh>
    <rPh sb="400" eb="402">
      <t>チョウサ</t>
    </rPh>
    <rPh sb="403" eb="405">
      <t>ロウキュウ</t>
    </rPh>
    <rPh sb="405" eb="406">
      <t>カン</t>
    </rPh>
    <rPh sb="407" eb="409">
      <t>コウシン</t>
    </rPh>
    <rPh sb="409" eb="410">
      <t>トウ</t>
    </rPh>
    <rPh sb="411" eb="413">
      <t>ジッシ</t>
    </rPh>
    <phoneticPr fontId="4"/>
  </si>
  <si>
    <t>　平成20年度と平成23年度に料金改定を実施し、経営改善に取り組んだことにより、合併以降続いていた累積欠損金を平成25年度決算で解消できました。また、経常収支比率も近年は連続で100％を超えており、現状は良好であると言えます。しかし、給水人口の減少や節水型社会の浸透により、水需要の増加は見込めず、厳しい経営状況にあります。さらに、施設の老朽化と更新時期を迎えるため、中長期的な財政計画に基づき、施設の更新を計画的に進めていきます。</t>
    <rPh sb="1" eb="3">
      <t>ヘイセイ</t>
    </rPh>
    <rPh sb="5" eb="7">
      <t>ネンド</t>
    </rPh>
    <rPh sb="8" eb="10">
      <t>ヘイセイ</t>
    </rPh>
    <rPh sb="12" eb="14">
      <t>ネンド</t>
    </rPh>
    <rPh sb="15" eb="17">
      <t>リョウキン</t>
    </rPh>
    <rPh sb="17" eb="19">
      <t>カイテイ</t>
    </rPh>
    <rPh sb="20" eb="22">
      <t>ジッシ</t>
    </rPh>
    <rPh sb="24" eb="26">
      <t>ケイエイ</t>
    </rPh>
    <rPh sb="26" eb="28">
      <t>カイゼン</t>
    </rPh>
    <rPh sb="29" eb="30">
      <t>ト</t>
    </rPh>
    <rPh sb="31" eb="32">
      <t>ク</t>
    </rPh>
    <rPh sb="40" eb="42">
      <t>ガッペイ</t>
    </rPh>
    <rPh sb="42" eb="44">
      <t>イコウ</t>
    </rPh>
    <rPh sb="44" eb="45">
      <t>ツヅ</t>
    </rPh>
    <rPh sb="49" eb="51">
      <t>ルイセキ</t>
    </rPh>
    <rPh sb="51" eb="53">
      <t>ケッソン</t>
    </rPh>
    <rPh sb="53" eb="54">
      <t>キン</t>
    </rPh>
    <rPh sb="55" eb="57">
      <t>ヘイセイ</t>
    </rPh>
    <rPh sb="59" eb="61">
      <t>ネンド</t>
    </rPh>
    <rPh sb="61" eb="63">
      <t>ケッサン</t>
    </rPh>
    <rPh sb="64" eb="66">
      <t>カイショウ</t>
    </rPh>
    <rPh sb="75" eb="77">
      <t>ケイジョウ</t>
    </rPh>
    <rPh sb="77" eb="79">
      <t>シュウシ</t>
    </rPh>
    <rPh sb="79" eb="81">
      <t>ヒリツ</t>
    </rPh>
    <rPh sb="82" eb="84">
      <t>キンネン</t>
    </rPh>
    <rPh sb="85" eb="87">
      <t>レンゾク</t>
    </rPh>
    <rPh sb="93" eb="94">
      <t>コ</t>
    </rPh>
    <rPh sb="99" eb="101">
      <t>ゲンジョウ</t>
    </rPh>
    <rPh sb="102" eb="104">
      <t>リョウコウ</t>
    </rPh>
    <rPh sb="108" eb="109">
      <t>イ</t>
    </rPh>
    <rPh sb="117" eb="119">
      <t>キュウスイ</t>
    </rPh>
    <rPh sb="119" eb="121">
      <t>ジンコウ</t>
    </rPh>
    <rPh sb="122" eb="124">
      <t>ゲンショウ</t>
    </rPh>
    <rPh sb="125" eb="128">
      <t>セッスイガタ</t>
    </rPh>
    <rPh sb="128" eb="130">
      <t>シャカイ</t>
    </rPh>
    <rPh sb="131" eb="133">
      <t>シントウ</t>
    </rPh>
    <rPh sb="137" eb="138">
      <t>ミズ</t>
    </rPh>
    <rPh sb="138" eb="140">
      <t>ジュヨウ</t>
    </rPh>
    <rPh sb="141" eb="143">
      <t>ゾウカ</t>
    </rPh>
    <rPh sb="144" eb="146">
      <t>ミコ</t>
    </rPh>
    <rPh sb="149" eb="150">
      <t>キビ</t>
    </rPh>
    <rPh sb="152" eb="154">
      <t>ケイエイ</t>
    </rPh>
    <rPh sb="154" eb="156">
      <t>ジョウキョウ</t>
    </rPh>
    <rPh sb="166" eb="168">
      <t>シセツ</t>
    </rPh>
    <rPh sb="169" eb="172">
      <t>ロウキュウカ</t>
    </rPh>
    <rPh sb="173" eb="175">
      <t>コウシン</t>
    </rPh>
    <rPh sb="175" eb="177">
      <t>ジキ</t>
    </rPh>
    <rPh sb="178" eb="179">
      <t>ムカ</t>
    </rPh>
    <rPh sb="184" eb="188">
      <t>チュウチョウキテキ</t>
    </rPh>
    <rPh sb="189" eb="191">
      <t>ザイセイ</t>
    </rPh>
    <rPh sb="191" eb="193">
      <t>ケイカク</t>
    </rPh>
    <rPh sb="194" eb="195">
      <t>モト</t>
    </rPh>
    <rPh sb="198" eb="200">
      <t>シセツ</t>
    </rPh>
    <rPh sb="201" eb="203">
      <t>コウシン</t>
    </rPh>
    <rPh sb="204" eb="206">
      <t>ケイカク</t>
    </rPh>
    <rPh sb="206" eb="207">
      <t>テキ</t>
    </rPh>
    <rPh sb="208" eb="209">
      <t>スス</t>
    </rPh>
    <phoneticPr fontId="4"/>
  </si>
  <si>
    <t>　②管路経年化率は、法定耐用年数を超えた管路延長の割合を表す指標で、管路の老朽化度合いを示しています。また、③管路更新率は、当該年度に更新した管路延長の割合を示しています。いずれも高い比率とは言えず、加えて経年化率は次第に進行していくため、今後も計画的に管路の更新を進めていきます。
　なお、管路や構造物、設備も含めた水道施設の効率的な管理運営のために、アセットマネジメント策定を進めます。</t>
    <rPh sb="2" eb="4">
      <t>カンロ</t>
    </rPh>
    <rPh sb="4" eb="6">
      <t>ケイネン</t>
    </rPh>
    <rPh sb="6" eb="7">
      <t>カ</t>
    </rPh>
    <rPh sb="7" eb="8">
      <t>リツ</t>
    </rPh>
    <rPh sb="10" eb="12">
      <t>ホウテイ</t>
    </rPh>
    <rPh sb="12" eb="14">
      <t>タイヨウ</t>
    </rPh>
    <rPh sb="14" eb="16">
      <t>ネンスウ</t>
    </rPh>
    <rPh sb="17" eb="18">
      <t>コ</t>
    </rPh>
    <rPh sb="20" eb="22">
      <t>カンロ</t>
    </rPh>
    <rPh sb="22" eb="24">
      <t>エンチョウ</t>
    </rPh>
    <rPh sb="25" eb="27">
      <t>ワリアイ</t>
    </rPh>
    <rPh sb="28" eb="29">
      <t>アラワ</t>
    </rPh>
    <rPh sb="30" eb="32">
      <t>シヒョウ</t>
    </rPh>
    <rPh sb="34" eb="36">
      <t>カンロ</t>
    </rPh>
    <rPh sb="37" eb="40">
      <t>ロウキュウカ</t>
    </rPh>
    <rPh sb="40" eb="42">
      <t>ドア</t>
    </rPh>
    <rPh sb="44" eb="45">
      <t>シメ</t>
    </rPh>
    <rPh sb="62" eb="64">
      <t>トウガイ</t>
    </rPh>
    <rPh sb="64" eb="66">
      <t>ネンド</t>
    </rPh>
    <rPh sb="90" eb="91">
      <t>タカ</t>
    </rPh>
    <rPh sb="92" eb="94">
      <t>ヒリツ</t>
    </rPh>
    <rPh sb="96" eb="97">
      <t>イ</t>
    </rPh>
    <rPh sb="100" eb="101">
      <t>クワ</t>
    </rPh>
    <rPh sb="103" eb="106">
      <t>ケイネンカ</t>
    </rPh>
    <rPh sb="106" eb="107">
      <t>リツ</t>
    </rPh>
    <rPh sb="108" eb="110">
      <t>シダイ</t>
    </rPh>
    <rPh sb="111" eb="113">
      <t>シンコウ</t>
    </rPh>
    <rPh sb="120" eb="122">
      <t>コンゴ</t>
    </rPh>
    <rPh sb="123" eb="126">
      <t>ケイカクテキ</t>
    </rPh>
    <rPh sb="127" eb="129">
      <t>カンロ</t>
    </rPh>
    <rPh sb="130" eb="132">
      <t>コウシン</t>
    </rPh>
    <rPh sb="133" eb="134">
      <t>スス</t>
    </rPh>
    <rPh sb="149" eb="151">
      <t>コウゾウ</t>
    </rPh>
    <rPh sb="153" eb="155">
      <t>セツビ</t>
    </rPh>
    <rPh sb="156" eb="157">
      <t>フク</t>
    </rPh>
    <rPh sb="159" eb="161">
      <t>スイドウ</t>
    </rPh>
    <rPh sb="161" eb="163">
      <t>シセツ</t>
    </rPh>
    <rPh sb="164" eb="167">
      <t>コウリツテキ</t>
    </rPh>
    <rPh sb="168" eb="170">
      <t>カンリ</t>
    </rPh>
    <rPh sb="170" eb="172">
      <t>ウンエイ</t>
    </rPh>
    <rPh sb="187" eb="189">
      <t>サクテイ</t>
    </rPh>
    <rPh sb="190" eb="19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</si>
</sst>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0.89</c:v>
                </c:pt>
                <c:pt idx="1">
                  <c:v>1.1499999999999999</c:v>
                </c:pt>
                <c:pt idx="2">
                  <c:v>1.91</c:v>
                </c:pt>
                <c:pt idx="3">
                  <c:v>0.86</c:v>
                </c:pt>
                <c:pt idx="4">
                  <c:v>1.05</c:v>
                </c:pt>
              </c:numCache>
            </c:numRef>
          </c:val>
        </c:ser>
        <c:dLbls>
          <c:showLegendKey val="0"/>
          <c:showVal val="0"/>
          <c:showCatName val="0"/>
          <c:showSerName val="0"/>
          <c:showPercent val="0"/>
          <c:showBubbleSize val="0"/>
        </c:dLbls>
        <c:gapWidth val="150"/>
        <c:axId val="101718272"/>
        <c:axId val="1017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01718272"/>
        <c:axId val="101728640"/>
      </c:lineChart>
      <c:dateAx>
        <c:axId val="101718272"/>
        <c:scaling>
          <c:orientation val="minMax"/>
        </c:scaling>
        <c:delete val="1"/>
        <c:axPos val="b"/>
        <c:numFmt formatCode="ge" sourceLinked="1"/>
        <c:majorTickMark val="none"/>
        <c:minorTickMark val="none"/>
        <c:tickLblPos val="none"/>
        <c:crossAx val="101728640"/>
        <c:crosses val="autoZero"/>
        <c:auto val="1"/>
        <c:lblOffset val="100"/>
        <c:baseTimeUnit val="years"/>
      </c:dateAx>
      <c:valAx>
        <c:axId val="1017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65.349999999999994</c:v>
                </c:pt>
                <c:pt idx="1">
                  <c:v>65.58</c:v>
                </c:pt>
                <c:pt idx="2">
                  <c:v>63.39</c:v>
                </c:pt>
                <c:pt idx="3">
                  <c:v>61.75</c:v>
                </c:pt>
                <c:pt idx="4">
                  <c:v>60.36</c:v>
                </c:pt>
              </c:numCache>
            </c:numRef>
          </c:val>
        </c:ser>
        <c:dLbls>
          <c:showLegendKey val="0"/>
          <c:showVal val="0"/>
          <c:showCatName val="0"/>
          <c:showSerName val="0"/>
          <c:showPercent val="0"/>
          <c:showBubbleSize val="0"/>
        </c:dLbls>
        <c:gapWidth val="150"/>
        <c:axId val="104413824"/>
        <c:axId val="1044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04413824"/>
        <c:axId val="104420096"/>
      </c:lineChart>
      <c:dateAx>
        <c:axId val="104413824"/>
        <c:scaling>
          <c:orientation val="minMax"/>
        </c:scaling>
        <c:delete val="1"/>
        <c:axPos val="b"/>
        <c:numFmt formatCode="ge" sourceLinked="1"/>
        <c:majorTickMark val="none"/>
        <c:minorTickMark val="none"/>
        <c:tickLblPos val="none"/>
        <c:crossAx val="104420096"/>
        <c:crosses val="autoZero"/>
        <c:auto val="1"/>
        <c:lblOffset val="100"/>
        <c:baseTimeUnit val="years"/>
      </c:dateAx>
      <c:valAx>
        <c:axId val="1044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86.3</c:v>
                </c:pt>
                <c:pt idx="1">
                  <c:v>86.2</c:v>
                </c:pt>
                <c:pt idx="2">
                  <c:v>87.31</c:v>
                </c:pt>
                <c:pt idx="3">
                  <c:v>87.54</c:v>
                </c:pt>
                <c:pt idx="4">
                  <c:v>87.52</c:v>
                </c:pt>
              </c:numCache>
            </c:numRef>
          </c:val>
        </c:ser>
        <c:dLbls>
          <c:showLegendKey val="0"/>
          <c:showVal val="0"/>
          <c:showCatName val="0"/>
          <c:showSerName val="0"/>
          <c:showPercent val="0"/>
          <c:showBubbleSize val="0"/>
        </c:dLbls>
        <c:gapWidth val="150"/>
        <c:axId val="104450304"/>
        <c:axId val="1044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04450304"/>
        <c:axId val="104456576"/>
      </c:lineChart>
      <c:dateAx>
        <c:axId val="104450304"/>
        <c:scaling>
          <c:orientation val="minMax"/>
        </c:scaling>
        <c:delete val="1"/>
        <c:axPos val="b"/>
        <c:numFmt formatCode="ge" sourceLinked="1"/>
        <c:majorTickMark val="none"/>
        <c:minorTickMark val="none"/>
        <c:tickLblPos val="none"/>
        <c:crossAx val="104456576"/>
        <c:crosses val="autoZero"/>
        <c:auto val="1"/>
        <c:lblOffset val="100"/>
        <c:baseTimeUnit val="years"/>
      </c:dateAx>
      <c:valAx>
        <c:axId val="1044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103.89</c:v>
                </c:pt>
                <c:pt idx="1">
                  <c:v>109.8</c:v>
                </c:pt>
                <c:pt idx="2">
                  <c:v>111.9</c:v>
                </c:pt>
                <c:pt idx="3">
                  <c:v>110.85</c:v>
                </c:pt>
                <c:pt idx="4">
                  <c:v>111.58</c:v>
                </c:pt>
              </c:numCache>
            </c:numRef>
          </c:val>
        </c:ser>
        <c:dLbls>
          <c:showLegendKey val="0"/>
          <c:showVal val="0"/>
          <c:showCatName val="0"/>
          <c:showSerName val="0"/>
          <c:showPercent val="0"/>
          <c:showBubbleSize val="0"/>
        </c:dLbls>
        <c:gapWidth val="150"/>
        <c:axId val="101771136"/>
        <c:axId val="10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01771136"/>
        <c:axId val="101924864"/>
      </c:lineChart>
      <c:dateAx>
        <c:axId val="101771136"/>
        <c:scaling>
          <c:orientation val="minMax"/>
        </c:scaling>
        <c:delete val="1"/>
        <c:axPos val="b"/>
        <c:numFmt formatCode="ge" sourceLinked="1"/>
        <c:majorTickMark val="none"/>
        <c:minorTickMark val="none"/>
        <c:tickLblPos val="none"/>
        <c:crossAx val="101924864"/>
        <c:crosses val="autoZero"/>
        <c:auto val="1"/>
        <c:lblOffset val="100"/>
        <c:baseTimeUnit val="years"/>
      </c:dateAx>
      <c:valAx>
        <c:axId val="10192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7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25.21</c:v>
                </c:pt>
                <c:pt idx="1">
                  <c:v>26.16</c:v>
                </c:pt>
                <c:pt idx="2">
                  <c:v>27.17</c:v>
                </c:pt>
                <c:pt idx="3">
                  <c:v>27.74</c:v>
                </c:pt>
                <c:pt idx="4">
                  <c:v>39.979999999999997</c:v>
                </c:pt>
              </c:numCache>
            </c:numRef>
          </c:val>
        </c:ser>
        <c:dLbls>
          <c:showLegendKey val="0"/>
          <c:showVal val="0"/>
          <c:showCatName val="0"/>
          <c:showSerName val="0"/>
          <c:showPercent val="0"/>
          <c:showBubbleSize val="0"/>
        </c:dLbls>
        <c:gapWidth val="150"/>
        <c:axId val="102266368"/>
        <c:axId val="1022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02266368"/>
        <c:axId val="102268288"/>
      </c:lineChart>
      <c:dateAx>
        <c:axId val="102266368"/>
        <c:scaling>
          <c:orientation val="minMax"/>
        </c:scaling>
        <c:delete val="1"/>
        <c:axPos val="b"/>
        <c:numFmt formatCode="ge" sourceLinked="1"/>
        <c:majorTickMark val="none"/>
        <c:minorTickMark val="none"/>
        <c:tickLblPos val="none"/>
        <c:crossAx val="102268288"/>
        <c:crosses val="autoZero"/>
        <c:auto val="1"/>
        <c:lblOffset val="100"/>
        <c:baseTimeUnit val="years"/>
      </c:dateAx>
      <c:valAx>
        <c:axId val="1022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9.14</c:v>
                </c:pt>
                <c:pt idx="1">
                  <c:v>9.3699999999999992</c:v>
                </c:pt>
                <c:pt idx="2">
                  <c:v>11.2</c:v>
                </c:pt>
                <c:pt idx="3">
                  <c:v>12.28</c:v>
                </c:pt>
                <c:pt idx="4">
                  <c:v>13.13</c:v>
                </c:pt>
              </c:numCache>
            </c:numRef>
          </c:val>
        </c:ser>
        <c:dLbls>
          <c:showLegendKey val="0"/>
          <c:showVal val="0"/>
          <c:showCatName val="0"/>
          <c:showSerName val="0"/>
          <c:showPercent val="0"/>
          <c:showBubbleSize val="0"/>
        </c:dLbls>
        <c:gapWidth val="150"/>
        <c:axId val="102913152"/>
        <c:axId val="1029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02913152"/>
        <c:axId val="102915072"/>
      </c:lineChart>
      <c:dateAx>
        <c:axId val="102913152"/>
        <c:scaling>
          <c:orientation val="minMax"/>
        </c:scaling>
        <c:delete val="1"/>
        <c:axPos val="b"/>
        <c:numFmt formatCode="ge" sourceLinked="1"/>
        <c:majorTickMark val="none"/>
        <c:minorTickMark val="none"/>
        <c:tickLblPos val="none"/>
        <c:crossAx val="102915072"/>
        <c:crosses val="autoZero"/>
        <c:auto val="1"/>
        <c:lblOffset val="100"/>
        <c:baseTimeUnit val="years"/>
      </c:dateAx>
      <c:valAx>
        <c:axId val="1029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26.23</c:v>
                </c:pt>
                <c:pt idx="1">
                  <c:v>16.84</c:v>
                </c:pt>
                <c:pt idx="2">
                  <c:v>5.35</c:v>
                </c:pt>
                <c:pt idx="3" formatCode="#,##0.00;&quot;△&quot;#,##0.00">
                  <c:v>0</c:v>
                </c:pt>
                <c:pt idx="4" formatCode="#,##0.00;&quot;△&quot;#,##0.00">
                  <c:v>0</c:v>
                </c:pt>
              </c:numCache>
            </c:numRef>
          </c:val>
        </c:ser>
        <c:dLbls>
          <c:showLegendKey val="0"/>
          <c:showVal val="0"/>
          <c:showCatName val="0"/>
          <c:showSerName val="0"/>
          <c:showPercent val="0"/>
          <c:showBubbleSize val="0"/>
        </c:dLbls>
        <c:gapWidth val="150"/>
        <c:axId val="104026880"/>
        <c:axId val="1040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04026880"/>
        <c:axId val="104028800"/>
      </c:lineChart>
      <c:dateAx>
        <c:axId val="104026880"/>
        <c:scaling>
          <c:orientation val="minMax"/>
        </c:scaling>
        <c:delete val="1"/>
        <c:axPos val="b"/>
        <c:numFmt formatCode="ge" sourceLinked="1"/>
        <c:majorTickMark val="none"/>
        <c:minorTickMark val="none"/>
        <c:tickLblPos val="none"/>
        <c:crossAx val="104028800"/>
        <c:crosses val="autoZero"/>
        <c:auto val="1"/>
        <c:lblOffset val="100"/>
        <c:baseTimeUnit val="years"/>
      </c:dateAx>
      <c:valAx>
        <c:axId val="10402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0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861.74</c:v>
                </c:pt>
                <c:pt idx="1">
                  <c:v>1049.1400000000001</c:v>
                </c:pt>
                <c:pt idx="2">
                  <c:v>1066.49</c:v>
                </c:pt>
                <c:pt idx="3">
                  <c:v>864.73</c:v>
                </c:pt>
                <c:pt idx="4">
                  <c:v>422.1</c:v>
                </c:pt>
              </c:numCache>
            </c:numRef>
          </c:val>
        </c:ser>
        <c:dLbls>
          <c:showLegendKey val="0"/>
          <c:showVal val="0"/>
          <c:showCatName val="0"/>
          <c:showSerName val="0"/>
          <c:showPercent val="0"/>
          <c:showBubbleSize val="0"/>
        </c:dLbls>
        <c:gapWidth val="150"/>
        <c:axId val="104042880"/>
        <c:axId val="1040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04042880"/>
        <c:axId val="104044800"/>
      </c:lineChart>
      <c:dateAx>
        <c:axId val="104042880"/>
        <c:scaling>
          <c:orientation val="minMax"/>
        </c:scaling>
        <c:delete val="1"/>
        <c:axPos val="b"/>
        <c:numFmt formatCode="ge" sourceLinked="1"/>
        <c:majorTickMark val="none"/>
        <c:minorTickMark val="none"/>
        <c:tickLblPos val="none"/>
        <c:crossAx val="104044800"/>
        <c:crosses val="autoZero"/>
        <c:auto val="1"/>
        <c:lblOffset val="100"/>
        <c:baseTimeUnit val="years"/>
      </c:dateAx>
      <c:valAx>
        <c:axId val="10404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0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290.87</c:v>
                </c:pt>
                <c:pt idx="1">
                  <c:v>291.52999999999997</c:v>
                </c:pt>
                <c:pt idx="2">
                  <c:v>277.08</c:v>
                </c:pt>
                <c:pt idx="3">
                  <c:v>292.17</c:v>
                </c:pt>
                <c:pt idx="4">
                  <c:v>293.85000000000002</c:v>
                </c:pt>
              </c:numCache>
            </c:numRef>
          </c:val>
        </c:ser>
        <c:dLbls>
          <c:showLegendKey val="0"/>
          <c:showVal val="0"/>
          <c:showCatName val="0"/>
          <c:showSerName val="0"/>
          <c:showPercent val="0"/>
          <c:showBubbleSize val="0"/>
        </c:dLbls>
        <c:gapWidth val="150"/>
        <c:axId val="104341504"/>
        <c:axId val="1043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04341504"/>
        <c:axId val="104343424"/>
      </c:lineChart>
      <c:dateAx>
        <c:axId val="104341504"/>
        <c:scaling>
          <c:orientation val="minMax"/>
        </c:scaling>
        <c:delete val="1"/>
        <c:axPos val="b"/>
        <c:numFmt formatCode="ge" sourceLinked="1"/>
        <c:majorTickMark val="none"/>
        <c:minorTickMark val="none"/>
        <c:tickLblPos val="none"/>
        <c:crossAx val="104343424"/>
        <c:crosses val="autoZero"/>
        <c:auto val="1"/>
        <c:lblOffset val="100"/>
        <c:baseTimeUnit val="years"/>
      </c:dateAx>
      <c:valAx>
        <c:axId val="10434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3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95.1</c:v>
                </c:pt>
                <c:pt idx="1">
                  <c:v>100.64</c:v>
                </c:pt>
                <c:pt idx="2">
                  <c:v>102.98</c:v>
                </c:pt>
                <c:pt idx="3">
                  <c:v>100.5</c:v>
                </c:pt>
                <c:pt idx="4">
                  <c:v>103.35</c:v>
                </c:pt>
              </c:numCache>
            </c:numRef>
          </c:val>
        </c:ser>
        <c:dLbls>
          <c:showLegendKey val="0"/>
          <c:showVal val="0"/>
          <c:showCatName val="0"/>
          <c:showSerName val="0"/>
          <c:showPercent val="0"/>
          <c:showBubbleSize val="0"/>
        </c:dLbls>
        <c:gapWidth val="150"/>
        <c:axId val="104353152"/>
        <c:axId val="1043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04353152"/>
        <c:axId val="104363520"/>
      </c:lineChart>
      <c:dateAx>
        <c:axId val="104353152"/>
        <c:scaling>
          <c:orientation val="minMax"/>
        </c:scaling>
        <c:delete val="1"/>
        <c:axPos val="b"/>
        <c:numFmt formatCode="ge" sourceLinked="1"/>
        <c:majorTickMark val="none"/>
        <c:minorTickMark val="none"/>
        <c:tickLblPos val="none"/>
        <c:crossAx val="104363520"/>
        <c:crosses val="autoZero"/>
        <c:auto val="1"/>
        <c:lblOffset val="100"/>
        <c:baseTimeUnit val="years"/>
      </c:dateAx>
      <c:valAx>
        <c:axId val="1043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208.36</c:v>
                </c:pt>
                <c:pt idx="1">
                  <c:v>196.74</c:v>
                </c:pt>
                <c:pt idx="2">
                  <c:v>206.15</c:v>
                </c:pt>
                <c:pt idx="3">
                  <c:v>207.11</c:v>
                </c:pt>
                <c:pt idx="4">
                  <c:v>202.47</c:v>
                </c:pt>
              </c:numCache>
            </c:numRef>
          </c:val>
        </c:ser>
        <c:dLbls>
          <c:showLegendKey val="0"/>
          <c:showVal val="0"/>
          <c:showCatName val="0"/>
          <c:showSerName val="0"/>
          <c:showPercent val="0"/>
          <c:showBubbleSize val="0"/>
        </c:dLbls>
        <c:gapWidth val="150"/>
        <c:axId val="104377344"/>
        <c:axId val="1044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04377344"/>
        <c:axId val="104400000"/>
      </c:lineChart>
      <c:dateAx>
        <c:axId val="104377344"/>
        <c:scaling>
          <c:orientation val="minMax"/>
        </c:scaling>
        <c:delete val="1"/>
        <c:axPos val="b"/>
        <c:numFmt formatCode="ge" sourceLinked="1"/>
        <c:majorTickMark val="none"/>
        <c:minorTickMark val="none"/>
        <c:tickLblPos val="none"/>
        <c:crossAx val="104400000"/>
        <c:crosses val="autoZero"/>
        <c:auto val="1"/>
        <c:lblOffset val="100"/>
        <c:baseTimeUnit val="years"/>
      </c:dateAx>
      <c:valAx>
        <c:axId val="1044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滋賀県　甲賀市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92836</v>
      </c>
      <c r="AJ8" s="75"/>
      <c r="AK8" s="75"/>
      <c r="AL8" s="75"/>
      <c r="AM8" s="75"/>
      <c r="AN8" s="75"/>
      <c r="AO8" s="75"/>
      <c r="AP8" s="76"/>
      <c r="AQ8" s="64">
        <f>データ!R6</f>
        <v>481.62</v>
      </c>
      <c r="AR8" s="64"/>
      <c r="AS8" s="64"/>
      <c r="AT8" s="64"/>
      <c r="AU8" s="64"/>
      <c r="AV8" s="64"/>
      <c r="AW8" s="64"/>
      <c r="AX8" s="64"/>
      <c r="AY8" s="64">
        <f>データ!S6</f>
        <v>192.76</v>
      </c>
      <c r="AZ8" s="64"/>
      <c r="BA8" s="64"/>
      <c r="BB8" s="64"/>
      <c r="BC8" s="64"/>
      <c r="BD8" s="64"/>
      <c r="BE8" s="64"/>
      <c r="BF8" s="64"/>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64" t="str">
        <f>データ!M6</f>
        <v>-</v>
      </c>
      <c r="C10" s="64"/>
      <c r="D10" s="64"/>
      <c r="E10" s="64"/>
      <c r="F10" s="64"/>
      <c r="G10" s="64"/>
      <c r="H10" s="64"/>
      <c r="I10" s="64"/>
      <c r="J10" s="64">
        <f>データ!N6</f>
        <v>68.56</v>
      </c>
      <c r="K10" s="64"/>
      <c r="L10" s="64"/>
      <c r="M10" s="64"/>
      <c r="N10" s="64"/>
      <c r="O10" s="64"/>
      <c r="P10" s="64"/>
      <c r="Q10" s="64"/>
      <c r="R10" s="64">
        <f>データ!O6</f>
        <v>99.81</v>
      </c>
      <c r="S10" s="64"/>
      <c r="T10" s="64"/>
      <c r="U10" s="64"/>
      <c r="V10" s="64"/>
      <c r="W10" s="64"/>
      <c r="X10" s="64"/>
      <c r="Y10" s="64"/>
      <c r="Z10" s="65">
        <f>データ!P6</f>
        <v>3229</v>
      </c>
      <c r="AA10" s="65"/>
      <c r="AB10" s="65"/>
      <c r="AC10" s="65"/>
      <c r="AD10" s="65"/>
      <c r="AE10" s="65"/>
      <c r="AF10" s="65"/>
      <c r="AG10" s="65"/>
      <c r="AH10" s="2"/>
      <c r="AI10" s="65">
        <f>データ!T6</f>
        <v>93510</v>
      </c>
      <c r="AJ10" s="65"/>
      <c r="AK10" s="65"/>
      <c r="AL10" s="65"/>
      <c r="AM10" s="65"/>
      <c r="AN10" s="65"/>
      <c r="AO10" s="65"/>
      <c r="AP10" s="65"/>
      <c r="AQ10" s="64">
        <f>データ!U6</f>
        <v>204.9</v>
      </c>
      <c r="AR10" s="64"/>
      <c r="AS10" s="64"/>
      <c r="AT10" s="64"/>
      <c r="AU10" s="64"/>
      <c r="AV10" s="64"/>
      <c r="AW10" s="64"/>
      <c r="AX10" s="64"/>
      <c r="AY10" s="64">
        <f>データ!V6</f>
        <v>456.37</v>
      </c>
      <c r="AZ10" s="64"/>
      <c r="BA10" s="64"/>
      <c r="BB10" s="64"/>
      <c r="BC10" s="64"/>
      <c r="BD10" s="64"/>
      <c r="BE10" s="64"/>
      <c r="BF10" s="64"/>
      <c r="BG10" s="2"/>
      <c r="BH10" s="2"/>
      <c r="BI10" s="2"/>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L16:BZ44"/>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252093</v>
      </c>
      <c r="D6" s="31">
        <f t="shared" si="3"/>
        <v>46</v>
      </c>
      <c r="E6" s="31">
        <f t="shared" si="3"/>
        <v>1</v>
      </c>
      <c r="F6" s="31">
        <f t="shared" si="3"/>
        <v>0</v>
      </c>
      <c r="G6" s="31">
        <f t="shared" si="3"/>
        <v>1</v>
      </c>
      <c r="H6" s="31" t="str">
        <f t="shared" si="3"/>
        <v>滋賀県　甲賀市</v>
      </c>
      <c r="I6" s="31" t="str">
        <f t="shared" si="3"/>
        <v>法適用</v>
      </c>
      <c r="J6" s="31" t="str">
        <f t="shared" si="3"/>
        <v>水道事業</v>
      </c>
      <c r="K6" s="31" t="str">
        <f t="shared" si="3"/>
        <v>末端給水事業</v>
      </c>
      <c r="L6" s="31" t="str">
        <f t="shared" si="3"/>
        <v>A4</v>
      </c>
      <c r="M6" s="32" t="str">
        <f t="shared" si="3"/>
        <v>-</v>
      </c>
      <c r="N6" s="32">
        <f t="shared" si="3"/>
        <v>68.56</v>
      </c>
      <c r="O6" s="32">
        <f t="shared" si="3"/>
        <v>99.81</v>
      </c>
      <c r="P6" s="32">
        <f t="shared" si="3"/>
        <v>3229</v>
      </c>
      <c r="Q6" s="32">
        <f t="shared" si="3"/>
        <v>92836</v>
      </c>
      <c r="R6" s="32">
        <f t="shared" si="3"/>
        <v>481.62</v>
      </c>
      <c r="S6" s="32">
        <f t="shared" si="3"/>
        <v>192.76</v>
      </c>
      <c r="T6" s="32">
        <f t="shared" si="3"/>
        <v>93510</v>
      </c>
      <c r="U6" s="32">
        <f t="shared" si="3"/>
        <v>204.9</v>
      </c>
      <c r="V6" s="32">
        <f t="shared" si="3"/>
        <v>456.37</v>
      </c>
      <c r="W6" s="33">
        <f>IF(W7="",NA(),W7)</f>
        <v>103.89</v>
      </c>
      <c r="X6" s="33">
        <f t="shared" ref="X6:AF6" si="4">IF(X7="",NA(),X7)</f>
        <v>109.8</v>
      </c>
      <c r="Y6" s="33">
        <f t="shared" si="4"/>
        <v>111.9</v>
      </c>
      <c r="Z6" s="33">
        <f t="shared" si="4"/>
        <v>110.85</v>
      </c>
      <c r="AA6" s="33">
        <f t="shared" si="4"/>
        <v>111.58</v>
      </c>
      <c r="AB6" s="33">
        <f t="shared" si="4"/>
        <v>108.89</v>
      </c>
      <c r="AC6" s="33">
        <f t="shared" si="4"/>
        <v>107.68</v>
      </c>
      <c r="AD6" s="33">
        <f t="shared" si="4"/>
        <v>108.24</v>
      </c>
      <c r="AE6" s="33">
        <f t="shared" si="4"/>
        <v>107.8</v>
      </c>
      <c r="AF6" s="33">
        <f t="shared" si="4"/>
        <v>111.96</v>
      </c>
      <c r="AG6" s="32" t="str">
        <f>IF(AG7="","",IF(AG7="-","【-】","【"&amp;SUBSTITUTE(TEXT(AG7,"#,##0.00"),"-","△")&amp;"】"))</f>
        <v>【113.03】</v>
      </c>
      <c r="AH6" s="33">
        <f>IF(AH7="",NA(),AH7)</f>
        <v>26.23</v>
      </c>
      <c r="AI6" s="33">
        <f t="shared" ref="AI6:AQ6" si="5">IF(AI7="",NA(),AI7)</f>
        <v>16.84</v>
      </c>
      <c r="AJ6" s="33">
        <f t="shared" si="5"/>
        <v>5.35</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861.74</v>
      </c>
      <c r="AT6" s="33">
        <f t="shared" ref="AT6:BB6" si="6">IF(AT7="",NA(),AT7)</f>
        <v>1049.1400000000001</v>
      </c>
      <c r="AU6" s="33">
        <f t="shared" si="6"/>
        <v>1066.49</v>
      </c>
      <c r="AV6" s="33">
        <f t="shared" si="6"/>
        <v>864.73</v>
      </c>
      <c r="AW6" s="33">
        <f t="shared" si="6"/>
        <v>422.1</v>
      </c>
      <c r="AX6" s="33">
        <f t="shared" si="6"/>
        <v>699.11</v>
      </c>
      <c r="AY6" s="33">
        <f t="shared" si="6"/>
        <v>695.41</v>
      </c>
      <c r="AZ6" s="33">
        <f t="shared" si="6"/>
        <v>701</v>
      </c>
      <c r="BA6" s="33">
        <f t="shared" si="6"/>
        <v>739.59</v>
      </c>
      <c r="BB6" s="33">
        <f t="shared" si="6"/>
        <v>335.95</v>
      </c>
      <c r="BC6" s="32" t="str">
        <f>IF(BC7="","",IF(BC7="-","【-】","【"&amp;SUBSTITUTE(TEXT(BC7,"#,##0.00"),"-","△")&amp;"】"))</f>
        <v>【264.16】</v>
      </c>
      <c r="BD6" s="33">
        <f>IF(BD7="",NA(),BD7)</f>
        <v>290.87</v>
      </c>
      <c r="BE6" s="33">
        <f t="shared" ref="BE6:BM6" si="7">IF(BE7="",NA(),BE7)</f>
        <v>291.52999999999997</v>
      </c>
      <c r="BF6" s="33">
        <f t="shared" si="7"/>
        <v>277.08</v>
      </c>
      <c r="BG6" s="33">
        <f t="shared" si="7"/>
        <v>292.17</v>
      </c>
      <c r="BH6" s="33">
        <f t="shared" si="7"/>
        <v>293.85000000000002</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95.1</v>
      </c>
      <c r="BP6" s="33">
        <f t="shared" ref="BP6:BX6" si="8">IF(BP7="",NA(),BP7)</f>
        <v>100.64</v>
      </c>
      <c r="BQ6" s="33">
        <f t="shared" si="8"/>
        <v>102.98</v>
      </c>
      <c r="BR6" s="33">
        <f t="shared" si="8"/>
        <v>100.5</v>
      </c>
      <c r="BS6" s="33">
        <f t="shared" si="8"/>
        <v>103.35</v>
      </c>
      <c r="BT6" s="33">
        <f t="shared" si="8"/>
        <v>101.27</v>
      </c>
      <c r="BU6" s="33">
        <f t="shared" si="8"/>
        <v>99.61</v>
      </c>
      <c r="BV6" s="33">
        <f t="shared" si="8"/>
        <v>100.27</v>
      </c>
      <c r="BW6" s="33">
        <f t="shared" si="8"/>
        <v>99.46</v>
      </c>
      <c r="BX6" s="33">
        <f t="shared" si="8"/>
        <v>105.21</v>
      </c>
      <c r="BY6" s="32" t="str">
        <f>IF(BY7="","",IF(BY7="-","【-】","【"&amp;SUBSTITUTE(TEXT(BY7,"#,##0.00"),"-","△")&amp;"】"))</f>
        <v>【104.60】</v>
      </c>
      <c r="BZ6" s="33">
        <f>IF(BZ7="",NA(),BZ7)</f>
        <v>208.36</v>
      </c>
      <c r="CA6" s="33">
        <f t="shared" ref="CA6:CI6" si="9">IF(CA7="",NA(),CA7)</f>
        <v>196.74</v>
      </c>
      <c r="CB6" s="33">
        <f t="shared" si="9"/>
        <v>206.15</v>
      </c>
      <c r="CC6" s="33">
        <f t="shared" si="9"/>
        <v>207.11</v>
      </c>
      <c r="CD6" s="33">
        <f t="shared" si="9"/>
        <v>202.47</v>
      </c>
      <c r="CE6" s="33">
        <f t="shared" si="9"/>
        <v>167.74</v>
      </c>
      <c r="CF6" s="33">
        <f t="shared" si="9"/>
        <v>169.59</v>
      </c>
      <c r="CG6" s="33">
        <f t="shared" si="9"/>
        <v>169.62</v>
      </c>
      <c r="CH6" s="33">
        <f t="shared" si="9"/>
        <v>171.78</v>
      </c>
      <c r="CI6" s="33">
        <f t="shared" si="9"/>
        <v>162.59</v>
      </c>
      <c r="CJ6" s="32" t="str">
        <f>IF(CJ7="","",IF(CJ7="-","【-】","【"&amp;SUBSTITUTE(TEXT(CJ7,"#,##0.00"),"-","△")&amp;"】"))</f>
        <v>【164.21】</v>
      </c>
      <c r="CK6" s="33">
        <f>IF(CK7="",NA(),CK7)</f>
        <v>65.349999999999994</v>
      </c>
      <c r="CL6" s="33">
        <f t="shared" ref="CL6:CT6" si="10">IF(CL7="",NA(),CL7)</f>
        <v>65.58</v>
      </c>
      <c r="CM6" s="33">
        <f t="shared" si="10"/>
        <v>63.39</v>
      </c>
      <c r="CN6" s="33">
        <f t="shared" si="10"/>
        <v>61.75</v>
      </c>
      <c r="CO6" s="33">
        <f t="shared" si="10"/>
        <v>60.36</v>
      </c>
      <c r="CP6" s="33">
        <f t="shared" si="10"/>
        <v>60.83</v>
      </c>
      <c r="CQ6" s="33">
        <f t="shared" si="10"/>
        <v>60.04</v>
      </c>
      <c r="CR6" s="33">
        <f t="shared" si="10"/>
        <v>59.88</v>
      </c>
      <c r="CS6" s="33">
        <f t="shared" si="10"/>
        <v>59.68</v>
      </c>
      <c r="CT6" s="33">
        <f t="shared" si="10"/>
        <v>59.17</v>
      </c>
      <c r="CU6" s="32" t="str">
        <f>IF(CU7="","",IF(CU7="-","【-】","【"&amp;SUBSTITUTE(TEXT(CU7,"#,##0.00"),"-","△")&amp;"】"))</f>
        <v>【59.80】</v>
      </c>
      <c r="CV6" s="33">
        <f>IF(CV7="",NA(),CV7)</f>
        <v>86.3</v>
      </c>
      <c r="CW6" s="33">
        <f t="shared" ref="CW6:DE6" si="11">IF(CW7="",NA(),CW7)</f>
        <v>86.2</v>
      </c>
      <c r="CX6" s="33">
        <f t="shared" si="11"/>
        <v>87.31</v>
      </c>
      <c r="CY6" s="33">
        <f t="shared" si="11"/>
        <v>87.54</v>
      </c>
      <c r="CZ6" s="33">
        <f t="shared" si="11"/>
        <v>87.52</v>
      </c>
      <c r="DA6" s="33">
        <f t="shared" si="11"/>
        <v>87.92</v>
      </c>
      <c r="DB6" s="33">
        <f t="shared" si="11"/>
        <v>87.33</v>
      </c>
      <c r="DC6" s="33">
        <f t="shared" si="11"/>
        <v>87.65</v>
      </c>
      <c r="DD6" s="33">
        <f t="shared" si="11"/>
        <v>87.63</v>
      </c>
      <c r="DE6" s="33">
        <f t="shared" si="11"/>
        <v>87.6</v>
      </c>
      <c r="DF6" s="32" t="str">
        <f>IF(DF7="","",IF(DF7="-","【-】","【"&amp;SUBSTITUTE(TEXT(DF7,"#,##0.00"),"-","△")&amp;"】"))</f>
        <v>【89.78】</v>
      </c>
      <c r="DG6" s="33">
        <f>IF(DG7="",NA(),DG7)</f>
        <v>25.21</v>
      </c>
      <c r="DH6" s="33">
        <f t="shared" ref="DH6:DP6" si="12">IF(DH7="",NA(),DH7)</f>
        <v>26.16</v>
      </c>
      <c r="DI6" s="33">
        <f t="shared" si="12"/>
        <v>27.17</v>
      </c>
      <c r="DJ6" s="33">
        <f t="shared" si="12"/>
        <v>27.74</v>
      </c>
      <c r="DK6" s="33">
        <f t="shared" si="12"/>
        <v>39.979999999999997</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9.14</v>
      </c>
      <c r="DS6" s="33">
        <f t="shared" ref="DS6:EA6" si="13">IF(DS7="",NA(),DS7)</f>
        <v>9.3699999999999992</v>
      </c>
      <c r="DT6" s="33">
        <f t="shared" si="13"/>
        <v>11.2</v>
      </c>
      <c r="DU6" s="33">
        <f t="shared" si="13"/>
        <v>12.28</v>
      </c>
      <c r="DV6" s="33">
        <f t="shared" si="13"/>
        <v>13.13</v>
      </c>
      <c r="DW6" s="33">
        <f t="shared" si="13"/>
        <v>6.92</v>
      </c>
      <c r="DX6" s="33">
        <f t="shared" si="13"/>
        <v>7.67</v>
      </c>
      <c r="DY6" s="33">
        <f t="shared" si="13"/>
        <v>8.4</v>
      </c>
      <c r="DZ6" s="33">
        <f t="shared" si="13"/>
        <v>9.7100000000000009</v>
      </c>
      <c r="EA6" s="33">
        <f t="shared" si="13"/>
        <v>10.71</v>
      </c>
      <c r="EB6" s="32" t="str">
        <f>IF(EB7="","",IF(EB7="-","【-】","【"&amp;SUBSTITUTE(TEXT(EB7,"#,##0.00"),"-","△")&amp;"】"))</f>
        <v>【12.42】</v>
      </c>
      <c r="EC6" s="33">
        <f>IF(EC7="",NA(),EC7)</f>
        <v>0.89</v>
      </c>
      <c r="ED6" s="33">
        <f t="shared" ref="ED6:EL6" si="14">IF(ED7="",NA(),ED7)</f>
        <v>1.1499999999999999</v>
      </c>
      <c r="EE6" s="33">
        <f t="shared" si="14"/>
        <v>1.91</v>
      </c>
      <c r="EF6" s="33">
        <f t="shared" si="14"/>
        <v>0.86</v>
      </c>
      <c r="EG6" s="33">
        <f t="shared" si="14"/>
        <v>1.05</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252093</v>
      </c>
      <c r="D7" s="35">
        <v>46</v>
      </c>
      <c r="E7" s="35">
        <v>1</v>
      </c>
      <c r="F7" s="35">
        <v>0</v>
      </c>
      <c r="G7" s="35">
        <v>1</v>
      </c>
      <c r="H7" s="35" t="s">
        <v>93</v>
      </c>
      <c r="I7" s="35" t="s">
        <v>94</v>
      </c>
      <c r="J7" s="35" t="s">
        <v>95</v>
      </c>
      <c r="K7" s="35" t="s">
        <v>96</v>
      </c>
      <c r="L7" s="35" t="s">
        <v>97</v>
      </c>
      <c r="M7" s="36" t="s">
        <v>98</v>
      </c>
      <c r="N7" s="36">
        <v>68.56</v>
      </c>
      <c r="O7" s="36">
        <v>99.81</v>
      </c>
      <c r="P7" s="36">
        <v>3229</v>
      </c>
      <c r="Q7" s="36">
        <v>92836</v>
      </c>
      <c r="R7" s="36">
        <v>481.62</v>
      </c>
      <c r="S7" s="36">
        <v>192.76</v>
      </c>
      <c r="T7" s="36">
        <v>93510</v>
      </c>
      <c r="U7" s="36">
        <v>204.9</v>
      </c>
      <c r="V7" s="36">
        <v>456.37</v>
      </c>
      <c r="W7" s="36">
        <v>103.89</v>
      </c>
      <c r="X7" s="36">
        <v>109.8</v>
      </c>
      <c r="Y7" s="36">
        <v>111.9</v>
      </c>
      <c r="Z7" s="36">
        <v>110.85</v>
      </c>
      <c r="AA7" s="36">
        <v>111.58</v>
      </c>
      <c r="AB7" s="36">
        <v>108.89</v>
      </c>
      <c r="AC7" s="36">
        <v>107.68</v>
      </c>
      <c r="AD7" s="36">
        <v>108.24</v>
      </c>
      <c r="AE7" s="36">
        <v>107.8</v>
      </c>
      <c r="AF7" s="36">
        <v>111.96</v>
      </c>
      <c r="AG7" s="36">
        <v>113.03</v>
      </c>
      <c r="AH7" s="36">
        <v>26.23</v>
      </c>
      <c r="AI7" s="36">
        <v>16.84</v>
      </c>
      <c r="AJ7" s="36">
        <v>5.35</v>
      </c>
      <c r="AK7" s="36">
        <v>0</v>
      </c>
      <c r="AL7" s="36">
        <v>0</v>
      </c>
      <c r="AM7" s="36">
        <v>4.4400000000000004</v>
      </c>
      <c r="AN7" s="36">
        <v>4.67</v>
      </c>
      <c r="AO7" s="36">
        <v>4.46</v>
      </c>
      <c r="AP7" s="36">
        <v>4.3899999999999997</v>
      </c>
      <c r="AQ7" s="36">
        <v>0.41</v>
      </c>
      <c r="AR7" s="36">
        <v>0.81</v>
      </c>
      <c r="AS7" s="36">
        <v>861.74</v>
      </c>
      <c r="AT7" s="36">
        <v>1049.1400000000001</v>
      </c>
      <c r="AU7" s="36">
        <v>1066.49</v>
      </c>
      <c r="AV7" s="36">
        <v>864.73</v>
      </c>
      <c r="AW7" s="36">
        <v>422.1</v>
      </c>
      <c r="AX7" s="36">
        <v>699.11</v>
      </c>
      <c r="AY7" s="36">
        <v>695.41</v>
      </c>
      <c r="AZ7" s="36">
        <v>701</v>
      </c>
      <c r="BA7" s="36">
        <v>739.59</v>
      </c>
      <c r="BB7" s="36">
        <v>335.95</v>
      </c>
      <c r="BC7" s="36">
        <v>264.16000000000003</v>
      </c>
      <c r="BD7" s="36">
        <v>290.87</v>
      </c>
      <c r="BE7" s="36">
        <v>291.52999999999997</v>
      </c>
      <c r="BF7" s="36">
        <v>277.08</v>
      </c>
      <c r="BG7" s="36">
        <v>292.17</v>
      </c>
      <c r="BH7" s="36">
        <v>293.85000000000002</v>
      </c>
      <c r="BI7" s="36">
        <v>339.69</v>
      </c>
      <c r="BJ7" s="36">
        <v>343.45</v>
      </c>
      <c r="BK7" s="36">
        <v>330.99</v>
      </c>
      <c r="BL7" s="36">
        <v>324.08999999999997</v>
      </c>
      <c r="BM7" s="36">
        <v>319.82</v>
      </c>
      <c r="BN7" s="36">
        <v>283.72000000000003</v>
      </c>
      <c r="BO7" s="36">
        <v>95.1</v>
      </c>
      <c r="BP7" s="36">
        <v>100.64</v>
      </c>
      <c r="BQ7" s="36">
        <v>102.98</v>
      </c>
      <c r="BR7" s="36">
        <v>100.5</v>
      </c>
      <c r="BS7" s="36">
        <v>103.35</v>
      </c>
      <c r="BT7" s="36">
        <v>101.27</v>
      </c>
      <c r="BU7" s="36">
        <v>99.61</v>
      </c>
      <c r="BV7" s="36">
        <v>100.27</v>
      </c>
      <c r="BW7" s="36">
        <v>99.46</v>
      </c>
      <c r="BX7" s="36">
        <v>105.21</v>
      </c>
      <c r="BY7" s="36">
        <v>104.6</v>
      </c>
      <c r="BZ7" s="36">
        <v>208.36</v>
      </c>
      <c r="CA7" s="36">
        <v>196.74</v>
      </c>
      <c r="CB7" s="36">
        <v>206.15</v>
      </c>
      <c r="CC7" s="36">
        <v>207.11</v>
      </c>
      <c r="CD7" s="36">
        <v>202.47</v>
      </c>
      <c r="CE7" s="36">
        <v>167.74</v>
      </c>
      <c r="CF7" s="36">
        <v>169.59</v>
      </c>
      <c r="CG7" s="36">
        <v>169.62</v>
      </c>
      <c r="CH7" s="36">
        <v>171.78</v>
      </c>
      <c r="CI7" s="36">
        <v>162.59</v>
      </c>
      <c r="CJ7" s="36">
        <v>164.21</v>
      </c>
      <c r="CK7" s="36">
        <v>65.349999999999994</v>
      </c>
      <c r="CL7" s="36">
        <v>65.58</v>
      </c>
      <c r="CM7" s="36">
        <v>63.39</v>
      </c>
      <c r="CN7" s="36">
        <v>61.75</v>
      </c>
      <c r="CO7" s="36">
        <v>60.36</v>
      </c>
      <c r="CP7" s="36">
        <v>60.83</v>
      </c>
      <c r="CQ7" s="36">
        <v>60.04</v>
      </c>
      <c r="CR7" s="36">
        <v>59.88</v>
      </c>
      <c r="CS7" s="36">
        <v>59.68</v>
      </c>
      <c r="CT7" s="36">
        <v>59.17</v>
      </c>
      <c r="CU7" s="36">
        <v>59.8</v>
      </c>
      <c r="CV7" s="36">
        <v>86.3</v>
      </c>
      <c r="CW7" s="36">
        <v>86.2</v>
      </c>
      <c r="CX7" s="36">
        <v>87.31</v>
      </c>
      <c r="CY7" s="36">
        <v>87.54</v>
      </c>
      <c r="CZ7" s="36">
        <v>87.52</v>
      </c>
      <c r="DA7" s="36">
        <v>87.92</v>
      </c>
      <c r="DB7" s="36">
        <v>87.33</v>
      </c>
      <c r="DC7" s="36">
        <v>87.65</v>
      </c>
      <c r="DD7" s="36">
        <v>87.63</v>
      </c>
      <c r="DE7" s="36">
        <v>87.6</v>
      </c>
      <c r="DF7" s="36">
        <v>89.78</v>
      </c>
      <c r="DG7" s="36">
        <v>25.21</v>
      </c>
      <c r="DH7" s="36">
        <v>26.16</v>
      </c>
      <c r="DI7" s="36">
        <v>27.17</v>
      </c>
      <c r="DJ7" s="36">
        <v>27.74</v>
      </c>
      <c r="DK7" s="36">
        <v>39.979999999999997</v>
      </c>
      <c r="DL7" s="36">
        <v>36.700000000000003</v>
      </c>
      <c r="DM7" s="36">
        <v>37.71</v>
      </c>
      <c r="DN7" s="36">
        <v>38.69</v>
      </c>
      <c r="DO7" s="36">
        <v>39.65</v>
      </c>
      <c r="DP7" s="36">
        <v>45.25</v>
      </c>
      <c r="DQ7" s="36">
        <v>46.31</v>
      </c>
      <c r="DR7" s="36">
        <v>9.14</v>
      </c>
      <c r="DS7" s="36">
        <v>9.3699999999999992</v>
      </c>
      <c r="DT7" s="36">
        <v>11.2</v>
      </c>
      <c r="DU7" s="36">
        <v>12.28</v>
      </c>
      <c r="DV7" s="36">
        <v>13.13</v>
      </c>
      <c r="DW7" s="36">
        <v>6.92</v>
      </c>
      <c r="DX7" s="36">
        <v>7.67</v>
      </c>
      <c r="DY7" s="36">
        <v>8.4</v>
      </c>
      <c r="DZ7" s="36">
        <v>9.7100000000000009</v>
      </c>
      <c r="EA7" s="36">
        <v>10.71</v>
      </c>
      <c r="EB7" s="36">
        <v>12.42</v>
      </c>
      <c r="EC7" s="36">
        <v>0.89</v>
      </c>
      <c r="ED7" s="36">
        <v>1.1499999999999999</v>
      </c>
      <c r="EE7" s="36">
        <v>1.91</v>
      </c>
      <c r="EF7" s="36">
        <v>0.86</v>
      </c>
      <c r="EG7" s="36">
        <v>1.05</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2016-02-03T07:23:23Z</dcterms:created>
  <dcterms:modified xsi:type="dcterms:W3CDTF">2016-02-12T04:28:37Z</dcterms:modified>
  <cp:category/>
</cp:coreProperties>
</file>