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2n01sv05\部署用フォルダ\都市建設部\都市建設部 上下水道課\A_料金総務グループ\A_00 各事業関連業務\地方公営企業法適用関係\経営比較分析表の策定および公表について\経営分析表の分析について\修正版（H28.02.12）\"/>
    </mc:Choice>
  </mc:AlternateContent>
  <workbookProtection workbookPassword="B501" lockStructure="1"/>
  <bookViews>
    <workbookView xWindow="0" yWindow="0" windowWidth="20490" windowHeight="733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T10" i="4" s="1"/>
  <c r="U6" i="5"/>
  <c r="T6" i="5"/>
  <c r="S6" i="5"/>
  <c r="R6" i="5"/>
  <c r="AL8" i="4" s="1"/>
  <c r="Q6" i="5"/>
  <c r="P6" i="5"/>
  <c r="W10" i="4" s="1"/>
  <c r="O6" i="5"/>
  <c r="N6" i="5"/>
  <c r="I10" i="4" s="1"/>
  <c r="M6" i="5"/>
  <c r="L6" i="5"/>
  <c r="W8" i="4" s="1"/>
  <c r="K6" i="5"/>
  <c r="J6" i="5"/>
  <c r="I8" i="4" s="1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BB10" i="4"/>
  <c r="AL10" i="4"/>
  <c r="AD10" i="4"/>
  <c r="P10" i="4"/>
  <c r="B10" i="4"/>
  <c r="BB8" i="4"/>
  <c r="AT8" i="4"/>
  <c r="P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<sst xmlns="http://schemas.openxmlformats.org/spreadsheetml/2006/main" count="232" uniqueCount="111">
  <si>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</si>
  <si>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</si>
  <si>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</si>
  <si>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</si>
  <si>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</si>
  <si>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</si>
  <si>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</si>
  <si>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</si>
  <si>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</si>
  <si>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</si>
  <si>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</si>
  <si>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</si>
  <si>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</si>
  <si>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</si>
  <si>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</si>
  <si>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</si>
  <si>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</si>
  <si>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</si>
  <si>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</si>
  <si>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</si>
  <si>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</si>
  <si>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</si>
  <si>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</si>
  <si>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</si>
  <si>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</si>
  <si>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</si>
  <si>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</si>
  <si>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</si>
  <si>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</si>
  <si>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</si>
  <si>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</si>
  <si>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</si>
  <si>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</si>
  <si>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</si>
  <si>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</si>
  <si>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</si>
  <si>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</si>
  <si>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</si>
  <si>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</si>
  <si>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</si>
  <si>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</si>
  <si>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</si>
  <si>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</si>
  <si>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</si>
  <si>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</si>
  <si>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</si>
  <si>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</si>
  <si>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</si>
  <si>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</si>
  <si>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</si>
  <si>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</si>
  <si>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</si>
  <si>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</si>
  <si>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</si>
  <si>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</si>
  <si>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</si>
  <si>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</si>
  <si>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</si>
  <si>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</si>
  <si>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</si>
  <si>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</si>
  <si>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</si>
  <si>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</si>
  <si>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</si>
  <si>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</si>
  <si>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</si>
  <si>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</si>
  <si>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</si>
  <si>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</si>
  <si>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</si>
  <si>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</si>
  <si>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</si>
  <si>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</si>
  <si>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</si>
  <si>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</si>
  <si>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</si>
  <si>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</si>
  <si>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</si>
  <si>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</si>
  <si>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</si>
  <si>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</si>
  <si>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</si>
  <si>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</si>
  <si>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</si>
  <si>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</si>
  <si>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</si>
  <si>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</si>
  <si>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</si>
  <si>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</si>
  <si>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</si>
  <si>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</si>
  <si>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</si>
  <si>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</si>
  <si>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</si>
  <si>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</si>
  <si>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</si>
  <si>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滋賀県　長浜市</t>
  </si>
  <si>
    <t>法非適用</t>
  </si>
  <si>
    <t>下水道事業</t>
  </si>
  <si>
    <t>個別排水処理</t>
  </si>
  <si>
    <t>L3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</si>
  <si>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</si>
  <si>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</si>
  <si>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</si>
  <si>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</si>
  <si>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</si>
  <si>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</si>
  <si>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</si>
  <si>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供用後12年を経過し、今後の処理機能の維持に計画的な更新を検討している。</t>
    <rPh sb="1" eb="3">
      <t>キョウヨウ</t>
    </rPh>
    <rPh sb="3" eb="4">
      <t>ゴ</t>
    </rPh>
    <rPh sb="6" eb="7">
      <t>ネン</t>
    </rPh>
    <rPh sb="8" eb="10">
      <t>ケイカ</t>
    </rPh>
    <rPh sb="12" eb="14">
      <t>コンゴ</t>
    </rPh>
    <rPh sb="15" eb="17">
      <t>ショリ</t>
    </rPh>
    <rPh sb="17" eb="19">
      <t>キノウ</t>
    </rPh>
    <rPh sb="20" eb="22">
      <t>イジ</t>
    </rPh>
    <rPh sb="23" eb="26">
      <t>ケイカクテキ</t>
    </rPh>
    <rPh sb="27" eb="29">
      <t>コウシン</t>
    </rPh>
    <rPh sb="30" eb="32">
      <t>ケントウ</t>
    </rPh>
    <phoneticPr fontId="4"/>
  </si>
  <si>
    <t>　長浜市の個別排水処理事業は、1地区の経営であり、処理人口も30人に満たず、収入が見込めないため、公共下水道使用料に統一し、財務改善を行っている。
　しかしながら、当該地区の運営基盤の減少は否めず、施設の老朽化の進行を考慮すると厳しい状況である。</t>
    <rPh sb="1" eb="4">
      <t>ナガハマシ</t>
    </rPh>
    <rPh sb="5" eb="7">
      <t>コベツ</t>
    </rPh>
    <rPh sb="7" eb="9">
      <t>ハイスイ</t>
    </rPh>
    <rPh sb="9" eb="11">
      <t>ショリ</t>
    </rPh>
    <rPh sb="11" eb="13">
      <t>ジギョウ</t>
    </rPh>
    <rPh sb="16" eb="18">
      <t>チク</t>
    </rPh>
    <rPh sb="19" eb="21">
      <t>ケイエイ</t>
    </rPh>
    <rPh sb="25" eb="27">
      <t>ショリ</t>
    </rPh>
    <rPh sb="27" eb="29">
      <t>ジンコウ</t>
    </rPh>
    <rPh sb="32" eb="33">
      <t>ニン</t>
    </rPh>
    <rPh sb="34" eb="35">
      <t>ミ</t>
    </rPh>
    <rPh sb="38" eb="40">
      <t>シュウニュウ</t>
    </rPh>
    <rPh sb="41" eb="43">
      <t>ミコ</t>
    </rPh>
    <rPh sb="49" eb="51">
      <t>コウキョウ</t>
    </rPh>
    <rPh sb="51" eb="54">
      <t>ゲスイドウ</t>
    </rPh>
    <rPh sb="54" eb="57">
      <t>シヨウリョウ</t>
    </rPh>
    <rPh sb="58" eb="60">
      <t>トウイツ</t>
    </rPh>
    <rPh sb="62" eb="64">
      <t>ザイム</t>
    </rPh>
    <rPh sb="64" eb="66">
      <t>カイゼン</t>
    </rPh>
    <rPh sb="67" eb="68">
      <t>オコナ</t>
    </rPh>
    <rPh sb="82" eb="84">
      <t>トウガイ</t>
    </rPh>
    <rPh sb="84" eb="86">
      <t>チク</t>
    </rPh>
    <rPh sb="87" eb="89">
      <t>ウンエイ</t>
    </rPh>
    <rPh sb="89" eb="91">
      <t>キバン</t>
    </rPh>
    <rPh sb="92" eb="94">
      <t>ゲンショウ</t>
    </rPh>
    <rPh sb="95" eb="96">
      <t>イナ</t>
    </rPh>
    <rPh sb="99" eb="101">
      <t>シセツ</t>
    </rPh>
    <rPh sb="102" eb="105">
      <t>ロウキュウカ</t>
    </rPh>
    <rPh sb="106" eb="108">
      <t>シンコウ</t>
    </rPh>
    <rPh sb="109" eb="111">
      <t>コウリョ</t>
    </rPh>
    <rPh sb="114" eb="115">
      <t>キビ</t>
    </rPh>
    <rPh sb="117" eb="119">
      <t>ジョウキョウ</t>
    </rPh>
    <phoneticPr fontId="4"/>
  </si>
  <si>
    <t>　収益的収支比率については、企業債の償還が完了し、維持管理には一般会計繰入金を充てて収支を保っている。
　企業債残高対事業規模比率については、平成24年度をもって償還が終了している。
　経費回収率については、処理人口も僅少であるため、一般会計からの繰入金に依存している状況である。
　汚水処理原価については、処理人口が少ない中、合併浄化槽の老朽化が進んでおり増高している。
　施設利用率については、過疎化の影響で処理人口は減少しており、施設利用率は今後も下がっていくことが予想される。
　水洗化率については、類似団体に比べ高い水準にある。</t>
    <rPh sb="1" eb="4">
      <t>シュウエキテキ</t>
    </rPh>
    <rPh sb="4" eb="6">
      <t>シュウシ</t>
    </rPh>
    <rPh sb="6" eb="8">
      <t>ヒリツ</t>
    </rPh>
    <rPh sb="14" eb="16">
      <t>キギョウ</t>
    </rPh>
    <rPh sb="16" eb="17">
      <t>サイ</t>
    </rPh>
    <rPh sb="18" eb="20">
      <t>ショウカン</t>
    </rPh>
    <rPh sb="21" eb="23">
      <t>カンリョウ</t>
    </rPh>
    <rPh sb="25" eb="27">
      <t>イジ</t>
    </rPh>
    <rPh sb="27" eb="29">
      <t>カンリ</t>
    </rPh>
    <rPh sb="31" eb="33">
      <t>イッパン</t>
    </rPh>
    <rPh sb="33" eb="35">
      <t>カイケイ</t>
    </rPh>
    <rPh sb="35" eb="37">
      <t>クリイレ</t>
    </rPh>
    <rPh sb="37" eb="38">
      <t>キン</t>
    </rPh>
    <rPh sb="39" eb="40">
      <t>ア</t>
    </rPh>
    <rPh sb="42" eb="44">
      <t>シュウシ</t>
    </rPh>
    <rPh sb="45" eb="46">
      <t>タモ</t>
    </rPh>
    <rPh sb="53" eb="55">
      <t>キギョウ</t>
    </rPh>
    <rPh sb="55" eb="56">
      <t>サイ</t>
    </rPh>
    <rPh sb="56" eb="58">
      <t>ザンダカ</t>
    </rPh>
    <rPh sb="58" eb="59">
      <t>タイ</t>
    </rPh>
    <rPh sb="59" eb="61">
      <t>ジギョウ</t>
    </rPh>
    <rPh sb="61" eb="63">
      <t>キボ</t>
    </rPh>
    <rPh sb="63" eb="65">
      <t>ヒリツ</t>
    </rPh>
    <rPh sb="71" eb="73">
      <t>ヘイセイ</t>
    </rPh>
    <rPh sb="75" eb="77">
      <t>ネンド</t>
    </rPh>
    <rPh sb="81" eb="83">
      <t>ショウカン</t>
    </rPh>
    <rPh sb="84" eb="86">
      <t>シュウリョウ</t>
    </rPh>
    <rPh sb="93" eb="95">
      <t>ケイヒ</t>
    </rPh>
    <rPh sb="95" eb="97">
      <t>カイシュウ</t>
    </rPh>
    <rPh sb="97" eb="98">
      <t>リツ</t>
    </rPh>
    <rPh sb="104" eb="106">
      <t>ショリ</t>
    </rPh>
    <rPh sb="106" eb="108">
      <t>ジンコウ</t>
    </rPh>
    <rPh sb="109" eb="111">
      <t>キンショウ</t>
    </rPh>
    <rPh sb="117" eb="119">
      <t>イッパン</t>
    </rPh>
    <rPh sb="119" eb="121">
      <t>カイケイ</t>
    </rPh>
    <rPh sb="124" eb="126">
      <t>クリイレ</t>
    </rPh>
    <rPh sb="126" eb="127">
      <t>キン</t>
    </rPh>
    <rPh sb="128" eb="130">
      <t>イゾン</t>
    </rPh>
    <rPh sb="134" eb="136">
      <t>ジョウキョウ</t>
    </rPh>
    <rPh sb="142" eb="144">
      <t>オスイ</t>
    </rPh>
    <rPh sb="144" eb="146">
      <t>ショリ</t>
    </rPh>
    <rPh sb="146" eb="148">
      <t>ゲンカ</t>
    </rPh>
    <rPh sb="154" eb="156">
      <t>ショリ</t>
    </rPh>
    <rPh sb="156" eb="158">
      <t>ジンコウ</t>
    </rPh>
    <rPh sb="159" eb="160">
      <t>スク</t>
    </rPh>
    <rPh sb="162" eb="163">
      <t>ナカ</t>
    </rPh>
    <rPh sb="164" eb="166">
      <t>ガッペイ</t>
    </rPh>
    <rPh sb="166" eb="169">
      <t>ジョウカソウ</t>
    </rPh>
    <rPh sb="170" eb="173">
      <t>ロウキュウカ</t>
    </rPh>
    <rPh sb="174" eb="175">
      <t>スス</t>
    </rPh>
    <rPh sb="179" eb="181">
      <t>ゾウコウ</t>
    </rPh>
    <rPh sb="188" eb="190">
      <t>シセツ</t>
    </rPh>
    <rPh sb="190" eb="192">
      <t>リヨウ</t>
    </rPh>
    <rPh sb="192" eb="193">
      <t>リツ</t>
    </rPh>
    <rPh sb="199" eb="202">
      <t>カソカ</t>
    </rPh>
    <rPh sb="203" eb="205">
      <t>エイキョウ</t>
    </rPh>
    <rPh sb="206" eb="208">
      <t>ショリ</t>
    </rPh>
    <rPh sb="208" eb="210">
      <t>ジンコウ</t>
    </rPh>
    <rPh sb="211" eb="213">
      <t>ゲンショウ</t>
    </rPh>
    <rPh sb="218" eb="220">
      <t>シセツ</t>
    </rPh>
    <rPh sb="220" eb="222">
      <t>リヨウ</t>
    </rPh>
    <rPh sb="222" eb="223">
      <t>リツ</t>
    </rPh>
    <rPh sb="224" eb="226">
      <t>コンゴ</t>
    </rPh>
    <rPh sb="227" eb="228">
      <t>サ</t>
    </rPh>
    <rPh sb="236" eb="238">
      <t>ヨソウ</t>
    </rPh>
    <rPh sb="244" eb="247">
      <t>スイセンカ</t>
    </rPh>
    <rPh sb="247" eb="248">
      <t>リツ</t>
    </rPh>
    <rPh sb="254" eb="256">
      <t>ルイジ</t>
    </rPh>
    <rPh sb="256" eb="258">
      <t>ダンタイ</t>
    </rPh>
    <rPh sb="259" eb="260">
      <t>クラ</t>
    </rPh>
    <rPh sb="261" eb="262">
      <t>タカ</t>
    </rPh>
    <rPh sb="263" eb="265">
      <t>スイジュン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</si>
</sst>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796736"/>
        <c:axId val="161797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796736"/>
        <c:axId val="161797128"/>
      </c:lineChart>
      <c:dateAx>
        <c:axId val="161796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1797128"/>
        <c:crosses val="autoZero"/>
        <c:auto val="1"/>
        <c:lblOffset val="100"/>
        <c:baseTimeUnit val="years"/>
      </c:dateAx>
      <c:valAx>
        <c:axId val="161797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1796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53.33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140832"/>
        <c:axId val="163141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50</c:v>
                </c:pt>
                <c:pt idx="1">
                  <c:v>55.42</c:v>
                </c:pt>
                <c:pt idx="2">
                  <c:v>58.58</c:v>
                </c:pt>
                <c:pt idx="3">
                  <c:v>58.82</c:v>
                </c:pt>
                <c:pt idx="4">
                  <c:v>51.54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140832"/>
        <c:axId val="163141224"/>
      </c:lineChart>
      <c:dateAx>
        <c:axId val="163140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3141224"/>
        <c:crosses val="autoZero"/>
        <c:auto val="1"/>
        <c:lblOffset val="100"/>
        <c:baseTimeUnit val="years"/>
      </c:dateAx>
      <c:valAx>
        <c:axId val="163141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314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161032"/>
        <c:axId val="163161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76.58</c:v>
                </c:pt>
                <c:pt idx="1">
                  <c:v>74.290000000000006</c:v>
                </c:pt>
                <c:pt idx="2">
                  <c:v>72.31</c:v>
                </c:pt>
                <c:pt idx="3">
                  <c:v>71.760000000000005</c:v>
                </c:pt>
                <c:pt idx="4">
                  <c:v>71.599999999999994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161032"/>
        <c:axId val="163161424"/>
      </c:lineChart>
      <c:dateAx>
        <c:axId val="163161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3161424"/>
        <c:crosses val="autoZero"/>
        <c:auto val="1"/>
        <c:lblOffset val="100"/>
        <c:baseTimeUnit val="years"/>
      </c:dateAx>
      <c:valAx>
        <c:axId val="163161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3161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798304"/>
        <c:axId val="161798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798304"/>
        <c:axId val="161798696"/>
      </c:lineChart>
      <c:dateAx>
        <c:axId val="161798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1798696"/>
        <c:crosses val="autoZero"/>
        <c:auto val="1"/>
        <c:lblOffset val="100"/>
        <c:baseTimeUnit val="years"/>
      </c:dateAx>
      <c:valAx>
        <c:axId val="161798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1798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799872"/>
        <c:axId val="163293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799872"/>
        <c:axId val="163293200"/>
      </c:lineChart>
      <c:dateAx>
        <c:axId val="161799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3293200"/>
        <c:crosses val="autoZero"/>
        <c:auto val="1"/>
        <c:lblOffset val="100"/>
        <c:baseTimeUnit val="years"/>
      </c:dateAx>
      <c:valAx>
        <c:axId val="163293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1799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294376"/>
        <c:axId val="163294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294376"/>
        <c:axId val="163294768"/>
      </c:lineChart>
      <c:dateAx>
        <c:axId val="163294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3294768"/>
        <c:crosses val="autoZero"/>
        <c:auto val="1"/>
        <c:lblOffset val="100"/>
        <c:baseTimeUnit val="years"/>
      </c:dateAx>
      <c:valAx>
        <c:axId val="163294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3294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295944"/>
        <c:axId val="163296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295944"/>
        <c:axId val="163296336"/>
      </c:lineChart>
      <c:dateAx>
        <c:axId val="163295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3296336"/>
        <c:crosses val="autoZero"/>
        <c:auto val="1"/>
        <c:lblOffset val="100"/>
        <c:baseTimeUnit val="years"/>
      </c:dateAx>
      <c:valAx>
        <c:axId val="163296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3295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015536"/>
        <c:axId val="163015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015536"/>
        <c:axId val="163015928"/>
      </c:lineChart>
      <c:dateAx>
        <c:axId val="163015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3015928"/>
        <c:crosses val="autoZero"/>
        <c:auto val="1"/>
        <c:lblOffset val="100"/>
        <c:baseTimeUnit val="years"/>
      </c:dateAx>
      <c:valAx>
        <c:axId val="163015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3015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168.22</c:v>
                </c:pt>
                <c:pt idx="1">
                  <c:v>63.19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138088"/>
        <c:axId val="163138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946.72</c:v>
                </c:pt>
                <c:pt idx="1">
                  <c:v>844.96</c:v>
                </c:pt>
                <c:pt idx="2">
                  <c:v>862.78</c:v>
                </c:pt>
                <c:pt idx="3">
                  <c:v>803.29</c:v>
                </c:pt>
                <c:pt idx="4">
                  <c:v>760.12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138088"/>
        <c:axId val="163138480"/>
      </c:lineChart>
      <c:dateAx>
        <c:axId val="163138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3138480"/>
        <c:crosses val="autoZero"/>
        <c:auto val="1"/>
        <c:lblOffset val="100"/>
        <c:baseTimeUnit val="years"/>
      </c:dateAx>
      <c:valAx>
        <c:axId val="163138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31380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31.42</c:v>
                </c:pt>
                <c:pt idx="1">
                  <c:v>34.590000000000003</c:v>
                </c:pt>
                <c:pt idx="2">
                  <c:v>32.909999999999997</c:v>
                </c:pt>
                <c:pt idx="3">
                  <c:v>37.340000000000003</c:v>
                </c:pt>
                <c:pt idx="4">
                  <c:v>26.16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014752"/>
        <c:axId val="163014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54.34</c:v>
                </c:pt>
                <c:pt idx="1">
                  <c:v>51.86</c:v>
                </c:pt>
                <c:pt idx="2">
                  <c:v>54.55</c:v>
                </c:pt>
                <c:pt idx="3">
                  <c:v>56.63</c:v>
                </c:pt>
                <c:pt idx="4">
                  <c:v>50.17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014752"/>
        <c:axId val="163014360"/>
      </c:lineChart>
      <c:dateAx>
        <c:axId val="163014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3014360"/>
        <c:crosses val="autoZero"/>
        <c:auto val="1"/>
        <c:lblOffset val="100"/>
        <c:baseTimeUnit val="years"/>
      </c:dateAx>
      <c:valAx>
        <c:axId val="163014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3014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484.53</c:v>
                </c:pt>
                <c:pt idx="1">
                  <c:v>551.37</c:v>
                </c:pt>
                <c:pt idx="2">
                  <c:v>464.26</c:v>
                </c:pt>
                <c:pt idx="3">
                  <c:v>405.21</c:v>
                </c:pt>
                <c:pt idx="4">
                  <c:v>604.67999999999995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015144"/>
        <c:axId val="163139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273.08999999999997</c:v>
                </c:pt>
                <c:pt idx="1">
                  <c:v>297.51</c:v>
                </c:pt>
                <c:pt idx="2">
                  <c:v>275.64999999999998</c:v>
                </c:pt>
                <c:pt idx="3">
                  <c:v>272.66000000000003</c:v>
                </c:pt>
                <c:pt idx="4">
                  <c:v>329.08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015144"/>
        <c:axId val="163139656"/>
      </c:lineChart>
      <c:dateAx>
        <c:axId val="163015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3139656"/>
        <c:crosses val="autoZero"/>
        <c:auto val="1"/>
        <c:lblOffset val="100"/>
        <c:baseTimeUnit val="years"/>
      </c:dateAx>
      <c:valAx>
        <c:axId val="163139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3015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【721.24】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【80.29】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【293.69】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R16" zoomScaleNormal="100" workbookViewId="0">
      <selection activeCell="BL16" sqref="BL16:BZ4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滋賀県　長浜市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個別排水処理</v>
      </c>
      <c r="Q8" s="46"/>
      <c r="R8" s="46"/>
      <c r="S8" s="46"/>
      <c r="T8" s="46"/>
      <c r="U8" s="46"/>
      <c r="V8" s="46"/>
      <c r="W8" s="46" t="str">
        <f>データ!L6</f>
        <v>L3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121818</v>
      </c>
      <c r="AM8" s="47"/>
      <c r="AN8" s="47"/>
      <c r="AO8" s="47"/>
      <c r="AP8" s="47"/>
      <c r="AQ8" s="47"/>
      <c r="AR8" s="47"/>
      <c r="AS8" s="47"/>
      <c r="AT8" s="43">
        <f>データ!S6</f>
        <v>681.02</v>
      </c>
      <c r="AU8" s="43"/>
      <c r="AV8" s="43"/>
      <c r="AW8" s="43"/>
      <c r="AX8" s="43"/>
      <c r="AY8" s="43"/>
      <c r="AZ8" s="43"/>
      <c r="BA8" s="43"/>
      <c r="BB8" s="43">
        <f>データ!T6</f>
        <v>178.88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0.02</v>
      </c>
      <c r="Q10" s="43"/>
      <c r="R10" s="43"/>
      <c r="S10" s="43"/>
      <c r="T10" s="43"/>
      <c r="U10" s="43"/>
      <c r="V10" s="43"/>
      <c r="W10" s="43">
        <f>データ!P6</f>
        <v>100</v>
      </c>
      <c r="X10" s="43"/>
      <c r="Y10" s="43"/>
      <c r="Z10" s="43"/>
      <c r="AA10" s="43"/>
      <c r="AB10" s="43"/>
      <c r="AC10" s="43"/>
      <c r="AD10" s="47">
        <f>データ!Q6</f>
        <v>2780</v>
      </c>
      <c r="AE10" s="47"/>
      <c r="AF10" s="47"/>
      <c r="AG10" s="47"/>
      <c r="AH10" s="47"/>
      <c r="AI10" s="47"/>
      <c r="AJ10" s="47"/>
      <c r="AK10" s="2"/>
      <c r="AL10" s="47">
        <f>データ!U6</f>
        <v>21</v>
      </c>
      <c r="AM10" s="47"/>
      <c r="AN10" s="47"/>
      <c r="AO10" s="47"/>
      <c r="AP10" s="47"/>
      <c r="AQ10" s="47"/>
      <c r="AR10" s="47"/>
      <c r="AS10" s="47"/>
      <c r="AT10" s="43">
        <f>データ!V6</f>
        <v>0.02</v>
      </c>
      <c r="AU10" s="43"/>
      <c r="AV10" s="43"/>
      <c r="AW10" s="43"/>
      <c r="AX10" s="43"/>
      <c r="AY10" s="43"/>
      <c r="AZ10" s="43"/>
      <c r="BA10" s="43"/>
      <c r="BB10" s="43">
        <f>データ!W6</f>
        <v>1050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110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108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109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252034</v>
      </c>
      <c r="D6" s="31">
        <f t="shared" si="3"/>
        <v>47</v>
      </c>
      <c r="E6" s="31">
        <f t="shared" si="3"/>
        <v>18</v>
      </c>
      <c r="F6" s="31">
        <f t="shared" si="3"/>
        <v>1</v>
      </c>
      <c r="G6" s="31">
        <f t="shared" si="3"/>
        <v>0</v>
      </c>
      <c r="H6" s="31" t="str">
        <f t="shared" si="3"/>
        <v>滋賀県　長浜市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個別排水処理</v>
      </c>
      <c r="L6" s="31" t="str">
        <f t="shared" si="3"/>
        <v>L3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0.02</v>
      </c>
      <c r="P6" s="32">
        <f t="shared" si="3"/>
        <v>100</v>
      </c>
      <c r="Q6" s="32">
        <f t="shared" si="3"/>
        <v>2780</v>
      </c>
      <c r="R6" s="32">
        <f t="shared" si="3"/>
        <v>121818</v>
      </c>
      <c r="S6" s="32">
        <f t="shared" si="3"/>
        <v>681.02</v>
      </c>
      <c r="T6" s="32">
        <f t="shared" si="3"/>
        <v>178.88</v>
      </c>
      <c r="U6" s="32">
        <f t="shared" si="3"/>
        <v>21</v>
      </c>
      <c r="V6" s="32">
        <f t="shared" si="3"/>
        <v>0.02</v>
      </c>
      <c r="W6" s="32">
        <f t="shared" si="3"/>
        <v>1050</v>
      </c>
      <c r="X6" s="33">
        <f>IF(X7="",NA(),X7)</f>
        <v>100</v>
      </c>
      <c r="Y6" s="33">
        <f t="shared" ref="Y6:AG6" si="4">IF(Y7="",NA(),Y7)</f>
        <v>100</v>
      </c>
      <c r="Z6" s="33">
        <f t="shared" si="4"/>
        <v>100</v>
      </c>
      <c r="AA6" s="33">
        <f t="shared" si="4"/>
        <v>100</v>
      </c>
      <c r="AB6" s="33">
        <f t="shared" si="4"/>
        <v>100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168.22</v>
      </c>
      <c r="BF6" s="33">
        <f t="shared" ref="BF6:BN6" si="7">IF(BF7="",NA(),BF7)</f>
        <v>63.19</v>
      </c>
      <c r="BG6" s="32">
        <f t="shared" si="7"/>
        <v>0</v>
      </c>
      <c r="BH6" s="32">
        <f t="shared" si="7"/>
        <v>0</v>
      </c>
      <c r="BI6" s="32">
        <f t="shared" si="7"/>
        <v>0</v>
      </c>
      <c r="BJ6" s="33">
        <f t="shared" si="7"/>
        <v>946.72</v>
      </c>
      <c r="BK6" s="33">
        <f t="shared" si="7"/>
        <v>844.96</v>
      </c>
      <c r="BL6" s="33">
        <f t="shared" si="7"/>
        <v>862.78</v>
      </c>
      <c r="BM6" s="33">
        <f t="shared" si="7"/>
        <v>803.29</v>
      </c>
      <c r="BN6" s="33">
        <f t="shared" si="7"/>
        <v>760.12</v>
      </c>
      <c r="BO6" s="32" t="str">
        <f>IF(BO7="","",IF(BO7="-","【-】","【"&amp;SUBSTITUTE(TEXT(BO7,"#,##0.00"),"-","△")&amp;"】"))</f>
        <v>【721.24】</v>
      </c>
      <c r="BP6" s="33">
        <f>IF(BP7="",NA(),BP7)</f>
        <v>31.42</v>
      </c>
      <c r="BQ6" s="33">
        <f t="shared" ref="BQ6:BY6" si="8">IF(BQ7="",NA(),BQ7)</f>
        <v>34.590000000000003</v>
      </c>
      <c r="BR6" s="33">
        <f t="shared" si="8"/>
        <v>32.909999999999997</v>
      </c>
      <c r="BS6" s="33">
        <f t="shared" si="8"/>
        <v>37.340000000000003</v>
      </c>
      <c r="BT6" s="33">
        <f t="shared" si="8"/>
        <v>26.16</v>
      </c>
      <c r="BU6" s="33">
        <f t="shared" si="8"/>
        <v>54.34</v>
      </c>
      <c r="BV6" s="33">
        <f t="shared" si="8"/>
        <v>51.86</v>
      </c>
      <c r="BW6" s="33">
        <f t="shared" si="8"/>
        <v>54.55</v>
      </c>
      <c r="BX6" s="33">
        <f t="shared" si="8"/>
        <v>56.63</v>
      </c>
      <c r="BY6" s="33">
        <f t="shared" si="8"/>
        <v>50.17</v>
      </c>
      <c r="BZ6" s="32" t="str">
        <f>IF(BZ7="","",IF(BZ7="-","【-】","【"&amp;SUBSTITUTE(TEXT(BZ7,"#,##0.00"),"-","△")&amp;"】"))</f>
        <v>【52.31】</v>
      </c>
      <c r="CA6" s="33">
        <f>IF(CA7="",NA(),CA7)</f>
        <v>484.53</v>
      </c>
      <c r="CB6" s="33">
        <f t="shared" ref="CB6:CJ6" si="9">IF(CB7="",NA(),CB7)</f>
        <v>551.37</v>
      </c>
      <c r="CC6" s="33">
        <f t="shared" si="9"/>
        <v>464.26</v>
      </c>
      <c r="CD6" s="33">
        <f t="shared" si="9"/>
        <v>405.21</v>
      </c>
      <c r="CE6" s="33">
        <f t="shared" si="9"/>
        <v>604.67999999999995</v>
      </c>
      <c r="CF6" s="33">
        <f t="shared" si="9"/>
        <v>273.08999999999997</v>
      </c>
      <c r="CG6" s="33">
        <f t="shared" si="9"/>
        <v>297.51</v>
      </c>
      <c r="CH6" s="33">
        <f t="shared" si="9"/>
        <v>275.64999999999998</v>
      </c>
      <c r="CI6" s="33">
        <f t="shared" si="9"/>
        <v>272.66000000000003</v>
      </c>
      <c r="CJ6" s="33">
        <f t="shared" si="9"/>
        <v>329.08</v>
      </c>
      <c r="CK6" s="32" t="str">
        <f>IF(CK7="","",IF(CK7="-","【-】","【"&amp;SUBSTITUTE(TEXT(CK7,"#,##0.00"),"-","△")&amp;"】"))</f>
        <v>【293.69】</v>
      </c>
      <c r="CL6" s="33">
        <f>IF(CL7="",NA(),CL7)</f>
        <v>53.33</v>
      </c>
      <c r="CM6" s="33">
        <f t="shared" ref="CM6:CU6" si="10">IF(CM7="",NA(),CM7)</f>
        <v>40</v>
      </c>
      <c r="CN6" s="33">
        <f t="shared" si="10"/>
        <v>40</v>
      </c>
      <c r="CO6" s="33">
        <f t="shared" si="10"/>
        <v>40</v>
      </c>
      <c r="CP6" s="33">
        <f t="shared" si="10"/>
        <v>40</v>
      </c>
      <c r="CQ6" s="33">
        <f t="shared" si="10"/>
        <v>50</v>
      </c>
      <c r="CR6" s="33">
        <f t="shared" si="10"/>
        <v>55.42</v>
      </c>
      <c r="CS6" s="33">
        <f t="shared" si="10"/>
        <v>58.58</v>
      </c>
      <c r="CT6" s="33">
        <f t="shared" si="10"/>
        <v>58.82</v>
      </c>
      <c r="CU6" s="33">
        <f t="shared" si="10"/>
        <v>51.54</v>
      </c>
      <c r="CV6" s="32" t="str">
        <f>IF(CV7="","",IF(CV7="-","【-】","【"&amp;SUBSTITUTE(TEXT(CV7,"#,##0.00"),"-","△")&amp;"】"))</f>
        <v>【52.19】</v>
      </c>
      <c r="CW6" s="33">
        <f>IF(CW7="",NA(),CW7)</f>
        <v>100</v>
      </c>
      <c r="CX6" s="33">
        <f t="shared" ref="CX6:DF6" si="11">IF(CX7="",NA(),CX7)</f>
        <v>100</v>
      </c>
      <c r="CY6" s="33">
        <f t="shared" si="11"/>
        <v>100</v>
      </c>
      <c r="CZ6" s="33">
        <f t="shared" si="11"/>
        <v>100</v>
      </c>
      <c r="DA6" s="33">
        <f t="shared" si="11"/>
        <v>100</v>
      </c>
      <c r="DB6" s="33">
        <f t="shared" si="11"/>
        <v>76.58</v>
      </c>
      <c r="DC6" s="33">
        <f t="shared" si="11"/>
        <v>74.290000000000006</v>
      </c>
      <c r="DD6" s="33">
        <f t="shared" si="11"/>
        <v>72.31</v>
      </c>
      <c r="DE6" s="33">
        <f t="shared" si="11"/>
        <v>71.760000000000005</v>
      </c>
      <c r="DF6" s="33">
        <f t="shared" si="11"/>
        <v>71.599999999999994</v>
      </c>
      <c r="DG6" s="32" t="str">
        <f>IF(DG7="","",IF(DG7="-","【-】","【"&amp;SUBSTITUTE(TEXT(DG7,"#,##0.00"),"-","△")&amp;"】"))</f>
        <v>【80.29】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3" t="str">
        <f>IF(ED7="",NA(),ED7)</f>
        <v>-</v>
      </c>
      <c r="EE6" s="33" t="str">
        <f t="shared" ref="EE6:EM6" si="14">IF(EE7="",NA(),EE7)</f>
        <v>-</v>
      </c>
      <c r="EF6" s="33" t="str">
        <f t="shared" si="14"/>
        <v>-</v>
      </c>
      <c r="EG6" s="33" t="str">
        <f t="shared" si="14"/>
        <v>-</v>
      </c>
      <c r="EH6" s="33" t="str">
        <f t="shared" si="14"/>
        <v>-</v>
      </c>
      <c r="EI6" s="33" t="str">
        <f t="shared" si="14"/>
        <v>-</v>
      </c>
      <c r="EJ6" s="33" t="str">
        <f t="shared" si="14"/>
        <v>-</v>
      </c>
      <c r="EK6" s="33" t="str">
        <f t="shared" si="14"/>
        <v>-</v>
      </c>
      <c r="EL6" s="33" t="str">
        <f t="shared" si="14"/>
        <v>-</v>
      </c>
      <c r="EM6" s="33" t="str">
        <f t="shared" si="14"/>
        <v>-</v>
      </c>
      <c r="EN6" s="32" t="str">
        <f>IF(EN7="","",IF(EN7="-","【-】","【"&amp;SUBSTITUTE(TEXT(EN7,"#,##0.00"),"-","△")&amp;"】"))</f>
        <v>【-】</v>
      </c>
    </row>
    <row r="7" spans="1:144" s="34" customFormat="1">
      <c r="A7" s="26"/>
      <c r="B7" s="35">
        <v>2014</v>
      </c>
      <c r="C7" s="35">
        <v>252034</v>
      </c>
      <c r="D7" s="35">
        <v>47</v>
      </c>
      <c r="E7" s="35">
        <v>18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0.02</v>
      </c>
      <c r="P7" s="36">
        <v>100</v>
      </c>
      <c r="Q7" s="36">
        <v>2780</v>
      </c>
      <c r="R7" s="36">
        <v>121818</v>
      </c>
      <c r="S7" s="36">
        <v>681.02</v>
      </c>
      <c r="T7" s="36">
        <v>178.88</v>
      </c>
      <c r="U7" s="36">
        <v>21</v>
      </c>
      <c r="V7" s="36">
        <v>0.02</v>
      </c>
      <c r="W7" s="36">
        <v>1050</v>
      </c>
      <c r="X7" s="36">
        <v>100</v>
      </c>
      <c r="Y7" s="36">
        <v>100</v>
      </c>
      <c r="Z7" s="36">
        <v>100</v>
      </c>
      <c r="AA7" s="36">
        <v>100</v>
      </c>
      <c r="AB7" s="36">
        <v>100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168.22</v>
      </c>
      <c r="BF7" s="36">
        <v>63.19</v>
      </c>
      <c r="BG7" s="36">
        <v>0</v>
      </c>
      <c r="BH7" s="36">
        <v>0</v>
      </c>
      <c r="BI7" s="36">
        <v>0</v>
      </c>
      <c r="BJ7" s="36">
        <v>946.72</v>
      </c>
      <c r="BK7" s="36">
        <v>844.96</v>
      </c>
      <c r="BL7" s="36">
        <v>862.78</v>
      </c>
      <c r="BM7" s="36">
        <v>803.29</v>
      </c>
      <c r="BN7" s="36">
        <v>760.12</v>
      </c>
      <c r="BO7" s="36">
        <v>721.24</v>
      </c>
      <c r="BP7" s="36">
        <v>31.42</v>
      </c>
      <c r="BQ7" s="36">
        <v>34.590000000000003</v>
      </c>
      <c r="BR7" s="36">
        <v>32.909999999999997</v>
      </c>
      <c r="BS7" s="36">
        <v>37.340000000000003</v>
      </c>
      <c r="BT7" s="36">
        <v>26.16</v>
      </c>
      <c r="BU7" s="36">
        <v>54.34</v>
      </c>
      <c r="BV7" s="36">
        <v>51.86</v>
      </c>
      <c r="BW7" s="36">
        <v>54.55</v>
      </c>
      <c r="BX7" s="36">
        <v>56.63</v>
      </c>
      <c r="BY7" s="36">
        <v>50.17</v>
      </c>
      <c r="BZ7" s="36">
        <v>52.31</v>
      </c>
      <c r="CA7" s="36">
        <v>484.53</v>
      </c>
      <c r="CB7" s="36">
        <v>551.37</v>
      </c>
      <c r="CC7" s="36">
        <v>464.26</v>
      </c>
      <c r="CD7" s="36">
        <v>405.21</v>
      </c>
      <c r="CE7" s="36">
        <v>604.67999999999995</v>
      </c>
      <c r="CF7" s="36">
        <v>273.08999999999997</v>
      </c>
      <c r="CG7" s="36">
        <v>297.51</v>
      </c>
      <c r="CH7" s="36">
        <v>275.64999999999998</v>
      </c>
      <c r="CI7" s="36">
        <v>272.66000000000003</v>
      </c>
      <c r="CJ7" s="36">
        <v>329.08</v>
      </c>
      <c r="CK7" s="36">
        <v>293.69</v>
      </c>
      <c r="CL7" s="36">
        <v>53.33</v>
      </c>
      <c r="CM7" s="36">
        <v>40</v>
      </c>
      <c r="CN7" s="36">
        <v>40</v>
      </c>
      <c r="CO7" s="36">
        <v>40</v>
      </c>
      <c r="CP7" s="36">
        <v>40</v>
      </c>
      <c r="CQ7" s="36">
        <v>50</v>
      </c>
      <c r="CR7" s="36">
        <v>55.42</v>
      </c>
      <c r="CS7" s="36">
        <v>58.58</v>
      </c>
      <c r="CT7" s="36">
        <v>58.82</v>
      </c>
      <c r="CU7" s="36">
        <v>51.54</v>
      </c>
      <c r="CV7" s="36">
        <v>52.19</v>
      </c>
      <c r="CW7" s="36">
        <v>100</v>
      </c>
      <c r="CX7" s="36">
        <v>100</v>
      </c>
      <c r="CY7" s="36">
        <v>100</v>
      </c>
      <c r="CZ7" s="36">
        <v>100</v>
      </c>
      <c r="DA7" s="36">
        <v>100</v>
      </c>
      <c r="DB7" s="36">
        <v>76.58</v>
      </c>
      <c r="DC7" s="36">
        <v>74.290000000000006</v>
      </c>
      <c r="DD7" s="36">
        <v>72.31</v>
      </c>
      <c r="DE7" s="36">
        <v>71.760000000000005</v>
      </c>
      <c r="DF7" s="36">
        <v>71.599999999999994</v>
      </c>
      <c r="DG7" s="36">
        <v>80.290000000000006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 t="s">
        <v>101</v>
      </c>
      <c r="EE7" s="36" t="s">
        <v>101</v>
      </c>
      <c r="EF7" s="36" t="s">
        <v>101</v>
      </c>
      <c r="EG7" s="36" t="s">
        <v>101</v>
      </c>
      <c r="EH7" s="36" t="s">
        <v>101</v>
      </c>
      <c r="EI7" s="36" t="s">
        <v>101</v>
      </c>
      <c r="EJ7" s="36" t="s">
        <v>101</v>
      </c>
      <c r="EK7" s="36" t="s">
        <v>101</v>
      </c>
      <c r="EL7" s="36" t="s">
        <v>101</v>
      </c>
      <c r="EM7" s="36" t="s">
        <v>101</v>
      </c>
      <c r="EN7" s="36" t="s">
        <v>101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加藤 浩</cp:lastModifiedBy>
  <dcterms:created xsi:type="dcterms:W3CDTF">2016-02-03T09:28:32Z</dcterms:created>
  <dcterms:modified xsi:type="dcterms:W3CDTF">2016-02-15T07:36:36Z</dcterms:modified>
  <cp:category/>
</cp:coreProperties>
</file>