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<sst xmlns="http://schemas.openxmlformats.org/spreadsheetml/2006/main" count="221" uniqueCount="111">
  <si>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</si>
  <si>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</si>
  <si>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</si>
  <si>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</si>
  <si>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</si>
  <si>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</si>
  <si>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</si>
  <si>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</si>
  <si>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</si>
  <si>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</si>
  <si>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</si>
  <si>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</si>
  <si>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</si>
  <si>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</si>
  <si>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</si>
  <si>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</si>
  <si>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</si>
  <si>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</si>
  <si>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</si>
  <si>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</si>
  <si>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</si>
  <si>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</si>
  <si>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</si>
  <si>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</si>
  <si>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</si>
  <si>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</si>
  <si>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</si>
  <si>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</si>
  <si>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</si>
  <si>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</si>
  <si>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</si>
  <si>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</si>
  <si>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</si>
  <si>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</si>
  <si>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</si>
  <si>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</si>
  <si>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</si>
  <si>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</si>
  <si>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</si>
  <si>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</si>
  <si>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</si>
  <si>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</si>
  <si>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</si>
  <si>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</si>
  <si>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</si>
  <si>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</si>
  <si>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</si>
  <si>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</si>
  <si>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</si>
  <si>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</si>
  <si>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</si>
  <si>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</si>
  <si>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</si>
  <si>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</si>
  <si>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</si>
  <si>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</si>
  <si>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</si>
  <si>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</si>
  <si>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</si>
  <si>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</si>
  <si>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</si>
  <si>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</si>
  <si>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</si>
  <si>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</si>
  <si>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</si>
  <si>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</si>
  <si>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</si>
  <si>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</si>
  <si>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</si>
  <si>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</si>
  <si>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</si>
  <si>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</si>
  <si>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</si>
  <si>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</si>
  <si>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</si>
  <si>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</si>
  <si>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</si>
  <si>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</si>
  <si>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</si>
  <si>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</si>
  <si>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</si>
  <si>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</si>
  <si>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</si>
  <si>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</si>
  <si>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</si>
  <si>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</si>
  <si>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</si>
  <si>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</si>
  <si>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</si>
  <si>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</si>
  <si>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</si>
  <si>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</si>
  <si>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</si>
  <si>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</si>
  <si>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</si>
  <si>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</si>
  <si>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</si>
  <si>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</si>
  <si>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</si>
  <si>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</si>
  <si>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</si>
  <si>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</si>
  <si>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</si>
  <si>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</si>
  <si>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</si>
  <si>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</si>
  <si>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</si>
  <si>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</si>
  <si>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概ね100％以上で右肩上がりとなっており取組みが成果を上げていると思われる。経費回収率が100％を下回っており汚水処理費の削減が必要であるが概ね類似団体と類似している状況である。汚水処理原価については、概ね類似団体を下回っており、効率性は良いと考えられる。施設利用率は類似団体と比べても相対的に高く効率は良いと思われる。水洗化率はほぼ100％となつており、汚水処理が適切に行われていると思われる。</t>
    <rPh sb="0" eb="3">
      <t>シュウエキテキ</t>
    </rPh>
    <rPh sb="3" eb="5">
      <t>シュウシ</t>
    </rPh>
    <rPh sb="5" eb="7">
      <t>ヒリツ</t>
    </rPh>
    <rPh sb="12" eb="13">
      <t>オオム</t>
    </rPh>
    <rPh sb="18" eb="20">
      <t>イジョウ</t>
    </rPh>
    <rPh sb="21" eb="23">
      <t>ミギカタ</t>
    </rPh>
    <rPh sb="23" eb="24">
      <t>ア</t>
    </rPh>
    <rPh sb="32" eb="34">
      <t>トリク</t>
    </rPh>
    <rPh sb="36" eb="38">
      <t>セイカ</t>
    </rPh>
    <rPh sb="39" eb="40">
      <t>ア</t>
    </rPh>
    <rPh sb="45" eb="46">
      <t>オモ</t>
    </rPh>
    <rPh sb="50" eb="52">
      <t>ケイヒ</t>
    </rPh>
    <rPh sb="52" eb="54">
      <t>カイシュウ</t>
    </rPh>
    <rPh sb="54" eb="55">
      <t>リツ</t>
    </rPh>
    <rPh sb="61" eb="63">
      <t>シタマワ</t>
    </rPh>
    <rPh sb="67" eb="69">
      <t>オスイ</t>
    </rPh>
    <rPh sb="69" eb="71">
      <t>ショリ</t>
    </rPh>
    <rPh sb="71" eb="72">
      <t>ヒ</t>
    </rPh>
    <rPh sb="73" eb="75">
      <t>サクゲン</t>
    </rPh>
    <rPh sb="76" eb="78">
      <t>ヒツヨウ</t>
    </rPh>
    <rPh sb="82" eb="83">
      <t>オオム</t>
    </rPh>
    <rPh sb="84" eb="86">
      <t>ルイジ</t>
    </rPh>
    <rPh sb="86" eb="88">
      <t>ダンタイ</t>
    </rPh>
    <rPh sb="89" eb="91">
      <t>ルイジ</t>
    </rPh>
    <rPh sb="95" eb="97">
      <t>ジョウキョウ</t>
    </rPh>
    <rPh sb="101" eb="103">
      <t>オスイ</t>
    </rPh>
    <rPh sb="103" eb="105">
      <t>ショリ</t>
    </rPh>
    <rPh sb="105" eb="107">
      <t>ゲンカ</t>
    </rPh>
    <rPh sb="113" eb="114">
      <t>オオム</t>
    </rPh>
    <rPh sb="115" eb="117">
      <t>ルイジ</t>
    </rPh>
    <rPh sb="117" eb="119">
      <t>ダンタイ</t>
    </rPh>
    <rPh sb="120" eb="122">
      <t>シタマワ</t>
    </rPh>
    <rPh sb="127" eb="130">
      <t>コウリツセイ</t>
    </rPh>
    <rPh sb="131" eb="132">
      <t>ヨ</t>
    </rPh>
    <rPh sb="134" eb="135">
      <t>カンガ</t>
    </rPh>
    <rPh sb="140" eb="142">
      <t>シセツ</t>
    </rPh>
    <rPh sb="142" eb="145">
      <t>リヨウリツ</t>
    </rPh>
    <rPh sb="146" eb="148">
      <t>ルイジ</t>
    </rPh>
    <rPh sb="148" eb="150">
      <t>ダンタイ</t>
    </rPh>
    <rPh sb="151" eb="152">
      <t>クラ</t>
    </rPh>
    <rPh sb="155" eb="158">
      <t>ソウタイテキ</t>
    </rPh>
    <rPh sb="159" eb="160">
      <t>タカ</t>
    </rPh>
    <rPh sb="161" eb="163">
      <t>コウリツ</t>
    </rPh>
    <rPh sb="164" eb="165">
      <t>ヨ</t>
    </rPh>
    <rPh sb="167" eb="168">
      <t>オモ</t>
    </rPh>
    <rPh sb="172" eb="175">
      <t>スイセンカ</t>
    </rPh>
    <rPh sb="175" eb="176">
      <t>リツ</t>
    </rPh>
    <rPh sb="190" eb="192">
      <t>オスイ</t>
    </rPh>
    <rPh sb="192" eb="194">
      <t>ショリ</t>
    </rPh>
    <rPh sb="195" eb="197">
      <t>テキセツ</t>
    </rPh>
    <rPh sb="198" eb="199">
      <t>オコナ</t>
    </rPh>
    <rPh sb="205" eb="206">
      <t>オモ</t>
    </rPh>
    <phoneticPr fontId="4"/>
  </si>
  <si>
    <t>処理施設については老朽化が激しいため、平成２８年４月の公共下水道への接続を機に廃止する。また、中継ポンプ場については、接続を機に更新を実施した。</t>
    <rPh sb="0" eb="2">
      <t>ショリ</t>
    </rPh>
    <rPh sb="2" eb="4">
      <t>シセツ</t>
    </rPh>
    <rPh sb="9" eb="12">
      <t>ロウキュウカ</t>
    </rPh>
    <rPh sb="13" eb="14">
      <t>ハゲ</t>
    </rPh>
    <rPh sb="19" eb="21">
      <t>ヘイセイ</t>
    </rPh>
    <rPh sb="23" eb="24">
      <t>ネン</t>
    </rPh>
    <rPh sb="25" eb="26">
      <t>ガツ</t>
    </rPh>
    <rPh sb="27" eb="29">
      <t>コウキョウ</t>
    </rPh>
    <rPh sb="29" eb="32">
      <t>ゲスイドウ</t>
    </rPh>
    <rPh sb="34" eb="36">
      <t>セツゾク</t>
    </rPh>
    <rPh sb="37" eb="38">
      <t>キ</t>
    </rPh>
    <rPh sb="39" eb="41">
      <t>ハイシ</t>
    </rPh>
    <rPh sb="47" eb="49">
      <t>チュウケイ</t>
    </rPh>
    <rPh sb="52" eb="53">
      <t>バ</t>
    </rPh>
    <rPh sb="59" eb="61">
      <t>セツゾク</t>
    </rPh>
    <rPh sb="62" eb="63">
      <t>キ</t>
    </rPh>
    <rPh sb="64" eb="66">
      <t>コウシン</t>
    </rPh>
    <rPh sb="67" eb="69">
      <t>ジッシ</t>
    </rPh>
    <phoneticPr fontId="4"/>
  </si>
  <si>
    <t>平成２８年４月の公共下水道への接続により、農業集落排水事業は終了となる。公共下水道とせつぞくされることにより、汚水処理の効率は高まると思われる。</t>
    <rPh sb="0" eb="2">
      <t>ヘイセイ</t>
    </rPh>
    <rPh sb="4" eb="5">
      <t>ネン</t>
    </rPh>
    <rPh sb="6" eb="7">
      <t>ガツ</t>
    </rPh>
    <rPh sb="8" eb="10">
      <t>コウキョウ</t>
    </rPh>
    <rPh sb="10" eb="13">
      <t>ゲスイドウ</t>
    </rPh>
    <rPh sb="15" eb="17">
      <t>セツゾク</t>
    </rPh>
    <rPh sb="21" eb="23">
      <t>ノウギョウ</t>
    </rPh>
    <rPh sb="23" eb="25">
      <t>シュウラク</t>
    </rPh>
    <rPh sb="25" eb="27">
      <t>ハイスイ</t>
    </rPh>
    <rPh sb="27" eb="29">
      <t>ジギョウ</t>
    </rPh>
    <rPh sb="30" eb="32">
      <t>シュウリョウ</t>
    </rPh>
    <rPh sb="36" eb="38">
      <t>コウキョウ</t>
    </rPh>
    <rPh sb="38" eb="41">
      <t>ゲスイドウ</t>
    </rPh>
    <rPh sb="55" eb="57">
      <t>オスイ</t>
    </rPh>
    <rPh sb="57" eb="59">
      <t>ショリ</t>
    </rPh>
    <rPh sb="60" eb="62">
      <t>コウリツ</t>
    </rPh>
    <rPh sb="63" eb="64">
      <t>タカ</t>
    </rPh>
    <rPh sb="67" eb="68">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</si>
</sst>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498560"/>
        <c:axId val="200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00498560"/>
        <c:axId val="200504832"/>
      </c:lineChart>
      <c:dateAx>
        <c:axId val="200498560"/>
        <c:scaling>
          <c:orientation val="minMax"/>
        </c:scaling>
        <c:delete val="1"/>
        <c:axPos val="b"/>
        <c:numFmt formatCode="ge" sourceLinked="1"/>
        <c:majorTickMark val="none"/>
        <c:minorTickMark val="none"/>
        <c:tickLblPos val="none"/>
        <c:crossAx val="200504832"/>
        <c:crosses val="autoZero"/>
        <c:auto val="1"/>
        <c:lblOffset val="100"/>
        <c:baseTimeUnit val="years"/>
      </c:dateAx>
      <c:valAx>
        <c:axId val="200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98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82.11</c:v>
                </c:pt>
                <c:pt idx="3">
                  <c:v>79.37</c:v>
                </c:pt>
                <c:pt idx="4">
                  <c:v>80.209999999999994</c:v>
                </c:pt>
              </c:numCache>
            </c:numRef>
          </c:val>
        </c:ser>
        <c:dLbls>
          <c:showLegendKey val="0"/>
          <c:showVal val="0"/>
          <c:showCatName val="0"/>
          <c:showSerName val="0"/>
          <c:showPercent val="0"/>
          <c:showBubbleSize val="0"/>
        </c:dLbls>
        <c:gapWidth val="150"/>
        <c:axId val="17997824"/>
        <c:axId val="179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7997824"/>
        <c:axId val="17999744"/>
      </c:lineChart>
      <c:dateAx>
        <c:axId val="17997824"/>
        <c:scaling>
          <c:orientation val="minMax"/>
        </c:scaling>
        <c:delete val="1"/>
        <c:axPos val="b"/>
        <c:numFmt formatCode="ge" sourceLinked="1"/>
        <c:majorTickMark val="none"/>
        <c:minorTickMark val="none"/>
        <c:tickLblPos val="none"/>
        <c:crossAx val="17999744"/>
        <c:crosses val="autoZero"/>
        <c:auto val="1"/>
        <c:lblOffset val="100"/>
        <c:baseTimeUnit val="years"/>
      </c:dateAx>
      <c:valAx>
        <c:axId val="179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97.04</c:v>
                </c:pt>
                <c:pt idx="1">
                  <c:v>97.43</c:v>
                </c:pt>
                <c:pt idx="2">
                  <c:v>97.49</c:v>
                </c:pt>
                <c:pt idx="3">
                  <c:v>97.54</c:v>
                </c:pt>
                <c:pt idx="4">
                  <c:v>97.38</c:v>
                </c:pt>
              </c:numCache>
            </c:numRef>
          </c:val>
        </c:ser>
        <c:dLbls>
          <c:showLegendKey val="0"/>
          <c:showVal val="0"/>
          <c:showCatName val="0"/>
          <c:showSerName val="0"/>
          <c:showPercent val="0"/>
          <c:showBubbleSize val="0"/>
        </c:dLbls>
        <c:gapWidth val="150"/>
        <c:axId val="18017664"/>
        <c:axId val="2006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8017664"/>
        <c:axId val="200689152"/>
      </c:lineChart>
      <c:dateAx>
        <c:axId val="18017664"/>
        <c:scaling>
          <c:orientation val="minMax"/>
        </c:scaling>
        <c:delete val="1"/>
        <c:axPos val="b"/>
        <c:numFmt formatCode="ge" sourceLinked="1"/>
        <c:majorTickMark val="none"/>
        <c:minorTickMark val="none"/>
        <c:tickLblPos val="none"/>
        <c:crossAx val="200689152"/>
        <c:crosses val="autoZero"/>
        <c:auto val="1"/>
        <c:lblOffset val="100"/>
        <c:baseTimeUnit val="years"/>
      </c:dateAx>
      <c:valAx>
        <c:axId val="2006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99.94</c:v>
                </c:pt>
                <c:pt idx="1">
                  <c:v>98.41</c:v>
                </c:pt>
                <c:pt idx="2">
                  <c:v>103.42</c:v>
                </c:pt>
                <c:pt idx="3">
                  <c:v>100.47</c:v>
                </c:pt>
                <c:pt idx="4">
                  <c:v>111.08</c:v>
                </c:pt>
              </c:numCache>
            </c:numRef>
          </c:val>
        </c:ser>
        <c:dLbls>
          <c:showLegendKey val="0"/>
          <c:showVal val="0"/>
          <c:showCatName val="0"/>
          <c:showSerName val="0"/>
          <c:showPercent val="0"/>
          <c:showBubbleSize val="0"/>
        </c:dLbls>
        <c:gapWidth val="150"/>
        <c:axId val="200518656"/>
        <c:axId val="200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18656"/>
        <c:axId val="200524928"/>
      </c:lineChart>
      <c:dateAx>
        <c:axId val="200518656"/>
        <c:scaling>
          <c:orientation val="minMax"/>
        </c:scaling>
        <c:delete val="1"/>
        <c:axPos val="b"/>
        <c:numFmt formatCode="ge" sourceLinked="1"/>
        <c:majorTickMark val="none"/>
        <c:minorTickMark val="none"/>
        <c:tickLblPos val="none"/>
        <c:crossAx val="200524928"/>
        <c:crosses val="autoZero"/>
        <c:auto val="1"/>
        <c:lblOffset val="100"/>
        <c:baseTimeUnit val="years"/>
      </c:dateAx>
      <c:valAx>
        <c:axId val="200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34656"/>
        <c:axId val="2004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34656"/>
        <c:axId val="200426240"/>
      </c:lineChart>
      <c:dateAx>
        <c:axId val="200534656"/>
        <c:scaling>
          <c:orientation val="minMax"/>
        </c:scaling>
        <c:delete val="1"/>
        <c:axPos val="b"/>
        <c:numFmt formatCode="ge" sourceLinked="1"/>
        <c:majorTickMark val="none"/>
        <c:minorTickMark val="none"/>
        <c:tickLblPos val="none"/>
        <c:crossAx val="200426240"/>
        <c:crosses val="autoZero"/>
        <c:auto val="1"/>
        <c:lblOffset val="100"/>
        <c:baseTimeUnit val="years"/>
      </c:dateAx>
      <c:valAx>
        <c:axId val="2004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12576"/>
        <c:axId val="2085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12576"/>
        <c:axId val="208507264"/>
      </c:lineChart>
      <c:dateAx>
        <c:axId val="208312576"/>
        <c:scaling>
          <c:orientation val="minMax"/>
        </c:scaling>
        <c:delete val="1"/>
        <c:axPos val="b"/>
        <c:numFmt formatCode="ge" sourceLinked="1"/>
        <c:majorTickMark val="none"/>
        <c:minorTickMark val="none"/>
        <c:tickLblPos val="none"/>
        <c:crossAx val="208507264"/>
        <c:crosses val="autoZero"/>
        <c:auto val="1"/>
        <c:lblOffset val="100"/>
        <c:baseTimeUnit val="years"/>
      </c:dateAx>
      <c:valAx>
        <c:axId val="2085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661120"/>
        <c:axId val="200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661120"/>
        <c:axId val="200348032"/>
      </c:lineChart>
      <c:dateAx>
        <c:axId val="208661120"/>
        <c:scaling>
          <c:orientation val="minMax"/>
        </c:scaling>
        <c:delete val="1"/>
        <c:axPos val="b"/>
        <c:numFmt formatCode="ge" sourceLinked="1"/>
        <c:majorTickMark val="none"/>
        <c:minorTickMark val="none"/>
        <c:tickLblPos val="none"/>
        <c:crossAx val="200348032"/>
        <c:crosses val="autoZero"/>
        <c:auto val="1"/>
        <c:lblOffset val="100"/>
        <c:baseTimeUnit val="years"/>
      </c:dateAx>
      <c:valAx>
        <c:axId val="200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373760"/>
        <c:axId val="200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373760"/>
        <c:axId val="200375680"/>
      </c:lineChart>
      <c:dateAx>
        <c:axId val="200373760"/>
        <c:scaling>
          <c:orientation val="minMax"/>
        </c:scaling>
        <c:delete val="1"/>
        <c:axPos val="b"/>
        <c:numFmt formatCode="ge" sourceLinked="1"/>
        <c:majorTickMark val="none"/>
        <c:minorTickMark val="none"/>
        <c:tickLblPos val="none"/>
        <c:crossAx val="200375680"/>
        <c:crosses val="autoZero"/>
        <c:auto val="1"/>
        <c:lblOffset val="100"/>
        <c:baseTimeUnit val="years"/>
      </c:dateAx>
      <c:valAx>
        <c:axId val="200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483968"/>
        <c:axId val="2004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00483968"/>
        <c:axId val="200485888"/>
      </c:lineChart>
      <c:dateAx>
        <c:axId val="200483968"/>
        <c:scaling>
          <c:orientation val="minMax"/>
        </c:scaling>
        <c:delete val="1"/>
        <c:axPos val="b"/>
        <c:numFmt formatCode="ge" sourceLinked="1"/>
        <c:majorTickMark val="none"/>
        <c:minorTickMark val="none"/>
        <c:tickLblPos val="none"/>
        <c:crossAx val="200485888"/>
        <c:crosses val="autoZero"/>
        <c:auto val="1"/>
        <c:lblOffset val="100"/>
        <c:baseTimeUnit val="years"/>
      </c:dateAx>
      <c:valAx>
        <c:axId val="2004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7.65</c:v>
                </c:pt>
                <c:pt idx="1">
                  <c:v>44.6</c:v>
                </c:pt>
                <c:pt idx="2">
                  <c:v>51.34</c:v>
                </c:pt>
                <c:pt idx="3">
                  <c:v>55.88</c:v>
                </c:pt>
                <c:pt idx="4">
                  <c:v>41.24</c:v>
                </c:pt>
              </c:numCache>
            </c:numRef>
          </c:val>
        </c:ser>
        <c:dLbls>
          <c:showLegendKey val="0"/>
          <c:showVal val="0"/>
          <c:showCatName val="0"/>
          <c:showSerName val="0"/>
          <c:showPercent val="0"/>
          <c:showBubbleSize val="0"/>
        </c:dLbls>
        <c:gapWidth val="150"/>
        <c:axId val="200651520"/>
        <c:axId val="2006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00651520"/>
        <c:axId val="200653440"/>
      </c:lineChart>
      <c:dateAx>
        <c:axId val="200651520"/>
        <c:scaling>
          <c:orientation val="minMax"/>
        </c:scaling>
        <c:delete val="1"/>
        <c:axPos val="b"/>
        <c:numFmt formatCode="ge" sourceLinked="1"/>
        <c:majorTickMark val="none"/>
        <c:minorTickMark val="none"/>
        <c:tickLblPos val="none"/>
        <c:crossAx val="200653440"/>
        <c:crosses val="autoZero"/>
        <c:auto val="1"/>
        <c:lblOffset val="100"/>
        <c:baseTimeUnit val="years"/>
      </c:dateAx>
      <c:valAx>
        <c:axId val="2006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726.84</c:v>
                </c:pt>
                <c:pt idx="1">
                  <c:v>128.83000000000001</c:v>
                </c:pt>
                <c:pt idx="2">
                  <c:v>155.32</c:v>
                </c:pt>
                <c:pt idx="3">
                  <c:v>146.91999999999999</c:v>
                </c:pt>
                <c:pt idx="4">
                  <c:v>195.02</c:v>
                </c:pt>
              </c:numCache>
            </c:numRef>
          </c:val>
        </c:ser>
        <c:dLbls>
          <c:showLegendKey val="0"/>
          <c:showVal val="0"/>
          <c:showCatName val="0"/>
          <c:showSerName val="0"/>
          <c:showPercent val="0"/>
          <c:showBubbleSize val="0"/>
        </c:dLbls>
        <c:gapWidth val="150"/>
        <c:axId val="17957248"/>
        <c:axId val="179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7957248"/>
        <c:axId val="17959168"/>
      </c:lineChart>
      <c:dateAx>
        <c:axId val="17957248"/>
        <c:scaling>
          <c:orientation val="minMax"/>
        </c:scaling>
        <c:delete val="1"/>
        <c:axPos val="b"/>
        <c:numFmt formatCode="ge" sourceLinked="1"/>
        <c:majorTickMark val="none"/>
        <c:minorTickMark val="none"/>
        <c:tickLblPos val="none"/>
        <c:crossAx val="17959168"/>
        <c:crosses val="autoZero"/>
        <c:auto val="1"/>
        <c:lblOffset val="100"/>
        <c:baseTimeUnit val="years"/>
      </c:dateAx>
      <c:valAx>
        <c:axId val="179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大津市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342832</v>
      </c>
      <c r="AM8" s="47"/>
      <c r="AN8" s="47"/>
      <c r="AO8" s="47"/>
      <c r="AP8" s="47"/>
      <c r="AQ8" s="47"/>
      <c r="AR8" s="47"/>
      <c r="AS8" s="47"/>
      <c r="AT8" s="43">
        <f>データ!S6</f>
        <v>464.51</v>
      </c>
      <c r="AU8" s="43"/>
      <c r="AV8" s="43"/>
      <c r="AW8" s="43"/>
      <c r="AX8" s="43"/>
      <c r="AY8" s="43"/>
      <c r="AZ8" s="43"/>
      <c r="BA8" s="43"/>
      <c r="BB8" s="43">
        <f>データ!T6</f>
        <v>738.05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0.28000000000000003</v>
      </c>
      <c r="Q10" s="43"/>
      <c r="R10" s="43"/>
      <c r="S10" s="43"/>
      <c r="T10" s="43"/>
      <c r="U10" s="43"/>
      <c r="V10" s="43"/>
      <c r="W10" s="43">
        <f>データ!P6</f>
        <v>100</v>
      </c>
      <c r="X10" s="43"/>
      <c r="Y10" s="43"/>
      <c r="Z10" s="43"/>
      <c r="AA10" s="43"/>
      <c r="AB10" s="43"/>
      <c r="AC10" s="43"/>
      <c r="AD10" s="47">
        <f>データ!Q6</f>
        <v>3450</v>
      </c>
      <c r="AE10" s="47"/>
      <c r="AF10" s="47"/>
      <c r="AG10" s="47"/>
      <c r="AH10" s="47"/>
      <c r="AI10" s="47"/>
      <c r="AJ10" s="47"/>
      <c r="AK10" s="2"/>
      <c r="AL10" s="47">
        <f>データ!U6</f>
        <v>954</v>
      </c>
      <c r="AM10" s="47"/>
      <c r="AN10" s="47"/>
      <c r="AO10" s="47"/>
      <c r="AP10" s="47"/>
      <c r="AQ10" s="47"/>
      <c r="AR10" s="47"/>
      <c r="AS10" s="47"/>
      <c r="AT10" s="43">
        <f>データ!V6</f>
        <v>0.73</v>
      </c>
      <c r="AU10" s="43"/>
      <c r="AV10" s="43"/>
      <c r="AW10" s="43"/>
      <c r="AX10" s="43"/>
      <c r="AY10" s="43"/>
      <c r="AZ10" s="43"/>
      <c r="BA10" s="43"/>
      <c r="BB10" s="43">
        <f>データ!W6</f>
        <v>1306.8499999999999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252018</v>
      </c>
      <c r="D6" s="31">
        <f t="shared" si="3"/>
        <v>47</v>
      </c>
      <c r="E6" s="31">
        <f t="shared" si="3"/>
        <v>17</v>
      </c>
      <c r="F6" s="31">
        <f t="shared" si="3"/>
        <v>5</v>
      </c>
      <c r="G6" s="31">
        <f t="shared" si="3"/>
        <v>0</v>
      </c>
      <c r="H6" s="31" t="str">
        <f t="shared" si="3"/>
        <v>滋賀県　大津市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0.28000000000000003</v>
      </c>
      <c r="P6" s="32">
        <f t="shared" si="3"/>
        <v>100</v>
      </c>
      <c r="Q6" s="32">
        <f t="shared" si="3"/>
        <v>3450</v>
      </c>
      <c r="R6" s="32">
        <f t="shared" si="3"/>
        <v>342832</v>
      </c>
      <c r="S6" s="32">
        <f t="shared" si="3"/>
        <v>464.51</v>
      </c>
      <c r="T6" s="32">
        <f t="shared" si="3"/>
        <v>738.05</v>
      </c>
      <c r="U6" s="32">
        <f t="shared" si="3"/>
        <v>954</v>
      </c>
      <c r="V6" s="32">
        <f t="shared" si="3"/>
        <v>0.73</v>
      </c>
      <c r="W6" s="32">
        <f t="shared" si="3"/>
        <v>1306.8499999999999</v>
      </c>
      <c r="X6" s="33">
        <f>IF(X7="",NA(),X7)</f>
        <v>99.94</v>
      </c>
      <c r="Y6" s="33">
        <f t="shared" ref="Y6:AG6" si="4">IF(Y7="",NA(),Y7)</f>
        <v>98.41</v>
      </c>
      <c r="Z6" s="33">
        <f t="shared" si="4"/>
        <v>103.42</v>
      </c>
      <c r="AA6" s="33">
        <f t="shared" si="4"/>
        <v>100.47</v>
      </c>
      <c r="AB6" s="33">
        <f t="shared" si="4"/>
        <v>111.08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7.65</v>
      </c>
      <c r="BQ6" s="33">
        <f t="shared" ref="BQ6:BY6" si="8">IF(BQ7="",NA(),BQ7)</f>
        <v>44.6</v>
      </c>
      <c r="BR6" s="33">
        <f t="shared" si="8"/>
        <v>51.34</v>
      </c>
      <c r="BS6" s="33">
        <f t="shared" si="8"/>
        <v>55.88</v>
      </c>
      <c r="BT6" s="33">
        <f t="shared" si="8"/>
        <v>41.24</v>
      </c>
      <c r="BU6" s="33">
        <f t="shared" si="8"/>
        <v>53.42</v>
      </c>
      <c r="BV6" s="33">
        <f t="shared" si="8"/>
        <v>51.56</v>
      </c>
      <c r="BW6" s="33">
        <f t="shared" si="8"/>
        <v>51.03</v>
      </c>
      <c r="BX6" s="33">
        <f t="shared" si="8"/>
        <v>50.9</v>
      </c>
      <c r="BY6" s="33">
        <f t="shared" si="8"/>
        <v>50.82</v>
      </c>
      <c r="BZ6" s="32" t="str">
        <f>IF(BZ7="","",IF(BZ7="-","【-】","【"&amp;SUBSTITUTE(TEXT(BZ7,"#,##0.00"),"-","△")&amp;"】"))</f>
        <v>【51.49】</v>
      </c>
      <c r="CA6" s="33">
        <f>IF(CA7="",NA(),CA7)</f>
        <v>726.84</v>
      </c>
      <c r="CB6" s="33">
        <f t="shared" ref="CB6:CJ6" si="9">IF(CB7="",NA(),CB7)</f>
        <v>128.83000000000001</v>
      </c>
      <c r="CC6" s="33">
        <f t="shared" si="9"/>
        <v>155.32</v>
      </c>
      <c r="CD6" s="33">
        <f t="shared" si="9"/>
        <v>146.91999999999999</v>
      </c>
      <c r="CE6" s="33">
        <f t="shared" si="9"/>
        <v>195.02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100</v>
      </c>
      <c r="CM6" s="33">
        <f t="shared" ref="CM6:CU6" si="10">IF(CM7="",NA(),CM7)</f>
        <v>100</v>
      </c>
      <c r="CN6" s="33">
        <f t="shared" si="10"/>
        <v>82.11</v>
      </c>
      <c r="CO6" s="33">
        <f t="shared" si="10"/>
        <v>79.37</v>
      </c>
      <c r="CP6" s="33">
        <f t="shared" si="10"/>
        <v>80.209999999999994</v>
      </c>
      <c r="CQ6" s="33">
        <f t="shared" si="10"/>
        <v>54.23</v>
      </c>
      <c r="CR6" s="33">
        <f t="shared" si="10"/>
        <v>55.49</v>
      </c>
      <c r="CS6" s="33">
        <f t="shared" si="10"/>
        <v>54.99</v>
      </c>
      <c r="CT6" s="33">
        <f t="shared" si="10"/>
        <v>54.36</v>
      </c>
      <c r="CU6" s="33">
        <f t="shared" si="10"/>
        <v>53.52</v>
      </c>
      <c r="CV6" s="32" t="str">
        <f>IF(CV7="","",IF(CV7="-","【-】","【"&amp;SUBSTITUTE(TEXT(CV7,"#,##0.00"),"-","△")&amp;"】"))</f>
        <v>【53.65】</v>
      </c>
      <c r="CW6" s="33">
        <f>IF(CW7="",NA(),CW7)</f>
        <v>97.04</v>
      </c>
      <c r="CX6" s="33">
        <f t="shared" ref="CX6:DF6" si="11">IF(CX7="",NA(),CX7)</f>
        <v>97.43</v>
      </c>
      <c r="CY6" s="33">
        <f t="shared" si="11"/>
        <v>97.49</v>
      </c>
      <c r="CZ6" s="33">
        <f t="shared" si="11"/>
        <v>97.54</v>
      </c>
      <c r="DA6" s="33">
        <f t="shared" si="11"/>
        <v>97.38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252018</v>
      </c>
      <c r="D7" s="35">
        <v>47</v>
      </c>
      <c r="E7" s="35">
        <v>17</v>
      </c>
      <c r="F7" s="35">
        <v>5</v>
      </c>
      <c r="G7" s="35">
        <v>0</v>
      </c>
      <c r="H7" s="35" t="s">
        <v>96</v>
      </c>
      <c r="I7" s="35" t="s">
        <v>97</v>
      </c>
      <c r="J7" s="35" t="s">
        <v>98</v>
      </c>
      <c r="K7" s="35" t="s">
        <v>99</v>
      </c>
      <c r="L7" s="35" t="s">
        <v>100</v>
      </c>
      <c r="M7" s="36" t="s">
        <v>101</v>
      </c>
      <c r="N7" s="36" t="s">
        <v>102</v>
      </c>
      <c r="O7" s="36">
        <v>0.28000000000000003</v>
      </c>
      <c r="P7" s="36">
        <v>100</v>
      </c>
      <c r="Q7" s="36">
        <v>3450</v>
      </c>
      <c r="R7" s="36">
        <v>342832</v>
      </c>
      <c r="S7" s="36">
        <v>464.51</v>
      </c>
      <c r="T7" s="36">
        <v>738.05</v>
      </c>
      <c r="U7" s="36">
        <v>954</v>
      </c>
      <c r="V7" s="36">
        <v>0.73</v>
      </c>
      <c r="W7" s="36">
        <v>1306.8499999999999</v>
      </c>
      <c r="X7" s="36">
        <v>99.94</v>
      </c>
      <c r="Y7" s="36">
        <v>98.41</v>
      </c>
      <c r="Z7" s="36">
        <v>103.42</v>
      </c>
      <c r="AA7" s="36">
        <v>100.47</v>
      </c>
      <c r="AB7" s="36">
        <v>111.08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7.65</v>
      </c>
      <c r="BQ7" s="36">
        <v>44.6</v>
      </c>
      <c r="BR7" s="36">
        <v>51.34</v>
      </c>
      <c r="BS7" s="36">
        <v>55.88</v>
      </c>
      <c r="BT7" s="36">
        <v>41.24</v>
      </c>
      <c r="BU7" s="36">
        <v>53.42</v>
      </c>
      <c r="BV7" s="36">
        <v>51.56</v>
      </c>
      <c r="BW7" s="36">
        <v>51.03</v>
      </c>
      <c r="BX7" s="36">
        <v>50.9</v>
      </c>
      <c r="BY7" s="36">
        <v>50.82</v>
      </c>
      <c r="BZ7" s="36">
        <v>51.49</v>
      </c>
      <c r="CA7" s="36">
        <v>726.84</v>
      </c>
      <c r="CB7" s="36">
        <v>128.83000000000001</v>
      </c>
      <c r="CC7" s="36">
        <v>155.32</v>
      </c>
      <c r="CD7" s="36">
        <v>146.91999999999999</v>
      </c>
      <c r="CE7" s="36">
        <v>195.02</v>
      </c>
      <c r="CF7" s="36">
        <v>269.12</v>
      </c>
      <c r="CG7" s="36">
        <v>283.26</v>
      </c>
      <c r="CH7" s="36">
        <v>289.60000000000002</v>
      </c>
      <c r="CI7" s="36">
        <v>293.27</v>
      </c>
      <c r="CJ7" s="36">
        <v>300.52</v>
      </c>
      <c r="CK7" s="36">
        <v>295.10000000000002</v>
      </c>
      <c r="CL7" s="36">
        <v>100</v>
      </c>
      <c r="CM7" s="36">
        <v>100</v>
      </c>
      <c r="CN7" s="36">
        <v>82.11</v>
      </c>
      <c r="CO7" s="36">
        <v>79.37</v>
      </c>
      <c r="CP7" s="36">
        <v>80.209999999999994</v>
      </c>
      <c r="CQ7" s="36">
        <v>54.23</v>
      </c>
      <c r="CR7" s="36">
        <v>55.49</v>
      </c>
      <c r="CS7" s="36">
        <v>54.99</v>
      </c>
      <c r="CT7" s="36">
        <v>54.36</v>
      </c>
      <c r="CU7" s="36">
        <v>53.52</v>
      </c>
      <c r="CV7" s="36">
        <v>53.65</v>
      </c>
      <c r="CW7" s="36">
        <v>97.04</v>
      </c>
      <c r="CX7" s="36">
        <v>97.43</v>
      </c>
      <c r="CY7" s="36">
        <v>97.49</v>
      </c>
      <c r="CZ7" s="36">
        <v>97.54</v>
      </c>
      <c r="DA7" s="36">
        <v>97.38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dcterms:created xsi:type="dcterms:W3CDTF">2016-01-14T11:02:04Z</dcterms:created>
  <dcterms:modified xsi:type="dcterms:W3CDTF">2016-02-18T02:56:22Z</dcterms:modified>
</cp:coreProperties>
</file>