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<sst xmlns="http://schemas.openxmlformats.org/spreadsheetml/2006/main" count="221" uniqueCount="111">
  <si>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</si>
  <si>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</si>
  <si>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</si>
  <si>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</si>
  <si>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</si>
  <si>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</si>
  <si>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</si>
  <si>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</si>
  <si>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</si>
  <si>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</si>
  <si>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</si>
  <si>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</si>
  <si>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</si>
  <si>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</si>
  <si>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</si>
  <si>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</si>
  <si>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</si>
  <si>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</si>
  <si>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</si>
  <si>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</si>
  <si>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</si>
  <si>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</si>
  <si>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</si>
  <si>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</si>
  <si>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</si>
  <si>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</si>
  <si>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</si>
  <si>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</si>
  <si>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</si>
  <si>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</si>
  <si>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</si>
  <si>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</si>
  <si>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</si>
  <si>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</si>
  <si>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</si>
  <si>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</si>
  <si>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</si>
  <si>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</si>
  <si>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</si>
  <si>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</si>
  <si>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</si>
  <si>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</si>
  <si>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</si>
  <si>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</si>
  <si>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</si>
  <si>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</si>
  <si>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</si>
  <si>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</si>
  <si>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</si>
  <si>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</si>
  <si>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</si>
  <si>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</si>
  <si>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</si>
  <si>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</si>
  <si>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</si>
  <si>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</si>
  <si>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</si>
  <si>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</si>
  <si>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</si>
  <si>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</si>
  <si>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</si>
  <si>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</si>
  <si>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</si>
  <si>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</si>
  <si>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</si>
  <si>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</si>
  <si>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</si>
  <si>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</si>
  <si>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</si>
  <si>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</si>
  <si>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</si>
  <si>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</si>
  <si>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</si>
  <si>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</si>
  <si>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</si>
  <si>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</si>
  <si>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</si>
  <si>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</si>
  <si>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</si>
  <si>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</si>
  <si>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</si>
  <si>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</si>
  <si>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</si>
  <si>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</si>
  <si>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</si>
  <si>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</si>
  <si>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</si>
  <si>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</si>
  <si>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</si>
  <si>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</si>
  <si>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</si>
  <si>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</si>
  <si>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</si>
  <si>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</si>
  <si>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</si>
  <si>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</si>
  <si>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</si>
  <si>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</si>
  <si>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</si>
  <si>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</si>
  <si>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</si>
  <si>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</si>
  <si>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</si>
  <si>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</si>
  <si>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</si>
  <si>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</si>
  <si>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</si>
  <si>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</si>
  <si>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事業費の大半を企業債の返済が占めている中、収益的収支比率は平成26年度より改善傾向にあるものの、100%以下の数値となっているため、比率改善の取り組みが必要となっている。
　また、今後はマンホールやポンプ施設等の調査・修繕といった維持管理における費用も増加する見込であり、経営改善のための取り組みが必須となっている。</t>
    <phoneticPr fontId="4"/>
  </si>
  <si>
    <t>　管渠の殆どが塩ビ管であり現時点では更新を行っていない。また、老朽化の影響が発生しやすいコンクリート製のマンホールやポンプ施設においては、施工年度が早い地区より目視による調査・点検を行い今後の対策を計画していく。</t>
    <rPh sb="1" eb="2">
      <t>カン</t>
    </rPh>
    <rPh sb="2" eb="3">
      <t>キョ</t>
    </rPh>
    <rPh sb="4" eb="5">
      <t>ホトン</t>
    </rPh>
    <rPh sb="7" eb="8">
      <t>エン</t>
    </rPh>
    <rPh sb="9" eb="10">
      <t>カン</t>
    </rPh>
    <rPh sb="13" eb="16">
      <t>ゲンジテン</t>
    </rPh>
    <rPh sb="18" eb="20">
      <t>コウシン</t>
    </rPh>
    <rPh sb="21" eb="22">
      <t>オコナ</t>
    </rPh>
    <rPh sb="31" eb="34">
      <t>ロウキュウカ</t>
    </rPh>
    <rPh sb="35" eb="37">
      <t>エイキョウ</t>
    </rPh>
    <rPh sb="38" eb="40">
      <t>ハッセイ</t>
    </rPh>
    <rPh sb="50" eb="51">
      <t>セイ</t>
    </rPh>
    <rPh sb="61" eb="63">
      <t>シセツ</t>
    </rPh>
    <phoneticPr fontId="4"/>
  </si>
  <si>
    <t xml:space="preserve"> 汚水処理原価は類似団体平均より低い数値であり、経費回収率においては「100%を越えた」値となっている。
　収益的収支比率については、昨年より改善しているものの100%を下回っている状態であることから、今後は使用料の増収対策等の検討が必要となってくる。
　水洗化においては類似団体平均と比べても低い数値となっているが、住宅地域の整備が完了したことから今後は数値が上がってくると推測できる。新たに供用開始した地域へ、早い段階から啓発していくことで、水洗化率の向上を図る。</t>
    <rPh sb="1" eb="3">
      <t>オスイ</t>
    </rPh>
    <rPh sb="3" eb="5">
      <t>ショリ</t>
    </rPh>
    <rPh sb="5" eb="7">
      <t>ゲンカ</t>
    </rPh>
    <rPh sb="8" eb="10">
      <t>ルイジ</t>
    </rPh>
    <rPh sb="10" eb="12">
      <t>ダンタイ</t>
    </rPh>
    <rPh sb="12" eb="14">
      <t>ヘイキン</t>
    </rPh>
    <rPh sb="16" eb="17">
      <t>ヒク</t>
    </rPh>
    <rPh sb="18" eb="20">
      <t>スウチ</t>
    </rPh>
    <rPh sb="24" eb="26">
      <t>ケイヒ</t>
    </rPh>
    <rPh sb="26" eb="28">
      <t>カイシュウ</t>
    </rPh>
    <rPh sb="28" eb="29">
      <t>リツ</t>
    </rPh>
    <rPh sb="40" eb="41">
      <t>コ</t>
    </rPh>
    <rPh sb="44" eb="45">
      <t>アタイ</t>
    </rPh>
    <rPh sb="54" eb="57">
      <t>シュウエキテキ</t>
    </rPh>
    <rPh sb="57" eb="59">
      <t>シュウシ</t>
    </rPh>
    <rPh sb="59" eb="61">
      <t>ヒリツ</t>
    </rPh>
    <rPh sb="67" eb="69">
      <t>サクネン</t>
    </rPh>
    <rPh sb="71" eb="73">
      <t>カイゼン</t>
    </rPh>
    <rPh sb="85" eb="87">
      <t>シタマワ</t>
    </rPh>
    <rPh sb="91" eb="93">
      <t>ジョウタイ</t>
    </rPh>
    <rPh sb="101" eb="103">
      <t>コンゴ</t>
    </rPh>
    <rPh sb="104" eb="106">
      <t>シヨウ</t>
    </rPh>
    <rPh sb="106" eb="107">
      <t>リョウ</t>
    </rPh>
    <rPh sb="108" eb="110">
      <t>ゾウシュウ</t>
    </rPh>
    <rPh sb="110" eb="112">
      <t>タイサク</t>
    </rPh>
    <rPh sb="112" eb="113">
      <t>トウ</t>
    </rPh>
    <rPh sb="114" eb="116">
      <t>ケントウ</t>
    </rPh>
    <rPh sb="117" eb="119">
      <t>ヒツヨウ</t>
    </rPh>
    <rPh sb="128" eb="131">
      <t>スイセンカ</t>
    </rPh>
    <rPh sb="136" eb="138">
      <t>ルイジ</t>
    </rPh>
    <rPh sb="138" eb="140">
      <t>ダンタイ</t>
    </rPh>
    <rPh sb="140" eb="142">
      <t>ヘイキン</t>
    </rPh>
    <rPh sb="143" eb="144">
      <t>クラ</t>
    </rPh>
    <rPh sb="147" eb="148">
      <t>ヒク</t>
    </rPh>
    <rPh sb="149" eb="151">
      <t>スウチ</t>
    </rPh>
    <rPh sb="159" eb="161">
      <t>ジュウタク</t>
    </rPh>
    <rPh sb="161" eb="163">
      <t>チイキ</t>
    </rPh>
    <rPh sb="164" eb="166">
      <t>セイビ</t>
    </rPh>
    <rPh sb="167" eb="169">
      <t>カンリョウ</t>
    </rPh>
    <rPh sb="175" eb="177">
      <t>コンゴ</t>
    </rPh>
    <rPh sb="178" eb="180">
      <t>スウチ</t>
    </rPh>
    <rPh sb="181" eb="182">
      <t>ア</t>
    </rPh>
    <rPh sb="188" eb="190">
      <t>スイソク</t>
    </rPh>
    <rPh sb="194" eb="195">
      <t>アタラ</t>
    </rPh>
    <rPh sb="197" eb="199">
      <t>キョウヨウ</t>
    </rPh>
    <rPh sb="199" eb="201">
      <t>カイシ</t>
    </rPh>
    <rPh sb="203" eb="205">
      <t>チイキ</t>
    </rPh>
    <rPh sb="207" eb="208">
      <t>ハヤ</t>
    </rPh>
    <rPh sb="209" eb="211">
      <t>ダンカイ</t>
    </rPh>
    <rPh sb="213" eb="215">
      <t>ケイハツ</t>
    </rPh>
    <rPh sb="223" eb="226">
      <t>スイセンカ</t>
    </rPh>
    <rPh sb="226" eb="227">
      <t>リツ</t>
    </rPh>
    <rPh sb="228" eb="230">
      <t>コウジョウ</t>
    </rPh>
    <rPh sb="231" eb="23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</si>
</sst>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420032"/>
        <c:axId val="774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7420032"/>
        <c:axId val="77421952"/>
      </c:lineChart>
      <c:dateAx>
        <c:axId val="77420032"/>
        <c:scaling>
          <c:orientation val="minMax"/>
        </c:scaling>
        <c:delete val="1"/>
        <c:axPos val="b"/>
        <c:numFmt formatCode="ge" sourceLinked="1"/>
        <c:majorTickMark val="none"/>
        <c:minorTickMark val="none"/>
        <c:tickLblPos val="none"/>
        <c:crossAx val="77421952"/>
        <c:crosses val="autoZero"/>
        <c:auto val="1"/>
        <c:lblOffset val="100"/>
        <c:baseTimeUnit val="years"/>
      </c:dateAx>
      <c:valAx>
        <c:axId val="774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86.41</c:v>
                </c:pt>
                <c:pt idx="1">
                  <c:v>86.41</c:v>
                </c:pt>
                <c:pt idx="2">
                  <c:v>86.41</c:v>
                </c:pt>
                <c:pt idx="3">
                  <c:v>97.27</c:v>
                </c:pt>
                <c:pt idx="4">
                  <c:v>97.32</c:v>
                </c:pt>
              </c:numCache>
            </c:numRef>
          </c:val>
        </c:ser>
        <c:dLbls>
          <c:showLegendKey val="0"/>
          <c:showVal val="0"/>
          <c:showCatName val="0"/>
          <c:showSerName val="0"/>
          <c:showPercent val="0"/>
          <c:showBubbleSize val="0"/>
        </c:dLbls>
        <c:gapWidth val="150"/>
        <c:axId val="80459648"/>
        <c:axId val="80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0459648"/>
        <c:axId val="80474112"/>
      </c:lineChart>
      <c:dateAx>
        <c:axId val="80459648"/>
        <c:scaling>
          <c:orientation val="minMax"/>
        </c:scaling>
        <c:delete val="1"/>
        <c:axPos val="b"/>
        <c:numFmt formatCode="ge" sourceLinked="1"/>
        <c:majorTickMark val="none"/>
        <c:minorTickMark val="none"/>
        <c:tickLblPos val="none"/>
        <c:crossAx val="80474112"/>
        <c:crosses val="autoZero"/>
        <c:auto val="1"/>
        <c:lblOffset val="100"/>
        <c:baseTimeUnit val="years"/>
      </c:dateAx>
      <c:valAx>
        <c:axId val="80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64.41</c:v>
                </c:pt>
                <c:pt idx="1">
                  <c:v>59.19</c:v>
                </c:pt>
                <c:pt idx="2">
                  <c:v>63.76</c:v>
                </c:pt>
                <c:pt idx="3">
                  <c:v>63.57</c:v>
                </c:pt>
                <c:pt idx="4">
                  <c:v>65.52</c:v>
                </c:pt>
              </c:numCache>
            </c:numRef>
          </c:val>
        </c:ser>
        <c:dLbls>
          <c:showLegendKey val="0"/>
          <c:showVal val="0"/>
          <c:showCatName val="0"/>
          <c:showSerName val="0"/>
          <c:showPercent val="0"/>
          <c:showBubbleSize val="0"/>
        </c:dLbls>
        <c:gapWidth val="150"/>
        <c:axId val="80500224"/>
        <c:axId val="805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0500224"/>
        <c:axId val="80502144"/>
      </c:lineChart>
      <c:dateAx>
        <c:axId val="80500224"/>
        <c:scaling>
          <c:orientation val="minMax"/>
        </c:scaling>
        <c:delete val="1"/>
        <c:axPos val="b"/>
        <c:numFmt formatCode="ge" sourceLinked="1"/>
        <c:majorTickMark val="none"/>
        <c:minorTickMark val="none"/>
        <c:tickLblPos val="none"/>
        <c:crossAx val="80502144"/>
        <c:crosses val="autoZero"/>
        <c:auto val="1"/>
        <c:lblOffset val="100"/>
        <c:baseTimeUnit val="years"/>
      </c:dateAx>
      <c:valAx>
        <c:axId val="80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79.040000000000006</c:v>
                </c:pt>
                <c:pt idx="1">
                  <c:v>57.38</c:v>
                </c:pt>
                <c:pt idx="2">
                  <c:v>59.83</c:v>
                </c:pt>
                <c:pt idx="3">
                  <c:v>83.01</c:v>
                </c:pt>
                <c:pt idx="4">
                  <c:v>84.2</c:v>
                </c:pt>
              </c:numCache>
            </c:numRef>
          </c:val>
        </c:ser>
        <c:dLbls>
          <c:showLegendKey val="0"/>
          <c:showVal val="0"/>
          <c:showCatName val="0"/>
          <c:showSerName val="0"/>
          <c:showPercent val="0"/>
          <c:showBubbleSize val="0"/>
        </c:dLbls>
        <c:gapWidth val="150"/>
        <c:axId val="78914688"/>
        <c:axId val="78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14688"/>
        <c:axId val="78916608"/>
      </c:lineChart>
      <c:dateAx>
        <c:axId val="78914688"/>
        <c:scaling>
          <c:orientation val="minMax"/>
        </c:scaling>
        <c:delete val="1"/>
        <c:axPos val="b"/>
        <c:numFmt formatCode="ge" sourceLinked="1"/>
        <c:majorTickMark val="none"/>
        <c:minorTickMark val="none"/>
        <c:tickLblPos val="none"/>
        <c:crossAx val="78916608"/>
        <c:crosses val="autoZero"/>
        <c:auto val="1"/>
        <c:lblOffset val="100"/>
        <c:baseTimeUnit val="years"/>
      </c:dateAx>
      <c:valAx>
        <c:axId val="78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42976"/>
        <c:axId val="789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42976"/>
        <c:axId val="78944896"/>
      </c:lineChart>
      <c:dateAx>
        <c:axId val="78942976"/>
        <c:scaling>
          <c:orientation val="minMax"/>
        </c:scaling>
        <c:delete val="1"/>
        <c:axPos val="b"/>
        <c:numFmt formatCode="ge" sourceLinked="1"/>
        <c:majorTickMark val="none"/>
        <c:minorTickMark val="none"/>
        <c:tickLblPos val="none"/>
        <c:crossAx val="78944896"/>
        <c:crosses val="autoZero"/>
        <c:auto val="1"/>
        <c:lblOffset val="100"/>
        <c:baseTimeUnit val="years"/>
      </c:dateAx>
      <c:valAx>
        <c:axId val="78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68000"/>
        <c:axId val="803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68000"/>
        <c:axId val="80371072"/>
      </c:lineChart>
      <c:dateAx>
        <c:axId val="80368000"/>
        <c:scaling>
          <c:orientation val="minMax"/>
        </c:scaling>
        <c:delete val="1"/>
        <c:axPos val="b"/>
        <c:numFmt formatCode="ge" sourceLinked="1"/>
        <c:majorTickMark val="none"/>
        <c:minorTickMark val="none"/>
        <c:tickLblPos val="none"/>
        <c:crossAx val="80371072"/>
        <c:crosses val="autoZero"/>
        <c:auto val="1"/>
        <c:lblOffset val="100"/>
        <c:baseTimeUnit val="years"/>
      </c:dateAx>
      <c:valAx>
        <c:axId val="80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54624"/>
        <c:axId val="801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54624"/>
        <c:axId val="80155776"/>
      </c:lineChart>
      <c:dateAx>
        <c:axId val="80154624"/>
        <c:scaling>
          <c:orientation val="minMax"/>
        </c:scaling>
        <c:delete val="1"/>
        <c:axPos val="b"/>
        <c:numFmt formatCode="ge" sourceLinked="1"/>
        <c:majorTickMark val="none"/>
        <c:minorTickMark val="none"/>
        <c:tickLblPos val="none"/>
        <c:crossAx val="80155776"/>
        <c:crosses val="autoZero"/>
        <c:auto val="1"/>
        <c:lblOffset val="100"/>
        <c:baseTimeUnit val="years"/>
      </c:dateAx>
      <c:valAx>
        <c:axId val="801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94560"/>
        <c:axId val="80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94560"/>
        <c:axId val="80204928"/>
      </c:lineChart>
      <c:dateAx>
        <c:axId val="80194560"/>
        <c:scaling>
          <c:orientation val="minMax"/>
        </c:scaling>
        <c:delete val="1"/>
        <c:axPos val="b"/>
        <c:numFmt formatCode="ge" sourceLinked="1"/>
        <c:majorTickMark val="none"/>
        <c:minorTickMark val="none"/>
        <c:tickLblPos val="none"/>
        <c:crossAx val="80204928"/>
        <c:crosses val="autoZero"/>
        <c:auto val="1"/>
        <c:lblOffset val="100"/>
        <c:baseTimeUnit val="years"/>
      </c:dateAx>
      <c:valAx>
        <c:axId val="80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2086.67</c:v>
                </c:pt>
                <c:pt idx="1">
                  <c:v>1928.5</c:v>
                </c:pt>
                <c:pt idx="2">
                  <c:v>1107.79</c:v>
                </c:pt>
                <c:pt idx="3">
                  <c:v>1379.04</c:v>
                </c:pt>
                <c:pt idx="4">
                  <c:v>1167.54</c:v>
                </c:pt>
              </c:numCache>
            </c:numRef>
          </c:val>
        </c:ser>
        <c:dLbls>
          <c:showLegendKey val="0"/>
          <c:showVal val="0"/>
          <c:showCatName val="0"/>
          <c:showSerName val="0"/>
          <c:showPercent val="0"/>
          <c:showBubbleSize val="0"/>
        </c:dLbls>
        <c:gapWidth val="150"/>
        <c:axId val="80222848"/>
        <c:axId val="802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0222848"/>
        <c:axId val="80229120"/>
      </c:lineChart>
      <c:dateAx>
        <c:axId val="80222848"/>
        <c:scaling>
          <c:orientation val="minMax"/>
        </c:scaling>
        <c:delete val="1"/>
        <c:axPos val="b"/>
        <c:numFmt formatCode="ge" sourceLinked="1"/>
        <c:majorTickMark val="none"/>
        <c:minorTickMark val="none"/>
        <c:tickLblPos val="none"/>
        <c:crossAx val="80229120"/>
        <c:crosses val="autoZero"/>
        <c:auto val="1"/>
        <c:lblOffset val="100"/>
        <c:baseTimeUnit val="years"/>
      </c:dateAx>
      <c:valAx>
        <c:axId val="802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70.12</c:v>
                </c:pt>
                <c:pt idx="1">
                  <c:v>82.2</c:v>
                </c:pt>
                <c:pt idx="2">
                  <c:v>100.57</c:v>
                </c:pt>
                <c:pt idx="3">
                  <c:v>98.96</c:v>
                </c:pt>
                <c:pt idx="4">
                  <c:v>101.94</c:v>
                </c:pt>
              </c:numCache>
            </c:numRef>
          </c:val>
        </c:ser>
        <c:dLbls>
          <c:showLegendKey val="0"/>
          <c:showVal val="0"/>
          <c:showCatName val="0"/>
          <c:showSerName val="0"/>
          <c:showPercent val="0"/>
          <c:showBubbleSize val="0"/>
        </c:dLbls>
        <c:gapWidth val="150"/>
        <c:axId val="80269696"/>
        <c:axId val="8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0269696"/>
        <c:axId val="80271616"/>
      </c:lineChart>
      <c:dateAx>
        <c:axId val="80269696"/>
        <c:scaling>
          <c:orientation val="minMax"/>
        </c:scaling>
        <c:delete val="1"/>
        <c:axPos val="b"/>
        <c:numFmt formatCode="ge" sourceLinked="1"/>
        <c:majorTickMark val="none"/>
        <c:minorTickMark val="none"/>
        <c:tickLblPos val="none"/>
        <c:crossAx val="80271616"/>
        <c:crosses val="autoZero"/>
        <c:auto val="1"/>
        <c:lblOffset val="100"/>
        <c:baseTimeUnit val="years"/>
      </c:dateAx>
      <c:valAx>
        <c:axId val="8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221.09</c:v>
                </c:pt>
                <c:pt idx="1">
                  <c:v>189.01</c:v>
                </c:pt>
                <c:pt idx="2">
                  <c:v>237.75</c:v>
                </c:pt>
                <c:pt idx="3">
                  <c:v>247.88</c:v>
                </c:pt>
                <c:pt idx="4">
                  <c:v>234.71</c:v>
                </c:pt>
              </c:numCache>
            </c:numRef>
          </c:val>
        </c:ser>
        <c:dLbls>
          <c:showLegendKey val="0"/>
          <c:showVal val="0"/>
          <c:showCatName val="0"/>
          <c:showSerName val="0"/>
          <c:showPercent val="0"/>
          <c:showBubbleSize val="0"/>
        </c:dLbls>
        <c:gapWidth val="150"/>
        <c:axId val="80280960"/>
        <c:axId val="804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0280960"/>
        <c:axId val="80437632"/>
      </c:lineChart>
      <c:dateAx>
        <c:axId val="80280960"/>
        <c:scaling>
          <c:orientation val="minMax"/>
        </c:scaling>
        <c:delete val="1"/>
        <c:axPos val="b"/>
        <c:numFmt formatCode="ge" sourceLinked="1"/>
        <c:majorTickMark val="none"/>
        <c:minorTickMark val="none"/>
        <c:tickLblPos val="none"/>
        <c:crossAx val="80437632"/>
        <c:crosses val="autoZero"/>
        <c:auto val="1"/>
        <c:lblOffset val="100"/>
        <c:baseTimeUnit val="years"/>
      </c:dateAx>
      <c:valAx>
        <c:axId val="804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22074</v>
      </c>
      <c r="AM8" s="64"/>
      <c r="AN8" s="64"/>
      <c r="AO8" s="64"/>
      <c r="AP8" s="64"/>
      <c r="AQ8" s="64"/>
      <c r="AR8" s="64"/>
      <c r="AS8" s="64"/>
      <c r="AT8" s="63">
        <f>データ!S6</f>
        <v>117.6</v>
      </c>
      <c r="AU8" s="63"/>
      <c r="AV8" s="63"/>
      <c r="AW8" s="63"/>
      <c r="AX8" s="63"/>
      <c r="AY8" s="63"/>
      <c r="AZ8" s="63"/>
      <c r="BA8" s="63"/>
      <c r="BB8" s="63">
        <f>データ!T6</f>
        <v>187.7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38.799999999999997</v>
      </c>
      <c r="Q10" s="63"/>
      <c r="R10" s="63"/>
      <c r="S10" s="63"/>
      <c r="T10" s="63"/>
      <c r="U10" s="63"/>
      <c r="V10" s="63"/>
      <c r="W10" s="63">
        <f>データ!P6</f>
        <v>88.92</v>
      </c>
      <c r="X10" s="63"/>
      <c r="Y10" s="63"/>
      <c r="Z10" s="63"/>
      <c r="AA10" s="63"/>
      <c r="AB10" s="63"/>
      <c r="AC10" s="63"/>
      <c r="AD10" s="64">
        <f>データ!Q6</f>
        <v>2900</v>
      </c>
      <c r="AE10" s="64"/>
      <c r="AF10" s="64"/>
      <c r="AG10" s="64"/>
      <c r="AH10" s="64"/>
      <c r="AI10" s="64"/>
      <c r="AJ10" s="64"/>
      <c r="AK10" s="2"/>
      <c r="AL10" s="64">
        <f>データ!U6</f>
        <v>8506</v>
      </c>
      <c r="AM10" s="64"/>
      <c r="AN10" s="64"/>
      <c r="AO10" s="64"/>
      <c r="AP10" s="64"/>
      <c r="AQ10" s="64"/>
      <c r="AR10" s="64"/>
      <c r="AS10" s="64"/>
      <c r="AT10" s="63">
        <f>データ!V6</f>
        <v>2.94</v>
      </c>
      <c r="AU10" s="63"/>
      <c r="AV10" s="63"/>
      <c r="AW10" s="63"/>
      <c r="AX10" s="63"/>
      <c r="AY10" s="63"/>
      <c r="AZ10" s="63"/>
      <c r="BA10" s="63"/>
      <c r="BB10" s="63">
        <f>データ!W6</f>
        <v>2893.2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253839</v>
      </c>
      <c r="D6" s="31">
        <f t="shared" si="3"/>
        <v>47</v>
      </c>
      <c r="E6" s="31">
        <f t="shared" si="3"/>
        <v>17</v>
      </c>
      <c r="F6" s="31">
        <f t="shared" si="3"/>
        <v>4</v>
      </c>
      <c r="G6" s="31">
        <f t="shared" si="3"/>
        <v>0</v>
      </c>
      <c r="H6" s="31" t="str">
        <f t="shared" si="3"/>
        <v>滋賀県　日野町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38.799999999999997</v>
      </c>
      <c r="P6" s="32">
        <f t="shared" si="3"/>
        <v>88.92</v>
      </c>
      <c r="Q6" s="32">
        <f t="shared" si="3"/>
        <v>2900</v>
      </c>
      <c r="R6" s="32">
        <f t="shared" si="3"/>
        <v>22074</v>
      </c>
      <c r="S6" s="32">
        <f t="shared" si="3"/>
        <v>117.6</v>
      </c>
      <c r="T6" s="32">
        <f t="shared" si="3"/>
        <v>187.7</v>
      </c>
      <c r="U6" s="32">
        <f t="shared" si="3"/>
        <v>8506</v>
      </c>
      <c r="V6" s="32">
        <f t="shared" si="3"/>
        <v>2.94</v>
      </c>
      <c r="W6" s="32">
        <f t="shared" si="3"/>
        <v>2893.2</v>
      </c>
      <c r="X6" s="33">
        <f>IF(X7="",NA(),X7)</f>
        <v>79.040000000000006</v>
      </c>
      <c r="Y6" s="33">
        <f t="shared" ref="Y6:AG6" si="4">IF(Y7="",NA(),Y7)</f>
        <v>57.38</v>
      </c>
      <c r="Z6" s="33">
        <f t="shared" si="4"/>
        <v>59.83</v>
      </c>
      <c r="AA6" s="33">
        <f t="shared" si="4"/>
        <v>83.01</v>
      </c>
      <c r="AB6" s="33">
        <f t="shared" si="4"/>
        <v>84.2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2086.67</v>
      </c>
      <c r="BF6" s="33">
        <f t="shared" ref="BF6:BN6" si="7">IF(BF7="",NA(),BF7)</f>
        <v>1928.5</v>
      </c>
      <c r="BG6" s="33">
        <f t="shared" si="7"/>
        <v>1107.79</v>
      </c>
      <c r="BH6" s="33">
        <f t="shared" si="7"/>
        <v>1379.04</v>
      </c>
      <c r="BI6" s="33">
        <f t="shared" si="7"/>
        <v>1167.54</v>
      </c>
      <c r="BJ6" s="33">
        <f t="shared" si="7"/>
        <v>1764.87</v>
      </c>
      <c r="BK6" s="33">
        <f t="shared" si="7"/>
        <v>1622.51</v>
      </c>
      <c r="BL6" s="33">
        <f t="shared" si="7"/>
        <v>1569.13</v>
      </c>
      <c r="BM6" s="33">
        <f t="shared" si="7"/>
        <v>1436</v>
      </c>
      <c r="BN6" s="33">
        <f t="shared" si="7"/>
        <v>1434.89</v>
      </c>
      <c r="BO6" s="32" t="str">
        <f>IF(BO7="","",IF(BO7="-","【-】","【"&amp;SUBSTITUTE(TEXT(BO7,"#,##0.00"),"-","△")&amp;"】"))</f>
        <v>【1,457.06】</v>
      </c>
      <c r="BP6" s="33">
        <f>IF(BP7="",NA(),BP7)</f>
        <v>70.12</v>
      </c>
      <c r="BQ6" s="33">
        <f t="shared" ref="BQ6:BY6" si="8">IF(BQ7="",NA(),BQ7)</f>
        <v>82.2</v>
      </c>
      <c r="BR6" s="33">
        <f t="shared" si="8"/>
        <v>100.57</v>
      </c>
      <c r="BS6" s="33">
        <f t="shared" si="8"/>
        <v>98.96</v>
      </c>
      <c r="BT6" s="33">
        <f t="shared" si="8"/>
        <v>101.94</v>
      </c>
      <c r="BU6" s="33">
        <f t="shared" si="8"/>
        <v>60.75</v>
      </c>
      <c r="BV6" s="33">
        <f t="shared" si="8"/>
        <v>62.83</v>
      </c>
      <c r="BW6" s="33">
        <f t="shared" si="8"/>
        <v>64.63</v>
      </c>
      <c r="BX6" s="33">
        <f t="shared" si="8"/>
        <v>66.56</v>
      </c>
      <c r="BY6" s="33">
        <f t="shared" si="8"/>
        <v>66.22</v>
      </c>
      <c r="BZ6" s="32" t="str">
        <f>IF(BZ7="","",IF(BZ7="-","【-】","【"&amp;SUBSTITUTE(TEXT(BZ7,"#,##0.00"),"-","△")&amp;"】"))</f>
        <v>【64.73】</v>
      </c>
      <c r="CA6" s="33">
        <f>IF(CA7="",NA(),CA7)</f>
        <v>221.09</v>
      </c>
      <c r="CB6" s="33">
        <f t="shared" ref="CB6:CJ6" si="9">IF(CB7="",NA(),CB7)</f>
        <v>189.01</v>
      </c>
      <c r="CC6" s="33">
        <f t="shared" si="9"/>
        <v>237.75</v>
      </c>
      <c r="CD6" s="33">
        <f t="shared" si="9"/>
        <v>247.88</v>
      </c>
      <c r="CE6" s="33">
        <f t="shared" si="9"/>
        <v>234.71</v>
      </c>
      <c r="CF6" s="33">
        <f t="shared" si="9"/>
        <v>256</v>
      </c>
      <c r="CG6" s="33">
        <f t="shared" si="9"/>
        <v>250.43</v>
      </c>
      <c r="CH6" s="33">
        <f t="shared" si="9"/>
        <v>245.75</v>
      </c>
      <c r="CI6" s="33">
        <f t="shared" si="9"/>
        <v>244.29</v>
      </c>
      <c r="CJ6" s="33">
        <f t="shared" si="9"/>
        <v>246.72</v>
      </c>
      <c r="CK6" s="32" t="str">
        <f>IF(CK7="","",IF(CK7="-","【-】","【"&amp;SUBSTITUTE(TEXT(CK7,"#,##0.00"),"-","△")&amp;"】"))</f>
        <v>【250.25】</v>
      </c>
      <c r="CL6" s="33">
        <f>IF(CL7="",NA(),CL7)</f>
        <v>86.41</v>
      </c>
      <c r="CM6" s="33">
        <f t="shared" ref="CM6:CU6" si="10">IF(CM7="",NA(),CM7)</f>
        <v>86.41</v>
      </c>
      <c r="CN6" s="33">
        <f t="shared" si="10"/>
        <v>86.41</v>
      </c>
      <c r="CO6" s="33">
        <f t="shared" si="10"/>
        <v>97.27</v>
      </c>
      <c r="CP6" s="33">
        <f t="shared" si="10"/>
        <v>97.32</v>
      </c>
      <c r="CQ6" s="33">
        <f t="shared" si="10"/>
        <v>41.59</v>
      </c>
      <c r="CR6" s="33">
        <f t="shared" si="10"/>
        <v>42.31</v>
      </c>
      <c r="CS6" s="33">
        <f t="shared" si="10"/>
        <v>43.65</v>
      </c>
      <c r="CT6" s="33">
        <f t="shared" si="10"/>
        <v>43.58</v>
      </c>
      <c r="CU6" s="33">
        <f t="shared" si="10"/>
        <v>41.35</v>
      </c>
      <c r="CV6" s="32" t="str">
        <f>IF(CV7="","",IF(CV7="-","【-】","【"&amp;SUBSTITUTE(TEXT(CV7,"#,##0.00"),"-","△")&amp;"】"))</f>
        <v>【40.31】</v>
      </c>
      <c r="CW6" s="33">
        <f>IF(CW7="",NA(),CW7)</f>
        <v>64.41</v>
      </c>
      <c r="CX6" s="33">
        <f t="shared" ref="CX6:DF6" si="11">IF(CX7="",NA(),CX7)</f>
        <v>59.19</v>
      </c>
      <c r="CY6" s="33">
        <f t="shared" si="11"/>
        <v>63.76</v>
      </c>
      <c r="CZ6" s="33">
        <f t="shared" si="11"/>
        <v>63.57</v>
      </c>
      <c r="DA6" s="33">
        <f t="shared" si="11"/>
        <v>65.52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253839</v>
      </c>
      <c r="D7" s="35">
        <v>47</v>
      </c>
      <c r="E7" s="35">
        <v>17</v>
      </c>
      <c r="F7" s="35">
        <v>4</v>
      </c>
      <c r="G7" s="35">
        <v>0</v>
      </c>
      <c r="H7" s="35" t="s">
        <v>96</v>
      </c>
      <c r="I7" s="35" t="s">
        <v>97</v>
      </c>
      <c r="J7" s="35" t="s">
        <v>98</v>
      </c>
      <c r="K7" s="35" t="s">
        <v>99</v>
      </c>
      <c r="L7" s="35" t="s">
        <v>100</v>
      </c>
      <c r="M7" s="36" t="s">
        <v>101</v>
      </c>
      <c r="N7" s="36" t="s">
        <v>102</v>
      </c>
      <c r="O7" s="36">
        <v>38.799999999999997</v>
      </c>
      <c r="P7" s="36">
        <v>88.92</v>
      </c>
      <c r="Q7" s="36">
        <v>2900</v>
      </c>
      <c r="R7" s="36">
        <v>22074</v>
      </c>
      <c r="S7" s="36">
        <v>117.6</v>
      </c>
      <c r="T7" s="36">
        <v>187.7</v>
      </c>
      <c r="U7" s="36">
        <v>8506</v>
      </c>
      <c r="V7" s="36">
        <v>2.94</v>
      </c>
      <c r="W7" s="36">
        <v>2893.2</v>
      </c>
      <c r="X7" s="36">
        <v>79.040000000000006</v>
      </c>
      <c r="Y7" s="36">
        <v>57.38</v>
      </c>
      <c r="Z7" s="36">
        <v>59.83</v>
      </c>
      <c r="AA7" s="36">
        <v>83.01</v>
      </c>
      <c r="AB7" s="36">
        <v>84.2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2086.67</v>
      </c>
      <c r="BF7" s="36">
        <v>1928.5</v>
      </c>
      <c r="BG7" s="36">
        <v>1107.79</v>
      </c>
      <c r="BH7" s="36">
        <v>1379.04</v>
      </c>
      <c r="BI7" s="36">
        <v>1167.54</v>
      </c>
      <c r="BJ7" s="36">
        <v>1764.87</v>
      </c>
      <c r="BK7" s="36">
        <v>1622.51</v>
      </c>
      <c r="BL7" s="36">
        <v>1569.13</v>
      </c>
      <c r="BM7" s="36">
        <v>1436</v>
      </c>
      <c r="BN7" s="36">
        <v>1434.89</v>
      </c>
      <c r="BO7" s="36">
        <v>1457.06</v>
      </c>
      <c r="BP7" s="36">
        <v>70.12</v>
      </c>
      <c r="BQ7" s="36">
        <v>82.2</v>
      </c>
      <c r="BR7" s="36">
        <v>100.57</v>
      </c>
      <c r="BS7" s="36">
        <v>98.96</v>
      </c>
      <c r="BT7" s="36">
        <v>101.94</v>
      </c>
      <c r="BU7" s="36">
        <v>60.75</v>
      </c>
      <c r="BV7" s="36">
        <v>62.83</v>
      </c>
      <c r="BW7" s="36">
        <v>64.63</v>
      </c>
      <c r="BX7" s="36">
        <v>66.56</v>
      </c>
      <c r="BY7" s="36">
        <v>66.22</v>
      </c>
      <c r="BZ7" s="36">
        <v>64.73</v>
      </c>
      <c r="CA7" s="36">
        <v>221.09</v>
      </c>
      <c r="CB7" s="36">
        <v>189.01</v>
      </c>
      <c r="CC7" s="36">
        <v>237.75</v>
      </c>
      <c r="CD7" s="36">
        <v>247.88</v>
      </c>
      <c r="CE7" s="36">
        <v>234.71</v>
      </c>
      <c r="CF7" s="36">
        <v>256</v>
      </c>
      <c r="CG7" s="36">
        <v>250.43</v>
      </c>
      <c r="CH7" s="36">
        <v>245.75</v>
      </c>
      <c r="CI7" s="36">
        <v>244.29</v>
      </c>
      <c r="CJ7" s="36">
        <v>246.72</v>
      </c>
      <c r="CK7" s="36">
        <v>250.25</v>
      </c>
      <c r="CL7" s="36">
        <v>86.41</v>
      </c>
      <c r="CM7" s="36">
        <v>86.41</v>
      </c>
      <c r="CN7" s="36">
        <v>86.41</v>
      </c>
      <c r="CO7" s="36">
        <v>97.27</v>
      </c>
      <c r="CP7" s="36">
        <v>97.32</v>
      </c>
      <c r="CQ7" s="36">
        <v>41.59</v>
      </c>
      <c r="CR7" s="36">
        <v>42.31</v>
      </c>
      <c r="CS7" s="36">
        <v>43.65</v>
      </c>
      <c r="CT7" s="36">
        <v>43.58</v>
      </c>
      <c r="CU7" s="36">
        <v>41.35</v>
      </c>
      <c r="CV7" s="36">
        <v>40.31</v>
      </c>
      <c r="CW7" s="36">
        <v>64.41</v>
      </c>
      <c r="CX7" s="36">
        <v>59.19</v>
      </c>
      <c r="CY7" s="36">
        <v>63.76</v>
      </c>
      <c r="CZ7" s="36">
        <v>63.57</v>
      </c>
      <c r="DA7" s="36">
        <v>65.52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杉本 伸一</cp:lastModifiedBy>
  <cp:lastPrinted>2017-02-22T04:37:49Z</cp:lastPrinted>
  <dcterms:created xsi:type="dcterms:W3CDTF">2017-02-08T03:02:19Z</dcterms:created>
  <dcterms:modified xsi:type="dcterms:W3CDTF">2017-02-22T04:37:52Z</dcterms:modified>
  <cp:category/>
</cp:coreProperties>
</file>