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<sst xmlns="http://schemas.openxmlformats.org/spreadsheetml/2006/main" count="221" uniqueCount="111">
  <si>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</si>
  <si>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</si>
  <si>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</si>
  <si>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</si>
  <si>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</si>
  <si>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</si>
  <si>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</si>
  <si>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</si>
  <si>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</si>
  <si>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</si>
  <si>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</si>
  <si>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</si>
  <si>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</si>
  <si>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</si>
  <si>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</si>
  <si>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</si>
  <si>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</si>
  <si>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</si>
  <si>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</si>
  <si>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</si>
  <si>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</si>
  <si>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</si>
  <si>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</si>
  <si>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</si>
  <si>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</si>
  <si>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</si>
  <si>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</si>
  <si>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</si>
  <si>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</si>
  <si>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</si>
  <si>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</si>
  <si>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</si>
  <si>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</si>
  <si>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</si>
  <si>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</si>
  <si>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</si>
  <si>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</si>
  <si>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</si>
  <si>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</si>
  <si>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</si>
  <si>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</si>
  <si>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</si>
  <si>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</si>
  <si>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</si>
  <si>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</si>
  <si>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</si>
  <si>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</si>
  <si>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</si>
  <si>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</si>
  <si>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</si>
  <si>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</si>
  <si>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</si>
  <si>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</si>
  <si>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</si>
  <si>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</si>
  <si>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</si>
  <si>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</si>
  <si>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</si>
  <si>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</si>
  <si>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</si>
  <si>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</si>
  <si>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</si>
  <si>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</si>
  <si>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</si>
  <si>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</si>
  <si>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</si>
  <si>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</si>
  <si>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</si>
  <si>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</si>
  <si>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</si>
  <si>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</si>
  <si>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</si>
  <si>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</si>
  <si>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</si>
  <si>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</si>
  <si>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</si>
  <si>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</si>
  <si>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</si>
  <si>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</si>
  <si>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</si>
  <si>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</si>
  <si>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</si>
  <si>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</si>
  <si>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</si>
  <si>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</si>
  <si>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</si>
  <si>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</si>
  <si>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</si>
  <si>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</si>
  <si>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</si>
  <si>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</si>
  <si>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</si>
  <si>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</si>
  <si>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</si>
  <si>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</si>
  <si>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</si>
  <si>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日野町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</si>
  <si>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</si>
  <si>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</si>
  <si>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</si>
  <si>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</si>
  <si>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</si>
  <si>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</si>
  <si>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</si>
  <si>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</si>
  <si>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</si>
  <si>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</si>
  <si>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</si>
  <si>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事業費の大半を企業債の返済が占めている中、収益的収支比率は平成26年度より改善傾向にあるものの、100%以下の数値となっているため、比率改善のための取り組みが必要となっている。
　また、今後はコンクリート管やマンホール等、調査・修繕といった維持管理における費用も増加する見込であり、経営改善のための取り組みが必須となっている。</t>
    <rPh sb="1" eb="4">
      <t>ジギョウヒ</t>
    </rPh>
    <rPh sb="5" eb="7">
      <t>タイハン</t>
    </rPh>
    <rPh sb="8" eb="10">
      <t>キギョウ</t>
    </rPh>
    <rPh sb="10" eb="11">
      <t>サイ</t>
    </rPh>
    <rPh sb="12" eb="14">
      <t>ヘンサイ</t>
    </rPh>
    <rPh sb="15" eb="16">
      <t>シ</t>
    </rPh>
    <rPh sb="20" eb="21">
      <t>ナカ</t>
    </rPh>
    <rPh sb="22" eb="24">
      <t>シュウエキ</t>
    </rPh>
    <rPh sb="24" eb="25">
      <t>テキ</t>
    </rPh>
    <rPh sb="25" eb="27">
      <t>シュウシ</t>
    </rPh>
    <rPh sb="27" eb="29">
      <t>ヒリツ</t>
    </rPh>
    <rPh sb="30" eb="32">
      <t>ヘイセイ</t>
    </rPh>
    <rPh sb="34" eb="36">
      <t>ネンド</t>
    </rPh>
    <rPh sb="38" eb="40">
      <t>カイゼン</t>
    </rPh>
    <rPh sb="40" eb="42">
      <t>ケイコウ</t>
    </rPh>
    <rPh sb="53" eb="55">
      <t>イカ</t>
    </rPh>
    <rPh sb="56" eb="58">
      <t>スウチ</t>
    </rPh>
    <rPh sb="67" eb="69">
      <t>ヒリツ</t>
    </rPh>
    <rPh sb="69" eb="71">
      <t>カイゼン</t>
    </rPh>
    <rPh sb="75" eb="76">
      <t>ト</t>
    </rPh>
    <rPh sb="77" eb="78">
      <t>ク</t>
    </rPh>
    <rPh sb="80" eb="82">
      <t>ヒツヨウ</t>
    </rPh>
    <rPh sb="94" eb="96">
      <t>コンゴ</t>
    </rPh>
    <rPh sb="103" eb="104">
      <t>カン</t>
    </rPh>
    <rPh sb="110" eb="111">
      <t>ナド</t>
    </rPh>
    <rPh sb="112" eb="114">
      <t>チョウサ</t>
    </rPh>
    <rPh sb="115" eb="117">
      <t>シュウゼン</t>
    </rPh>
    <rPh sb="121" eb="123">
      <t>イジ</t>
    </rPh>
    <rPh sb="123" eb="125">
      <t>カンリ</t>
    </rPh>
    <rPh sb="129" eb="131">
      <t>ヒヨウ</t>
    </rPh>
    <rPh sb="132" eb="134">
      <t>ゾウカ</t>
    </rPh>
    <rPh sb="136" eb="138">
      <t>ミコミ</t>
    </rPh>
    <rPh sb="142" eb="144">
      <t>ケイエイ</t>
    </rPh>
    <rPh sb="144" eb="146">
      <t>カイゼン</t>
    </rPh>
    <rPh sb="150" eb="151">
      <t>ト</t>
    </rPh>
    <rPh sb="152" eb="153">
      <t>ク</t>
    </rPh>
    <rPh sb="155" eb="157">
      <t>ヒッス</t>
    </rPh>
    <phoneticPr fontId="4"/>
  </si>
  <si>
    <t xml:space="preserve"> 汚水処理原価は類似団体平均より低い数値であり、経費回収率においては類似団体平均を上回っている。
　収益的収支比率ついては、昨年より改善しているものの100%を下回っている状態であることから、今後は使用料の増収対策等の検討が必要となってくる。
　水洗化率においては、90%以上であり類似団体平均より高い値となっているが、今後も啓発は必要である。</t>
    <rPh sb="1" eb="3">
      <t>オスイ</t>
    </rPh>
    <rPh sb="3" eb="5">
      <t>ショリ</t>
    </rPh>
    <rPh sb="5" eb="7">
      <t>ゲンカ</t>
    </rPh>
    <rPh sb="8" eb="10">
      <t>ルイジ</t>
    </rPh>
    <rPh sb="10" eb="12">
      <t>ダンタイ</t>
    </rPh>
    <rPh sb="12" eb="14">
      <t>ヘイキン</t>
    </rPh>
    <rPh sb="16" eb="17">
      <t>ヒク</t>
    </rPh>
    <rPh sb="18" eb="20">
      <t>スウチ</t>
    </rPh>
    <rPh sb="24" eb="26">
      <t>ケイヒ</t>
    </rPh>
    <rPh sb="26" eb="28">
      <t>カイシュウ</t>
    </rPh>
    <rPh sb="28" eb="29">
      <t>リツ</t>
    </rPh>
    <rPh sb="34" eb="36">
      <t>ルイジ</t>
    </rPh>
    <rPh sb="36" eb="38">
      <t>ダンタイ</t>
    </rPh>
    <rPh sb="38" eb="40">
      <t>ヘイキン</t>
    </rPh>
    <rPh sb="41" eb="43">
      <t>ウワマワ</t>
    </rPh>
    <rPh sb="50" eb="53">
      <t>シュウエキテキ</t>
    </rPh>
    <rPh sb="53" eb="55">
      <t>シュウシ</t>
    </rPh>
    <rPh sb="55" eb="57">
      <t>ヒリツ</t>
    </rPh>
    <rPh sb="62" eb="64">
      <t>サクネン</t>
    </rPh>
    <rPh sb="66" eb="68">
      <t>カイゼン</t>
    </rPh>
    <rPh sb="80" eb="82">
      <t>シタマワ</t>
    </rPh>
    <rPh sb="86" eb="88">
      <t>ジョウタイ</t>
    </rPh>
    <rPh sb="96" eb="98">
      <t>コンゴ</t>
    </rPh>
    <rPh sb="99" eb="101">
      <t>シヨウ</t>
    </rPh>
    <rPh sb="101" eb="102">
      <t>リョウ</t>
    </rPh>
    <rPh sb="103" eb="105">
      <t>ゾウシュウ</t>
    </rPh>
    <rPh sb="105" eb="108">
      <t>タイサクトウ</t>
    </rPh>
    <rPh sb="109" eb="111">
      <t>ケントウ</t>
    </rPh>
    <rPh sb="112" eb="114">
      <t>ヒツヨウ</t>
    </rPh>
    <rPh sb="123" eb="126">
      <t>スイセンカ</t>
    </rPh>
    <rPh sb="126" eb="127">
      <t>リツ</t>
    </rPh>
    <rPh sb="136" eb="138">
      <t>イジョウ</t>
    </rPh>
    <rPh sb="141" eb="143">
      <t>ルイジ</t>
    </rPh>
    <rPh sb="143" eb="145">
      <t>ダンタイ</t>
    </rPh>
    <rPh sb="145" eb="147">
      <t>ヘイキン</t>
    </rPh>
    <rPh sb="149" eb="150">
      <t>タカ</t>
    </rPh>
    <rPh sb="151" eb="152">
      <t>アタイ</t>
    </rPh>
    <rPh sb="160" eb="162">
      <t>コンゴ</t>
    </rPh>
    <rPh sb="163" eb="165">
      <t>ケイハツ</t>
    </rPh>
    <rPh sb="166" eb="168">
      <t>ヒツヨウ</t>
    </rPh>
    <phoneticPr fontId="4"/>
  </si>
  <si>
    <t>　管渠の殆どが塩ビ管であり現時点では更新を行っていない。
　一部存在するコンクリート管においては、平成28年度にカメラ調査を行い、この結果を基に対策を検討する。また、マンホール及びポンプ施設においても、施工年度が早い地区より目視による調査・点検を行い今後の対策を計画していく。</t>
    <rPh sb="1" eb="2">
      <t>カン</t>
    </rPh>
    <rPh sb="2" eb="3">
      <t>キョ</t>
    </rPh>
    <rPh sb="4" eb="5">
      <t>ホトン</t>
    </rPh>
    <rPh sb="7" eb="8">
      <t>エン</t>
    </rPh>
    <rPh sb="9" eb="10">
      <t>カン</t>
    </rPh>
    <rPh sb="13" eb="16">
      <t>ゲンジテン</t>
    </rPh>
    <rPh sb="18" eb="20">
      <t>コウシン</t>
    </rPh>
    <rPh sb="21" eb="22">
      <t>オコナ</t>
    </rPh>
    <rPh sb="30" eb="32">
      <t>イチブ</t>
    </rPh>
    <rPh sb="32" eb="34">
      <t>ソンザイ</t>
    </rPh>
    <rPh sb="42" eb="43">
      <t>カン</t>
    </rPh>
    <rPh sb="49" eb="51">
      <t>ヘイセイ</t>
    </rPh>
    <rPh sb="53" eb="55">
      <t>ネンド</t>
    </rPh>
    <rPh sb="59" eb="61">
      <t>チョウサ</t>
    </rPh>
    <rPh sb="62" eb="63">
      <t>オコナ</t>
    </rPh>
    <rPh sb="67" eb="69">
      <t>ケッカ</t>
    </rPh>
    <rPh sb="70" eb="71">
      <t>モト</t>
    </rPh>
    <rPh sb="72" eb="74">
      <t>タイサク</t>
    </rPh>
    <rPh sb="75" eb="77">
      <t>ケントウ</t>
    </rPh>
    <rPh sb="88" eb="89">
      <t>オヨ</t>
    </rPh>
    <rPh sb="93" eb="95">
      <t>シセツ</t>
    </rPh>
    <rPh sb="101" eb="103">
      <t>セコウ</t>
    </rPh>
    <rPh sb="103" eb="105">
      <t>ネンド</t>
    </rPh>
    <rPh sb="106" eb="107">
      <t>ハヤ</t>
    </rPh>
    <rPh sb="108" eb="110">
      <t>チク</t>
    </rPh>
    <rPh sb="112" eb="114">
      <t>モクシ</t>
    </rPh>
    <rPh sb="117" eb="119">
      <t>チョウサ</t>
    </rPh>
    <rPh sb="120" eb="122">
      <t>テンケン</t>
    </rPh>
    <rPh sb="123" eb="124">
      <t>オコナ</t>
    </rPh>
    <rPh sb="125" eb="127">
      <t>コンゴ</t>
    </rPh>
    <rPh sb="128" eb="130">
      <t>タイサク</t>
    </rPh>
    <rPh sb="131" eb="133">
      <t>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</si>
</sst>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90144"/>
        <c:axId val="8719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7.0000000000000007E-2</c:v>
                </c:pt>
                <c:pt idx="2">
                  <c:v>0.14000000000000001</c:v>
                </c:pt>
                <c:pt idx="3">
                  <c:v>0.03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90144"/>
        <c:axId val="87196416"/>
      </c:lineChart>
      <c:dateAx>
        <c:axId val="8719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96416"/>
        <c:crosses val="autoZero"/>
        <c:auto val="1"/>
        <c:lblOffset val="100"/>
        <c:baseTimeUnit val="years"/>
      </c:dateAx>
      <c:valAx>
        <c:axId val="8719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9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86.47</c:v>
                </c:pt>
                <c:pt idx="1">
                  <c:v>86.47</c:v>
                </c:pt>
                <c:pt idx="2">
                  <c:v>86.47</c:v>
                </c:pt>
                <c:pt idx="3">
                  <c:v>97.31</c:v>
                </c:pt>
                <c:pt idx="4">
                  <c:v>97.32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95008"/>
        <c:axId val="9096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50.74</c:v>
                </c:pt>
                <c:pt idx="1">
                  <c:v>49.29</c:v>
                </c:pt>
                <c:pt idx="2">
                  <c:v>50.32</c:v>
                </c:pt>
                <c:pt idx="3">
                  <c:v>49.89</c:v>
                </c:pt>
                <c:pt idx="4">
                  <c:v>49.39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95008"/>
        <c:axId val="90963968"/>
      </c:lineChart>
      <c:dateAx>
        <c:axId val="8879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63968"/>
        <c:crosses val="autoZero"/>
        <c:auto val="1"/>
        <c:lblOffset val="100"/>
        <c:baseTimeUnit val="years"/>
      </c:dateAx>
      <c:valAx>
        <c:axId val="9096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9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87.64</c:v>
                </c:pt>
                <c:pt idx="1">
                  <c:v>88.05</c:v>
                </c:pt>
                <c:pt idx="2">
                  <c:v>90.04</c:v>
                </c:pt>
                <c:pt idx="3">
                  <c:v>89.14</c:v>
                </c:pt>
                <c:pt idx="4">
                  <c:v>90.74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0080"/>
        <c:axId val="9099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85.1</c:v>
                </c:pt>
                <c:pt idx="1">
                  <c:v>84.31</c:v>
                </c:pt>
                <c:pt idx="2">
                  <c:v>84.57</c:v>
                </c:pt>
                <c:pt idx="3">
                  <c:v>84.73</c:v>
                </c:pt>
                <c:pt idx="4">
                  <c:v>83.96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90080"/>
        <c:axId val="90992000"/>
      </c:lineChart>
      <c:dateAx>
        <c:axId val="9099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92000"/>
        <c:crosses val="autoZero"/>
        <c:auto val="1"/>
        <c:lblOffset val="100"/>
        <c:baseTimeUnit val="years"/>
      </c:dateAx>
      <c:valAx>
        <c:axId val="9099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99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79.44</c:v>
                </c:pt>
                <c:pt idx="1">
                  <c:v>71.39</c:v>
                </c:pt>
                <c:pt idx="2">
                  <c:v>59.83</c:v>
                </c:pt>
                <c:pt idx="3">
                  <c:v>68.53</c:v>
                </c:pt>
                <c:pt idx="4">
                  <c:v>75.180000000000007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38208"/>
        <c:axId val="8705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8208"/>
        <c:axId val="87052672"/>
      </c:lineChart>
      <c:dateAx>
        <c:axId val="8703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52672"/>
        <c:crosses val="autoZero"/>
        <c:auto val="1"/>
        <c:lblOffset val="100"/>
        <c:baseTimeUnit val="years"/>
      </c:dateAx>
      <c:valAx>
        <c:axId val="8705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3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70592"/>
        <c:axId val="8708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70592"/>
        <c:axId val="87080960"/>
      </c:lineChart>
      <c:dateAx>
        <c:axId val="8707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80960"/>
        <c:crosses val="autoZero"/>
        <c:auto val="1"/>
        <c:lblOffset val="100"/>
        <c:baseTimeUnit val="years"/>
      </c:dateAx>
      <c:valAx>
        <c:axId val="8708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7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15264"/>
        <c:axId val="8711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15264"/>
        <c:axId val="87117184"/>
      </c:lineChart>
      <c:dateAx>
        <c:axId val="8711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17184"/>
        <c:crosses val="autoZero"/>
        <c:auto val="1"/>
        <c:lblOffset val="100"/>
        <c:baseTimeUnit val="years"/>
      </c:dateAx>
      <c:valAx>
        <c:axId val="8711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1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57632"/>
        <c:axId val="8755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7632"/>
        <c:axId val="87559552"/>
      </c:lineChart>
      <c:dateAx>
        <c:axId val="8755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59552"/>
        <c:crosses val="autoZero"/>
        <c:auto val="1"/>
        <c:lblOffset val="100"/>
        <c:baseTimeUnit val="years"/>
      </c:dateAx>
      <c:valAx>
        <c:axId val="8755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5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05248"/>
        <c:axId val="8760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05248"/>
        <c:axId val="87607168"/>
      </c:lineChart>
      <c:dateAx>
        <c:axId val="8760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07168"/>
        <c:crosses val="autoZero"/>
        <c:auto val="1"/>
        <c:lblOffset val="100"/>
        <c:baseTimeUnit val="years"/>
      </c:dateAx>
      <c:valAx>
        <c:axId val="8760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0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999.62</c:v>
                </c:pt>
                <c:pt idx="1">
                  <c:v>1110.55</c:v>
                </c:pt>
                <c:pt idx="2">
                  <c:v>1258.1300000000001</c:v>
                </c:pt>
                <c:pt idx="3">
                  <c:v>1271.46</c:v>
                </c:pt>
                <c:pt idx="4">
                  <c:v>1436.32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73664"/>
        <c:axId val="886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1365.62</c:v>
                </c:pt>
                <c:pt idx="1">
                  <c:v>1309.43</c:v>
                </c:pt>
                <c:pt idx="2">
                  <c:v>1306.92</c:v>
                </c:pt>
                <c:pt idx="3">
                  <c:v>1203.71</c:v>
                </c:pt>
                <c:pt idx="4">
                  <c:v>1162.3599999999999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73664"/>
        <c:axId val="88684032"/>
      </c:lineChart>
      <c:dateAx>
        <c:axId val="8867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84032"/>
        <c:crosses val="autoZero"/>
        <c:auto val="1"/>
        <c:lblOffset val="100"/>
        <c:baseTimeUnit val="years"/>
      </c:dateAx>
      <c:valAx>
        <c:axId val="886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7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101.6</c:v>
                </c:pt>
                <c:pt idx="1">
                  <c:v>102.43</c:v>
                </c:pt>
                <c:pt idx="2">
                  <c:v>100.57</c:v>
                </c:pt>
                <c:pt idx="3">
                  <c:v>85.87</c:v>
                </c:pt>
                <c:pt idx="4">
                  <c:v>87.07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22432"/>
        <c:axId val="8872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65.98</c:v>
                </c:pt>
                <c:pt idx="1">
                  <c:v>67.59</c:v>
                </c:pt>
                <c:pt idx="2">
                  <c:v>68.510000000000005</c:v>
                </c:pt>
                <c:pt idx="3">
                  <c:v>69.739999999999995</c:v>
                </c:pt>
                <c:pt idx="4">
                  <c:v>68.209999999999994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22432"/>
        <c:axId val="88724608"/>
      </c:lineChart>
      <c:dateAx>
        <c:axId val="8872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24608"/>
        <c:crosses val="autoZero"/>
        <c:auto val="1"/>
        <c:lblOffset val="100"/>
        <c:baseTimeUnit val="years"/>
      </c:dateAx>
      <c:valAx>
        <c:axId val="8872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2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152.59</c:v>
                </c:pt>
                <c:pt idx="1">
                  <c:v>151.68</c:v>
                </c:pt>
                <c:pt idx="2">
                  <c:v>114.96</c:v>
                </c:pt>
                <c:pt idx="3">
                  <c:v>138.12</c:v>
                </c:pt>
                <c:pt idx="4">
                  <c:v>135.87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62624"/>
        <c:axId val="8877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258.83</c:v>
                </c:pt>
                <c:pt idx="1">
                  <c:v>251.88</c:v>
                </c:pt>
                <c:pt idx="2">
                  <c:v>247.43</c:v>
                </c:pt>
                <c:pt idx="3">
                  <c:v>248.89</c:v>
                </c:pt>
                <c:pt idx="4">
                  <c:v>250.84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62624"/>
        <c:axId val="88772992"/>
      </c:lineChart>
      <c:dateAx>
        <c:axId val="8876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72992"/>
        <c:crosses val="autoZero"/>
        <c:auto val="1"/>
        <c:lblOffset val="100"/>
        <c:baseTimeUnit val="years"/>
      </c:dateAx>
      <c:valAx>
        <c:axId val="8877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6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日野町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22074</v>
      </c>
      <c r="AM8" s="47"/>
      <c r="AN8" s="47"/>
      <c r="AO8" s="47"/>
      <c r="AP8" s="47"/>
      <c r="AQ8" s="47"/>
      <c r="AR8" s="47"/>
      <c r="AS8" s="47"/>
      <c r="AT8" s="43">
        <f>データ!S6</f>
        <v>117.6</v>
      </c>
      <c r="AU8" s="43"/>
      <c r="AV8" s="43"/>
      <c r="AW8" s="43"/>
      <c r="AX8" s="43"/>
      <c r="AY8" s="43"/>
      <c r="AZ8" s="43"/>
      <c r="BA8" s="43"/>
      <c r="BB8" s="43">
        <f>データ!T6</f>
        <v>187.7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37.67</v>
      </c>
      <c r="Q10" s="43"/>
      <c r="R10" s="43"/>
      <c r="S10" s="43"/>
      <c r="T10" s="43"/>
      <c r="U10" s="43"/>
      <c r="V10" s="43"/>
      <c r="W10" s="43">
        <f>データ!P6</f>
        <v>88.92</v>
      </c>
      <c r="X10" s="43"/>
      <c r="Y10" s="43"/>
      <c r="Z10" s="43"/>
      <c r="AA10" s="43"/>
      <c r="AB10" s="43"/>
      <c r="AC10" s="43"/>
      <c r="AD10" s="47">
        <f>データ!Q6</f>
        <v>2900</v>
      </c>
      <c r="AE10" s="47"/>
      <c r="AF10" s="47"/>
      <c r="AG10" s="47"/>
      <c r="AH10" s="47"/>
      <c r="AI10" s="47"/>
      <c r="AJ10" s="47"/>
      <c r="AK10" s="2"/>
      <c r="AL10" s="47">
        <f>データ!U6</f>
        <v>8258</v>
      </c>
      <c r="AM10" s="47"/>
      <c r="AN10" s="47"/>
      <c r="AO10" s="47"/>
      <c r="AP10" s="47"/>
      <c r="AQ10" s="47"/>
      <c r="AR10" s="47"/>
      <c r="AS10" s="47"/>
      <c r="AT10" s="43">
        <f>データ!V6</f>
        <v>3.99</v>
      </c>
      <c r="AU10" s="43"/>
      <c r="AV10" s="43"/>
      <c r="AW10" s="43"/>
      <c r="AX10" s="43"/>
      <c r="AY10" s="43"/>
      <c r="AZ10" s="43"/>
      <c r="BA10" s="43"/>
      <c r="BB10" s="43">
        <f>データ!W6</f>
        <v>2069.67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253839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滋賀県　日野町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37.67</v>
      </c>
      <c r="P6" s="32">
        <f t="shared" si="3"/>
        <v>88.92</v>
      </c>
      <c r="Q6" s="32">
        <f t="shared" si="3"/>
        <v>2900</v>
      </c>
      <c r="R6" s="32">
        <f t="shared" si="3"/>
        <v>22074</v>
      </c>
      <c r="S6" s="32">
        <f t="shared" si="3"/>
        <v>117.6</v>
      </c>
      <c r="T6" s="32">
        <f t="shared" si="3"/>
        <v>187.7</v>
      </c>
      <c r="U6" s="32">
        <f t="shared" si="3"/>
        <v>8258</v>
      </c>
      <c r="V6" s="32">
        <f t="shared" si="3"/>
        <v>3.99</v>
      </c>
      <c r="W6" s="32">
        <f t="shared" si="3"/>
        <v>2069.67</v>
      </c>
      <c r="X6" s="33">
        <f>IF(X7="",NA(),X7)</f>
        <v>79.44</v>
      </c>
      <c r="Y6" s="33">
        <f t="shared" ref="Y6:AG6" si="4">IF(Y7="",NA(),Y7)</f>
        <v>71.39</v>
      </c>
      <c r="Z6" s="33">
        <f t="shared" si="4"/>
        <v>59.83</v>
      </c>
      <c r="AA6" s="33">
        <f t="shared" si="4"/>
        <v>68.53</v>
      </c>
      <c r="AB6" s="33">
        <f t="shared" si="4"/>
        <v>75.180000000000007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999.62</v>
      </c>
      <c r="BF6" s="33">
        <f t="shared" ref="BF6:BN6" si="7">IF(BF7="",NA(),BF7)</f>
        <v>1110.55</v>
      </c>
      <c r="BG6" s="33">
        <f t="shared" si="7"/>
        <v>1258.1300000000001</v>
      </c>
      <c r="BH6" s="33">
        <f t="shared" si="7"/>
        <v>1271.46</v>
      </c>
      <c r="BI6" s="33">
        <f t="shared" si="7"/>
        <v>1436.32</v>
      </c>
      <c r="BJ6" s="33">
        <f t="shared" si="7"/>
        <v>1365.62</v>
      </c>
      <c r="BK6" s="33">
        <f t="shared" si="7"/>
        <v>1309.43</v>
      </c>
      <c r="BL6" s="33">
        <f t="shared" si="7"/>
        <v>1306.92</v>
      </c>
      <c r="BM6" s="33">
        <f t="shared" si="7"/>
        <v>1203.71</v>
      </c>
      <c r="BN6" s="33">
        <f t="shared" si="7"/>
        <v>1162.3599999999999</v>
      </c>
      <c r="BO6" s="32" t="str">
        <f>IF(BO7="","",IF(BO7="-","【-】","【"&amp;SUBSTITUTE(TEXT(BO7,"#,##0.00"),"-","△")&amp;"】"))</f>
        <v>【763.62】</v>
      </c>
      <c r="BP6" s="33">
        <f>IF(BP7="",NA(),BP7)</f>
        <v>101.6</v>
      </c>
      <c r="BQ6" s="33">
        <f t="shared" ref="BQ6:BY6" si="8">IF(BQ7="",NA(),BQ7)</f>
        <v>102.43</v>
      </c>
      <c r="BR6" s="33">
        <f t="shared" si="8"/>
        <v>100.57</v>
      </c>
      <c r="BS6" s="33">
        <f t="shared" si="8"/>
        <v>85.87</v>
      </c>
      <c r="BT6" s="33">
        <f t="shared" si="8"/>
        <v>87.07</v>
      </c>
      <c r="BU6" s="33">
        <f t="shared" si="8"/>
        <v>65.98</v>
      </c>
      <c r="BV6" s="33">
        <f t="shared" si="8"/>
        <v>67.59</v>
      </c>
      <c r="BW6" s="33">
        <f t="shared" si="8"/>
        <v>68.510000000000005</v>
      </c>
      <c r="BX6" s="33">
        <f t="shared" si="8"/>
        <v>69.739999999999995</v>
      </c>
      <c r="BY6" s="33">
        <f t="shared" si="8"/>
        <v>68.209999999999994</v>
      </c>
      <c r="BZ6" s="32" t="str">
        <f>IF(BZ7="","",IF(BZ7="-","【-】","【"&amp;SUBSTITUTE(TEXT(BZ7,"#,##0.00"),"-","△")&amp;"】"))</f>
        <v>【98.53】</v>
      </c>
      <c r="CA6" s="33">
        <f>IF(CA7="",NA(),CA7)</f>
        <v>152.59</v>
      </c>
      <c r="CB6" s="33">
        <f t="shared" ref="CB6:CJ6" si="9">IF(CB7="",NA(),CB7)</f>
        <v>151.68</v>
      </c>
      <c r="CC6" s="33">
        <f t="shared" si="9"/>
        <v>114.96</v>
      </c>
      <c r="CD6" s="33">
        <f t="shared" si="9"/>
        <v>138.12</v>
      </c>
      <c r="CE6" s="33">
        <f t="shared" si="9"/>
        <v>135.87</v>
      </c>
      <c r="CF6" s="33">
        <f t="shared" si="9"/>
        <v>258.83</v>
      </c>
      <c r="CG6" s="33">
        <f t="shared" si="9"/>
        <v>251.88</v>
      </c>
      <c r="CH6" s="33">
        <f t="shared" si="9"/>
        <v>247.43</v>
      </c>
      <c r="CI6" s="33">
        <f t="shared" si="9"/>
        <v>248.89</v>
      </c>
      <c r="CJ6" s="33">
        <f t="shared" si="9"/>
        <v>250.84</v>
      </c>
      <c r="CK6" s="32" t="str">
        <f>IF(CK7="","",IF(CK7="-","【-】","【"&amp;SUBSTITUTE(TEXT(CK7,"#,##0.00"),"-","△")&amp;"】"))</f>
        <v>【139.70】</v>
      </c>
      <c r="CL6" s="33">
        <f>IF(CL7="",NA(),CL7)</f>
        <v>86.47</v>
      </c>
      <c r="CM6" s="33">
        <f t="shared" ref="CM6:CU6" si="10">IF(CM7="",NA(),CM7)</f>
        <v>86.47</v>
      </c>
      <c r="CN6" s="33">
        <f t="shared" si="10"/>
        <v>86.47</v>
      </c>
      <c r="CO6" s="33">
        <f t="shared" si="10"/>
        <v>97.31</v>
      </c>
      <c r="CP6" s="33">
        <f t="shared" si="10"/>
        <v>97.32</v>
      </c>
      <c r="CQ6" s="33">
        <f t="shared" si="10"/>
        <v>50.74</v>
      </c>
      <c r="CR6" s="33">
        <f t="shared" si="10"/>
        <v>49.29</v>
      </c>
      <c r="CS6" s="33">
        <f t="shared" si="10"/>
        <v>50.32</v>
      </c>
      <c r="CT6" s="33">
        <f t="shared" si="10"/>
        <v>49.89</v>
      </c>
      <c r="CU6" s="33">
        <f t="shared" si="10"/>
        <v>49.39</v>
      </c>
      <c r="CV6" s="32" t="str">
        <f>IF(CV7="","",IF(CV7="-","【-】","【"&amp;SUBSTITUTE(TEXT(CV7,"#,##0.00"),"-","△")&amp;"】"))</f>
        <v>【60.01】</v>
      </c>
      <c r="CW6" s="33">
        <f>IF(CW7="",NA(),CW7)</f>
        <v>87.64</v>
      </c>
      <c r="CX6" s="33">
        <f t="shared" ref="CX6:DF6" si="11">IF(CX7="",NA(),CX7)</f>
        <v>88.05</v>
      </c>
      <c r="CY6" s="33">
        <f t="shared" si="11"/>
        <v>90.04</v>
      </c>
      <c r="CZ6" s="33">
        <f t="shared" si="11"/>
        <v>89.14</v>
      </c>
      <c r="DA6" s="33">
        <f t="shared" si="11"/>
        <v>90.74</v>
      </c>
      <c r="DB6" s="33">
        <f t="shared" si="11"/>
        <v>85.1</v>
      </c>
      <c r="DC6" s="33">
        <f t="shared" si="11"/>
        <v>84.31</v>
      </c>
      <c r="DD6" s="33">
        <f t="shared" si="11"/>
        <v>84.57</v>
      </c>
      <c r="DE6" s="33">
        <f t="shared" si="11"/>
        <v>84.73</v>
      </c>
      <c r="DF6" s="33">
        <f t="shared" si="11"/>
        <v>83.96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0.09</v>
      </c>
      <c r="EJ6" s="33">
        <f t="shared" si="14"/>
        <v>7.0000000000000007E-2</v>
      </c>
      <c r="EK6" s="33">
        <f t="shared" si="14"/>
        <v>0.14000000000000001</v>
      </c>
      <c r="EL6" s="33">
        <f t="shared" si="14"/>
        <v>0.03</v>
      </c>
      <c r="EM6" s="33">
        <f t="shared" si="14"/>
        <v>0.15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253839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37.67</v>
      </c>
      <c r="P7" s="36">
        <v>88.92</v>
      </c>
      <c r="Q7" s="36">
        <v>2900</v>
      </c>
      <c r="R7" s="36">
        <v>22074</v>
      </c>
      <c r="S7" s="36">
        <v>117.6</v>
      </c>
      <c r="T7" s="36">
        <v>187.7</v>
      </c>
      <c r="U7" s="36">
        <v>8258</v>
      </c>
      <c r="V7" s="36">
        <v>3.99</v>
      </c>
      <c r="W7" s="36">
        <v>2069.67</v>
      </c>
      <c r="X7" s="36">
        <v>79.44</v>
      </c>
      <c r="Y7" s="36">
        <v>71.39</v>
      </c>
      <c r="Z7" s="36">
        <v>59.83</v>
      </c>
      <c r="AA7" s="36">
        <v>68.53</v>
      </c>
      <c r="AB7" s="36">
        <v>75.180000000000007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999.62</v>
      </c>
      <c r="BF7" s="36">
        <v>1110.55</v>
      </c>
      <c r="BG7" s="36">
        <v>1258.1300000000001</v>
      </c>
      <c r="BH7" s="36">
        <v>1271.46</v>
      </c>
      <c r="BI7" s="36">
        <v>1436.32</v>
      </c>
      <c r="BJ7" s="36">
        <v>1365.62</v>
      </c>
      <c r="BK7" s="36">
        <v>1309.43</v>
      </c>
      <c r="BL7" s="36">
        <v>1306.92</v>
      </c>
      <c r="BM7" s="36">
        <v>1203.71</v>
      </c>
      <c r="BN7" s="36">
        <v>1162.3599999999999</v>
      </c>
      <c r="BO7" s="36">
        <v>763.62</v>
      </c>
      <c r="BP7" s="36">
        <v>101.6</v>
      </c>
      <c r="BQ7" s="36">
        <v>102.43</v>
      </c>
      <c r="BR7" s="36">
        <v>100.57</v>
      </c>
      <c r="BS7" s="36">
        <v>85.87</v>
      </c>
      <c r="BT7" s="36">
        <v>87.07</v>
      </c>
      <c r="BU7" s="36">
        <v>65.98</v>
      </c>
      <c r="BV7" s="36">
        <v>67.59</v>
      </c>
      <c r="BW7" s="36">
        <v>68.510000000000005</v>
      </c>
      <c r="BX7" s="36">
        <v>69.739999999999995</v>
      </c>
      <c r="BY7" s="36">
        <v>68.209999999999994</v>
      </c>
      <c r="BZ7" s="36">
        <v>98.53</v>
      </c>
      <c r="CA7" s="36">
        <v>152.59</v>
      </c>
      <c r="CB7" s="36">
        <v>151.68</v>
      </c>
      <c r="CC7" s="36">
        <v>114.96</v>
      </c>
      <c r="CD7" s="36">
        <v>138.12</v>
      </c>
      <c r="CE7" s="36">
        <v>135.87</v>
      </c>
      <c r="CF7" s="36">
        <v>258.83</v>
      </c>
      <c r="CG7" s="36">
        <v>251.88</v>
      </c>
      <c r="CH7" s="36">
        <v>247.43</v>
      </c>
      <c r="CI7" s="36">
        <v>248.89</v>
      </c>
      <c r="CJ7" s="36">
        <v>250.84</v>
      </c>
      <c r="CK7" s="36">
        <v>139.69999999999999</v>
      </c>
      <c r="CL7" s="36">
        <v>86.47</v>
      </c>
      <c r="CM7" s="36">
        <v>86.47</v>
      </c>
      <c r="CN7" s="36">
        <v>86.47</v>
      </c>
      <c r="CO7" s="36">
        <v>97.31</v>
      </c>
      <c r="CP7" s="36">
        <v>97.32</v>
      </c>
      <c r="CQ7" s="36">
        <v>50.74</v>
      </c>
      <c r="CR7" s="36">
        <v>49.29</v>
      </c>
      <c r="CS7" s="36">
        <v>50.32</v>
      </c>
      <c r="CT7" s="36">
        <v>49.89</v>
      </c>
      <c r="CU7" s="36">
        <v>49.39</v>
      </c>
      <c r="CV7" s="36">
        <v>60.01</v>
      </c>
      <c r="CW7" s="36">
        <v>87.64</v>
      </c>
      <c r="CX7" s="36">
        <v>88.05</v>
      </c>
      <c r="CY7" s="36">
        <v>90.04</v>
      </c>
      <c r="CZ7" s="36">
        <v>89.14</v>
      </c>
      <c r="DA7" s="36">
        <v>90.74</v>
      </c>
      <c r="DB7" s="36">
        <v>85.1</v>
      </c>
      <c r="DC7" s="36">
        <v>84.31</v>
      </c>
      <c r="DD7" s="36">
        <v>84.57</v>
      </c>
      <c r="DE7" s="36">
        <v>84.73</v>
      </c>
      <c r="DF7" s="36">
        <v>83.96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0.09</v>
      </c>
      <c r="EJ7" s="36">
        <v>7.0000000000000007E-2</v>
      </c>
      <c r="EK7" s="36">
        <v>0.14000000000000001</v>
      </c>
      <c r="EL7" s="36">
        <v>0.03</v>
      </c>
      <c r="EM7" s="36">
        <v>0.15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杉本 伸一</cp:lastModifiedBy>
  <cp:lastPrinted>2017-02-22T04:42:08Z</cp:lastPrinted>
  <dcterms:created xsi:type="dcterms:W3CDTF">2017-02-08T02:51:45Z</dcterms:created>
  <dcterms:modified xsi:type="dcterms:W3CDTF">2017-02-22T04:47:32Z</dcterms:modified>
  <cp:category/>
</cp:coreProperties>
</file>