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4_財政課\調査\経営比較分析\290124経営比較分析\各課報告\290221各課報告（県確認・修正を受けて）\"/>
    </mc:Choice>
  </mc:AlternateContent>
  <workbookProtection workbookPassword="8649" lockStructure="1"/>
  <bookViews>
    <workbookView xWindow="0" yWindow="0" windowWidth="11610" windowHeight="6855" tabRatio="262"/>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<sst xmlns="http://schemas.openxmlformats.org/spreadsheetml/2006/main" count="221" uniqueCount="111">
  <si>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</si>
  <si>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</si>
  <si>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</si>
  <si>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</si>
  <si>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</si>
  <si>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</si>
  <si>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</si>
  <si>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</si>
  <si>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</si>
  <si>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</si>
  <si>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</si>
  <si>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</si>
  <si>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</si>
  <si>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</si>
  <si>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</si>
  <si>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</si>
  <si>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</si>
  <si>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</si>
  <si>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</si>
  <si>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</si>
  <si>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</si>
  <si>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</si>
  <si>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</si>
  <si>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</si>
  <si>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</si>
  <si>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</si>
  <si>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</si>
  <si>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</si>
  <si>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</si>
  <si>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</si>
  <si>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</si>
  <si>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</si>
  <si>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</si>
  <si>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</si>
  <si>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</si>
  <si>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</si>
  <si>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</si>
  <si>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</si>
  <si>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</si>
  <si>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</si>
  <si>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</si>
  <si>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</si>
  <si>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</si>
  <si>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</si>
  <si>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</si>
  <si>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</si>
  <si>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</si>
  <si>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</si>
  <si>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</si>
  <si>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</si>
  <si>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</si>
  <si>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</si>
  <si>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</si>
  <si>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</si>
  <si>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</si>
  <si>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</si>
  <si>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</si>
  <si>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</si>
  <si>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</si>
  <si>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</si>
  <si>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</si>
  <si>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</si>
  <si>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</si>
  <si>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</si>
  <si>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</si>
  <si>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</si>
  <si>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</si>
  <si>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</si>
  <si>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</si>
  <si>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</si>
  <si>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</si>
  <si>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</si>
  <si>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</si>
  <si>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</si>
  <si>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</si>
  <si>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</si>
  <si>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</si>
  <si>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</si>
  <si>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</si>
  <si>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</si>
  <si>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</si>
  <si>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</si>
  <si>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</si>
  <si>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</si>
  <si>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</si>
  <si>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</si>
  <si>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</si>
  <si>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</si>
  <si>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</si>
  <si>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</si>
  <si>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</si>
  <si>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</si>
  <si>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</si>
  <si>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</si>
  <si>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</si>
  <si>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</si>
  <si>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東近江市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</si>
  <si>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</si>
  <si>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</si>
  <si>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</si>
  <si>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</si>
  <si>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</si>
  <si>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</si>
  <si>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</si>
  <si>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</si>
  <si>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</si>
  <si>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</si>
  <si>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</si>
  <si>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100％未満であるため、料金収入を中心とした営業収益では経費を回収できていないことを示します。料金総収入が減少する一方で企業債償還金を含めた費用が年々増加しているため、一般会計からの繰入金に依存している状態です。今後は、使用料の改定やさらなる維持管理費の削減など、経営改善に向けた取組が必要です。
④企業債残高対事業規模比率
　企業債の残高が年々減少し、当該比率は類似団体平均値を下回ります。公共下水道への接続計画に伴い、市内各処理場施設の更新予定がありませんので、今後も同様の傾向を見込んでいます。
⑤経費回収率
　類似団体平均値を上回っていますが、今後の回収率は、人口減少に伴う歳入減の影響が予想されます。
⑥汚水処理原価
　類似団体平均値を下回っており、効率的に汚水を処理していることを示していますが、さらなる費用抑制への努力が求められます。
⑦施設利用率
　類似団体平均値を上回っていますが、水洗化率がほぼ上限に達しているため、今後は人口減少の影響を受ける見通しです。
⑧水洗化率
　近年、99％前後を維持しています。</t>
    <phoneticPr fontId="4"/>
  </si>
  <si>
    <t>　健全経営を維持するため、経営改善の取組が必要です。将来的には使用料の改定を検討する一方、計画的に順次公共下水道へ接続することにより維持管理費の削減を図ります。</t>
    <rPh sb="26" eb="29">
      <t>ショウライテキ</t>
    </rPh>
    <rPh sb="45" eb="48">
      <t>ケイカクテキ</t>
    </rPh>
    <rPh sb="49" eb="51">
      <t>ジュンジ</t>
    </rPh>
    <rPh sb="75" eb="76">
      <t>ハカ</t>
    </rPh>
    <phoneticPr fontId="4"/>
  </si>
  <si>
    <t>　各処理区の管渠は、耐用年数が経過していないため、現在のところ更新は発生していません。
　今後は、当面存続する農業集落排水処理施設の点検診断を行い、予防保全による長寿命化を図りながら、適切な維持管理を行います。</t>
    <rPh sb="1" eb="2">
      <t>カク</t>
    </rPh>
    <rPh sb="2" eb="4">
      <t>ショリ</t>
    </rPh>
    <rPh sb="4" eb="5">
      <t>ク</t>
    </rPh>
    <rPh sb="10" eb="12">
      <t>タイヨウ</t>
    </rPh>
    <rPh sb="12" eb="14">
      <t>ネンスウ</t>
    </rPh>
    <rPh sb="15" eb="17">
      <t>ケイカ</t>
    </rPh>
    <rPh sb="25" eb="27">
      <t>ゲンザイ</t>
    </rPh>
    <rPh sb="31" eb="33">
      <t>コウシン</t>
    </rPh>
    <rPh sb="34" eb="36">
      <t>ハッセイ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</si>
</sst>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5" borderId="6" xfId="0" applyFont="1" applyFill="1" applyBorder="1" applyAlignment="1" applyProtection="1">
      <alignment horizontal="left" vertical="top" wrapText="1"/>
      <protection locked="0"/>
    </xf>
    <xf numFmtId="0" fontId="5" fillId="5" borderId="0" xfId="0" applyFont="1" applyFill="1" applyBorder="1" applyAlignment="1" applyProtection="1">
      <alignment horizontal="left" vertical="top" wrapText="1"/>
      <protection locked="0"/>
    </xf>
    <xf numFmtId="0" fontId="5" fillId="5" borderId="7" xfId="0" applyFont="1" applyFill="1" applyBorder="1" applyAlignment="1" applyProtection="1">
      <alignment horizontal="left" vertical="top" wrapText="1"/>
      <protection locked="0"/>
    </xf>
    <xf numFmtId="0" fontId="5" fillId="5" borderId="8" xfId="0" applyFont="1" applyFill="1" applyBorder="1" applyAlignment="1" applyProtection="1">
      <alignment horizontal="left" vertical="top" wrapText="1"/>
      <protection locked="0"/>
    </xf>
    <xf numFmtId="0" fontId="5" fillId="5" borderId="1" xfId="0" applyFont="1" applyFill="1" applyBorder="1" applyAlignment="1" applyProtection="1">
      <alignment horizontal="left" vertical="top" wrapText="1"/>
      <protection locked="0"/>
    </xf>
    <xf numFmtId="0" fontId="5" fillId="5"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2939536"/>
        <c:axId val="103293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0.01</c:v>
                </c:pt>
                <c:pt idx="3">
                  <c:v>0.03</c:v>
                </c:pt>
                <c:pt idx="4">
                  <c:v>0.11</c:v>
                </c:pt>
              </c:numCache>
            </c:numRef>
          </c:val>
          <c:smooth val="0"/>
        </c:ser>
        <c:dLbls>
          <c:showLegendKey val="0"/>
          <c:showVal val="0"/>
          <c:showCatName val="0"/>
          <c:showSerName val="0"/>
          <c:showPercent val="0"/>
          <c:showBubbleSize val="0"/>
        </c:dLbls>
        <c:marker val="1"/>
        <c:smooth val="0"/>
        <c:axId val="1032939536"/>
        <c:axId val="1032939928"/>
      </c:lineChart>
      <c:dateAx>
        <c:axId val="1032939536"/>
        <c:scaling>
          <c:orientation val="minMax"/>
        </c:scaling>
        <c:delete val="1"/>
        <c:axPos val="b"/>
        <c:numFmt formatCode="ge" sourceLinked="1"/>
        <c:majorTickMark val="none"/>
        <c:minorTickMark val="none"/>
        <c:tickLblPos val="none"/>
        <c:crossAx val="1032939928"/>
        <c:crosses val="autoZero"/>
        <c:auto val="1"/>
        <c:lblOffset val="100"/>
        <c:baseTimeUnit val="years"/>
      </c:dateAx>
      <c:valAx>
        <c:axId val="103293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93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72.92</c:v>
                </c:pt>
                <c:pt idx="1">
                  <c:v>75.27</c:v>
                </c:pt>
                <c:pt idx="2">
                  <c:v>74.28</c:v>
                </c:pt>
                <c:pt idx="3">
                  <c:v>73.069999999999993</c:v>
                </c:pt>
                <c:pt idx="4">
                  <c:v>71.989999999999995</c:v>
                </c:pt>
              </c:numCache>
            </c:numRef>
          </c:val>
        </c:ser>
        <c:dLbls>
          <c:showLegendKey val="0"/>
          <c:showVal val="0"/>
          <c:showCatName val="0"/>
          <c:showSerName val="0"/>
          <c:showPercent val="0"/>
          <c:showBubbleSize val="0"/>
        </c:dLbls>
        <c:gapWidth val="150"/>
        <c:axId val="964282976"/>
        <c:axId val="96428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60.63</c:v>
                </c:pt>
                <c:pt idx="3">
                  <c:v>58.47</c:v>
                </c:pt>
                <c:pt idx="4">
                  <c:v>57.3</c:v>
                </c:pt>
              </c:numCache>
            </c:numRef>
          </c:val>
          <c:smooth val="0"/>
        </c:ser>
        <c:dLbls>
          <c:showLegendKey val="0"/>
          <c:showVal val="0"/>
          <c:showCatName val="0"/>
          <c:showSerName val="0"/>
          <c:showPercent val="0"/>
          <c:showBubbleSize val="0"/>
        </c:dLbls>
        <c:marker val="1"/>
        <c:smooth val="0"/>
        <c:axId val="964282976"/>
        <c:axId val="964283368"/>
      </c:lineChart>
      <c:dateAx>
        <c:axId val="964282976"/>
        <c:scaling>
          <c:orientation val="minMax"/>
        </c:scaling>
        <c:delete val="1"/>
        <c:axPos val="b"/>
        <c:numFmt formatCode="ge" sourceLinked="1"/>
        <c:majorTickMark val="none"/>
        <c:minorTickMark val="none"/>
        <c:tickLblPos val="none"/>
        <c:crossAx val="964283368"/>
        <c:crosses val="autoZero"/>
        <c:auto val="1"/>
        <c:lblOffset val="100"/>
        <c:baseTimeUnit val="years"/>
      </c:dateAx>
      <c:valAx>
        <c:axId val="96428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2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98.86</c:v>
                </c:pt>
                <c:pt idx="1">
                  <c:v>98.92</c:v>
                </c:pt>
                <c:pt idx="2">
                  <c:v>98.99</c:v>
                </c:pt>
                <c:pt idx="3">
                  <c:v>99.13</c:v>
                </c:pt>
                <c:pt idx="4">
                  <c:v>99.1</c:v>
                </c:pt>
              </c:numCache>
            </c:numRef>
          </c:val>
        </c:ser>
        <c:dLbls>
          <c:showLegendKey val="0"/>
          <c:showVal val="0"/>
          <c:showCatName val="0"/>
          <c:showSerName val="0"/>
          <c:showPercent val="0"/>
          <c:showBubbleSize val="0"/>
        </c:dLbls>
        <c:gapWidth val="150"/>
        <c:axId val="1043519448"/>
        <c:axId val="10435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88.66</c:v>
                </c:pt>
                <c:pt idx="3">
                  <c:v>88.58</c:v>
                </c:pt>
                <c:pt idx="4">
                  <c:v>89.43</c:v>
                </c:pt>
              </c:numCache>
            </c:numRef>
          </c:val>
          <c:smooth val="0"/>
        </c:ser>
        <c:dLbls>
          <c:showLegendKey val="0"/>
          <c:showVal val="0"/>
          <c:showCatName val="0"/>
          <c:showSerName val="0"/>
          <c:showPercent val="0"/>
          <c:showBubbleSize val="0"/>
        </c:dLbls>
        <c:marker val="1"/>
        <c:smooth val="0"/>
        <c:axId val="1043519448"/>
        <c:axId val="1043519840"/>
      </c:lineChart>
      <c:dateAx>
        <c:axId val="1043519448"/>
        <c:scaling>
          <c:orientation val="minMax"/>
        </c:scaling>
        <c:delete val="1"/>
        <c:axPos val="b"/>
        <c:numFmt formatCode="ge" sourceLinked="1"/>
        <c:majorTickMark val="none"/>
        <c:minorTickMark val="none"/>
        <c:tickLblPos val="none"/>
        <c:crossAx val="1043519840"/>
        <c:crosses val="autoZero"/>
        <c:auto val="1"/>
        <c:lblOffset val="100"/>
        <c:baseTimeUnit val="years"/>
      </c:dateAx>
      <c:valAx>
        <c:axId val="10435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51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73.89</c:v>
                </c:pt>
                <c:pt idx="1">
                  <c:v>76.19</c:v>
                </c:pt>
                <c:pt idx="2">
                  <c:v>79.45</c:v>
                </c:pt>
                <c:pt idx="3">
                  <c:v>81.47</c:v>
                </c:pt>
                <c:pt idx="4">
                  <c:v>82.78</c:v>
                </c:pt>
              </c:numCache>
            </c:numRef>
          </c:val>
        </c:ser>
        <c:dLbls>
          <c:showLegendKey val="0"/>
          <c:showVal val="0"/>
          <c:showCatName val="0"/>
          <c:showSerName val="0"/>
          <c:showPercent val="0"/>
          <c:showBubbleSize val="0"/>
        </c:dLbls>
        <c:gapWidth val="150"/>
        <c:axId val="1047258984"/>
        <c:axId val="104725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7258984"/>
        <c:axId val="1047259376"/>
      </c:lineChart>
      <c:dateAx>
        <c:axId val="1047258984"/>
        <c:scaling>
          <c:orientation val="minMax"/>
        </c:scaling>
        <c:delete val="1"/>
        <c:axPos val="b"/>
        <c:numFmt formatCode="ge" sourceLinked="1"/>
        <c:majorTickMark val="none"/>
        <c:minorTickMark val="none"/>
        <c:tickLblPos val="none"/>
        <c:crossAx val="1047259376"/>
        <c:crosses val="autoZero"/>
        <c:auto val="1"/>
        <c:lblOffset val="100"/>
        <c:baseTimeUnit val="years"/>
      </c:dateAx>
      <c:valAx>
        <c:axId val="104725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25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2781096"/>
        <c:axId val="103278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781096"/>
        <c:axId val="1032781488"/>
      </c:lineChart>
      <c:dateAx>
        <c:axId val="1032781096"/>
        <c:scaling>
          <c:orientation val="minMax"/>
        </c:scaling>
        <c:delete val="1"/>
        <c:axPos val="b"/>
        <c:numFmt formatCode="ge" sourceLinked="1"/>
        <c:majorTickMark val="none"/>
        <c:minorTickMark val="none"/>
        <c:tickLblPos val="none"/>
        <c:crossAx val="1032781488"/>
        <c:crosses val="autoZero"/>
        <c:auto val="1"/>
        <c:lblOffset val="100"/>
        <c:baseTimeUnit val="years"/>
      </c:dateAx>
      <c:valAx>
        <c:axId val="103278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78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7243464"/>
        <c:axId val="96724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243464"/>
        <c:axId val="967243856"/>
      </c:lineChart>
      <c:dateAx>
        <c:axId val="967243464"/>
        <c:scaling>
          <c:orientation val="minMax"/>
        </c:scaling>
        <c:delete val="1"/>
        <c:axPos val="b"/>
        <c:numFmt formatCode="ge" sourceLinked="1"/>
        <c:majorTickMark val="none"/>
        <c:minorTickMark val="none"/>
        <c:tickLblPos val="none"/>
        <c:crossAx val="967243856"/>
        <c:crosses val="autoZero"/>
        <c:auto val="1"/>
        <c:lblOffset val="100"/>
        <c:baseTimeUnit val="years"/>
      </c:dateAx>
      <c:valAx>
        <c:axId val="96724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24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3507408"/>
        <c:axId val="104350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3507408"/>
        <c:axId val="1043507800"/>
      </c:lineChart>
      <c:dateAx>
        <c:axId val="1043507408"/>
        <c:scaling>
          <c:orientation val="minMax"/>
        </c:scaling>
        <c:delete val="1"/>
        <c:axPos val="b"/>
        <c:numFmt formatCode="ge" sourceLinked="1"/>
        <c:majorTickMark val="none"/>
        <c:minorTickMark val="none"/>
        <c:tickLblPos val="none"/>
        <c:crossAx val="1043507800"/>
        <c:crosses val="autoZero"/>
        <c:auto val="1"/>
        <c:lblOffset val="100"/>
        <c:baseTimeUnit val="years"/>
      </c:dateAx>
      <c:valAx>
        <c:axId val="104350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50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232696"/>
        <c:axId val="96952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232696"/>
        <c:axId val="969524744"/>
      </c:lineChart>
      <c:dateAx>
        <c:axId val="965232696"/>
        <c:scaling>
          <c:orientation val="minMax"/>
        </c:scaling>
        <c:delete val="1"/>
        <c:axPos val="b"/>
        <c:numFmt formatCode="ge" sourceLinked="1"/>
        <c:majorTickMark val="none"/>
        <c:minorTickMark val="none"/>
        <c:tickLblPos val="none"/>
        <c:crossAx val="969524744"/>
        <c:crosses val="autoZero"/>
        <c:auto val="1"/>
        <c:lblOffset val="100"/>
        <c:baseTimeUnit val="years"/>
      </c:dateAx>
      <c:valAx>
        <c:axId val="96952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3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273.86</c:v>
                </c:pt>
                <c:pt idx="1">
                  <c:v>348.21</c:v>
                </c:pt>
                <c:pt idx="2">
                  <c:v>292.29000000000002</c:v>
                </c:pt>
                <c:pt idx="3">
                  <c:v>194.53</c:v>
                </c:pt>
                <c:pt idx="4">
                  <c:v>125.28</c:v>
                </c:pt>
              </c:numCache>
            </c:numRef>
          </c:val>
        </c:ser>
        <c:dLbls>
          <c:showLegendKey val="0"/>
          <c:showVal val="0"/>
          <c:showCatName val="0"/>
          <c:showSerName val="0"/>
          <c:showPercent val="0"/>
          <c:showBubbleSize val="0"/>
        </c:dLbls>
        <c:gapWidth val="150"/>
        <c:axId val="1034915544"/>
        <c:axId val="24941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547.95000000000005</c:v>
                </c:pt>
                <c:pt idx="3">
                  <c:v>632.94000000000005</c:v>
                </c:pt>
                <c:pt idx="4">
                  <c:v>721.43</c:v>
                </c:pt>
              </c:numCache>
            </c:numRef>
          </c:val>
          <c:smooth val="0"/>
        </c:ser>
        <c:dLbls>
          <c:showLegendKey val="0"/>
          <c:showVal val="0"/>
          <c:showCatName val="0"/>
          <c:showSerName val="0"/>
          <c:showPercent val="0"/>
          <c:showBubbleSize val="0"/>
        </c:dLbls>
        <c:marker val="1"/>
        <c:smooth val="0"/>
        <c:axId val="1034915544"/>
        <c:axId val="249413904"/>
      </c:lineChart>
      <c:dateAx>
        <c:axId val="1034915544"/>
        <c:scaling>
          <c:orientation val="minMax"/>
        </c:scaling>
        <c:delete val="1"/>
        <c:axPos val="b"/>
        <c:numFmt formatCode="ge" sourceLinked="1"/>
        <c:majorTickMark val="none"/>
        <c:minorTickMark val="none"/>
        <c:tickLblPos val="none"/>
        <c:crossAx val="249413904"/>
        <c:crosses val="autoZero"/>
        <c:auto val="1"/>
        <c:lblOffset val="100"/>
        <c:baseTimeUnit val="years"/>
      </c:dateAx>
      <c:valAx>
        <c:axId val="24941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91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61.59</c:v>
                </c:pt>
                <c:pt idx="1">
                  <c:v>64.150000000000006</c:v>
                </c:pt>
                <c:pt idx="2">
                  <c:v>63.62</c:v>
                </c:pt>
                <c:pt idx="3">
                  <c:v>64.53</c:v>
                </c:pt>
                <c:pt idx="4">
                  <c:v>63.65</c:v>
                </c:pt>
              </c:numCache>
            </c:numRef>
          </c:val>
        </c:ser>
        <c:dLbls>
          <c:showLegendKey val="0"/>
          <c:showVal val="0"/>
          <c:showCatName val="0"/>
          <c:showSerName val="0"/>
          <c:showPercent val="0"/>
          <c:showBubbleSize val="0"/>
        </c:dLbls>
        <c:gapWidth val="150"/>
        <c:axId val="965232304"/>
        <c:axId val="96523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64.86</c:v>
                </c:pt>
                <c:pt idx="3">
                  <c:v>62.3</c:v>
                </c:pt>
                <c:pt idx="4">
                  <c:v>59.3</c:v>
                </c:pt>
              </c:numCache>
            </c:numRef>
          </c:val>
          <c:smooth val="0"/>
        </c:ser>
        <c:dLbls>
          <c:showLegendKey val="0"/>
          <c:showVal val="0"/>
          <c:showCatName val="0"/>
          <c:showSerName val="0"/>
          <c:showPercent val="0"/>
          <c:showBubbleSize val="0"/>
        </c:dLbls>
        <c:marker val="1"/>
        <c:smooth val="0"/>
        <c:axId val="965232304"/>
        <c:axId val="965236792"/>
      </c:lineChart>
      <c:dateAx>
        <c:axId val="965232304"/>
        <c:scaling>
          <c:orientation val="minMax"/>
        </c:scaling>
        <c:delete val="1"/>
        <c:axPos val="b"/>
        <c:numFmt formatCode="ge" sourceLinked="1"/>
        <c:majorTickMark val="none"/>
        <c:minorTickMark val="none"/>
        <c:tickLblPos val="none"/>
        <c:crossAx val="965236792"/>
        <c:crosses val="autoZero"/>
        <c:auto val="1"/>
        <c:lblOffset val="100"/>
        <c:baseTimeUnit val="years"/>
      </c:dateAx>
      <c:valAx>
        <c:axId val="96523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3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171.34</c:v>
                </c:pt>
                <c:pt idx="1">
                  <c:v>165.52</c:v>
                </c:pt>
                <c:pt idx="2">
                  <c:v>165.61</c:v>
                </c:pt>
                <c:pt idx="3">
                  <c:v>165.69</c:v>
                </c:pt>
                <c:pt idx="4">
                  <c:v>174.56</c:v>
                </c:pt>
              </c:numCache>
            </c:numRef>
          </c:val>
        </c:ser>
        <c:dLbls>
          <c:showLegendKey val="0"/>
          <c:showVal val="0"/>
          <c:showCatName val="0"/>
          <c:showSerName val="0"/>
          <c:showPercent val="0"/>
          <c:showBubbleSize val="0"/>
        </c:dLbls>
        <c:gapWidth val="150"/>
        <c:axId val="1173434344"/>
        <c:axId val="117343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214.41</c:v>
                </c:pt>
                <c:pt idx="3">
                  <c:v>235.07</c:v>
                </c:pt>
                <c:pt idx="4">
                  <c:v>248.14</c:v>
                </c:pt>
              </c:numCache>
            </c:numRef>
          </c:val>
          <c:smooth val="0"/>
        </c:ser>
        <c:dLbls>
          <c:showLegendKey val="0"/>
          <c:showVal val="0"/>
          <c:showCatName val="0"/>
          <c:showSerName val="0"/>
          <c:showPercent val="0"/>
          <c:showBubbleSize val="0"/>
        </c:dLbls>
        <c:marker val="1"/>
        <c:smooth val="0"/>
        <c:axId val="1173434344"/>
        <c:axId val="1173434736"/>
      </c:lineChart>
      <c:dateAx>
        <c:axId val="1173434344"/>
        <c:scaling>
          <c:orientation val="minMax"/>
        </c:scaling>
        <c:delete val="1"/>
        <c:axPos val="b"/>
        <c:numFmt formatCode="ge" sourceLinked="1"/>
        <c:majorTickMark val="none"/>
        <c:minorTickMark val="none"/>
        <c:tickLblPos val="none"/>
        <c:crossAx val="1173434736"/>
        <c:crosses val="autoZero"/>
        <c:auto val="1"/>
        <c:lblOffset val="100"/>
        <c:baseTimeUnit val="years"/>
      </c:dateAx>
      <c:valAx>
        <c:axId val="117343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43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8" zoomScaleNormal="100" workbookViewId="0">
      <selection activeCell="AH86" sqref="AH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滋賀県　東近江市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115304</v>
      </c>
      <c r="AM8" s="47"/>
      <c r="AN8" s="47"/>
      <c r="AO8" s="47"/>
      <c r="AP8" s="47"/>
      <c r="AQ8" s="47"/>
      <c r="AR8" s="47"/>
      <c r="AS8" s="47"/>
      <c r="AT8" s="43">
        <f>データ!S6</f>
        <v>388.37</v>
      </c>
      <c r="AU8" s="43"/>
      <c r="AV8" s="43"/>
      <c r="AW8" s="43"/>
      <c r="AX8" s="43"/>
      <c r="AY8" s="43"/>
      <c r="AZ8" s="43"/>
      <c r="BA8" s="43"/>
      <c r="BB8" s="43">
        <f>データ!T6</f>
        <v>296.89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22.83</v>
      </c>
      <c r="Q10" s="43"/>
      <c r="R10" s="43"/>
      <c r="S10" s="43"/>
      <c r="T10" s="43"/>
      <c r="U10" s="43"/>
      <c r="V10" s="43"/>
      <c r="W10" s="43">
        <f>データ!P6</f>
        <v>100</v>
      </c>
      <c r="X10" s="43"/>
      <c r="Y10" s="43"/>
      <c r="Z10" s="43"/>
      <c r="AA10" s="43"/>
      <c r="AB10" s="43"/>
      <c r="AC10" s="43"/>
      <c r="AD10" s="47">
        <f>データ!Q6</f>
        <v>2050</v>
      </c>
      <c r="AE10" s="47"/>
      <c r="AF10" s="47"/>
      <c r="AG10" s="47"/>
      <c r="AH10" s="47"/>
      <c r="AI10" s="47"/>
      <c r="AJ10" s="47"/>
      <c r="AK10" s="2"/>
      <c r="AL10" s="47">
        <f>データ!U6</f>
        <v>26302</v>
      </c>
      <c r="AM10" s="47"/>
      <c r="AN10" s="47"/>
      <c r="AO10" s="47"/>
      <c r="AP10" s="47"/>
      <c r="AQ10" s="47"/>
      <c r="AR10" s="47"/>
      <c r="AS10" s="47"/>
      <c r="AT10" s="43">
        <f>データ!V6</f>
        <v>10.01</v>
      </c>
      <c r="AU10" s="43"/>
      <c r="AV10" s="43"/>
      <c r="AW10" s="43"/>
      <c r="AX10" s="43"/>
      <c r="AY10" s="43"/>
      <c r="AZ10" s="43"/>
      <c r="BA10" s="43"/>
      <c r="BB10" s="43">
        <f>データ!W6</f>
        <v>2627.57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252131</v>
      </c>
      <c r="D6" s="31">
        <f t="shared" si="3"/>
        <v>47</v>
      </c>
      <c r="E6" s="31">
        <f t="shared" si="3"/>
        <v>17</v>
      </c>
      <c r="F6" s="31">
        <f t="shared" si="3"/>
        <v>5</v>
      </c>
      <c r="G6" s="31">
        <f t="shared" si="3"/>
        <v>0</v>
      </c>
      <c r="H6" s="31" t="str">
        <f t="shared" si="3"/>
        <v>滋賀県　東近江市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22.83</v>
      </c>
      <c r="P6" s="32">
        <f t="shared" si="3"/>
        <v>100</v>
      </c>
      <c r="Q6" s="32">
        <f t="shared" si="3"/>
        <v>2050</v>
      </c>
      <c r="R6" s="32">
        <f t="shared" si="3"/>
        <v>115304</v>
      </c>
      <c r="S6" s="32">
        <f t="shared" si="3"/>
        <v>388.37</v>
      </c>
      <c r="T6" s="32">
        <f t="shared" si="3"/>
        <v>296.89</v>
      </c>
      <c r="U6" s="32">
        <f t="shared" si="3"/>
        <v>26302</v>
      </c>
      <c r="V6" s="32">
        <f t="shared" si="3"/>
        <v>10.01</v>
      </c>
      <c r="W6" s="32">
        <f t="shared" si="3"/>
        <v>2627.57</v>
      </c>
      <c r="X6" s="33">
        <f>IF(X7="",NA(),X7)</f>
        <v>73.89</v>
      </c>
      <c r="Y6" s="33">
        <f t="shared" ref="Y6:AG6" si="4">IF(Y7="",NA(),Y7)</f>
        <v>76.19</v>
      </c>
      <c r="Z6" s="33">
        <f t="shared" si="4"/>
        <v>79.45</v>
      </c>
      <c r="AA6" s="33">
        <f t="shared" si="4"/>
        <v>81.47</v>
      </c>
      <c r="AB6" s="33">
        <f t="shared" si="4"/>
        <v>82.78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273.86</v>
      </c>
      <c r="BF6" s="33">
        <f t="shared" ref="BF6:BN6" si="7">IF(BF7="",NA(),BF7)</f>
        <v>348.21</v>
      </c>
      <c r="BG6" s="33">
        <f t="shared" si="7"/>
        <v>292.29000000000002</v>
      </c>
      <c r="BH6" s="33">
        <f t="shared" si="7"/>
        <v>194.53</v>
      </c>
      <c r="BI6" s="33">
        <f t="shared" si="7"/>
        <v>125.28</v>
      </c>
      <c r="BJ6" s="33">
        <f t="shared" si="7"/>
        <v>1239.2</v>
      </c>
      <c r="BK6" s="33">
        <f t="shared" si="7"/>
        <v>1197.82</v>
      </c>
      <c r="BL6" s="33">
        <f t="shared" si="7"/>
        <v>547.95000000000005</v>
      </c>
      <c r="BM6" s="33">
        <f t="shared" si="7"/>
        <v>632.94000000000005</v>
      </c>
      <c r="BN6" s="33">
        <f t="shared" si="7"/>
        <v>721.43</v>
      </c>
      <c r="BO6" s="32" t="str">
        <f>IF(BO7="","",IF(BO7="-","【-】","【"&amp;SUBSTITUTE(TEXT(BO7,"#,##0.00"),"-","△")&amp;"】"))</f>
        <v>【1,015.77】</v>
      </c>
      <c r="BP6" s="33">
        <f>IF(BP7="",NA(),BP7)</f>
        <v>61.59</v>
      </c>
      <c r="BQ6" s="33">
        <f t="shared" ref="BQ6:BY6" si="8">IF(BQ7="",NA(),BQ7)</f>
        <v>64.150000000000006</v>
      </c>
      <c r="BR6" s="33">
        <f t="shared" si="8"/>
        <v>63.62</v>
      </c>
      <c r="BS6" s="33">
        <f t="shared" si="8"/>
        <v>64.53</v>
      </c>
      <c r="BT6" s="33">
        <f t="shared" si="8"/>
        <v>63.65</v>
      </c>
      <c r="BU6" s="33">
        <f t="shared" si="8"/>
        <v>51.56</v>
      </c>
      <c r="BV6" s="33">
        <f t="shared" si="8"/>
        <v>51.03</v>
      </c>
      <c r="BW6" s="33">
        <f t="shared" si="8"/>
        <v>64.86</v>
      </c>
      <c r="BX6" s="33">
        <f t="shared" si="8"/>
        <v>62.3</v>
      </c>
      <c r="BY6" s="33">
        <f t="shared" si="8"/>
        <v>59.3</v>
      </c>
      <c r="BZ6" s="32" t="str">
        <f>IF(BZ7="","",IF(BZ7="-","【-】","【"&amp;SUBSTITUTE(TEXT(BZ7,"#,##0.00"),"-","△")&amp;"】"))</f>
        <v>【52.78】</v>
      </c>
      <c r="CA6" s="33">
        <f>IF(CA7="",NA(),CA7)</f>
        <v>171.34</v>
      </c>
      <c r="CB6" s="33">
        <f t="shared" ref="CB6:CJ6" si="9">IF(CB7="",NA(),CB7)</f>
        <v>165.52</v>
      </c>
      <c r="CC6" s="33">
        <f t="shared" si="9"/>
        <v>165.61</v>
      </c>
      <c r="CD6" s="33">
        <f t="shared" si="9"/>
        <v>165.69</v>
      </c>
      <c r="CE6" s="33">
        <f t="shared" si="9"/>
        <v>174.56</v>
      </c>
      <c r="CF6" s="33">
        <f t="shared" si="9"/>
        <v>283.26</v>
      </c>
      <c r="CG6" s="33">
        <f t="shared" si="9"/>
        <v>289.60000000000002</v>
      </c>
      <c r="CH6" s="33">
        <f t="shared" si="9"/>
        <v>214.41</v>
      </c>
      <c r="CI6" s="33">
        <f t="shared" si="9"/>
        <v>235.07</v>
      </c>
      <c r="CJ6" s="33">
        <f t="shared" si="9"/>
        <v>248.14</v>
      </c>
      <c r="CK6" s="32" t="str">
        <f>IF(CK7="","",IF(CK7="-","【-】","【"&amp;SUBSTITUTE(TEXT(CK7,"#,##0.00"),"-","△")&amp;"】"))</f>
        <v>【289.81】</v>
      </c>
      <c r="CL6" s="33">
        <f>IF(CL7="",NA(),CL7)</f>
        <v>72.92</v>
      </c>
      <c r="CM6" s="33">
        <f t="shared" ref="CM6:CU6" si="10">IF(CM7="",NA(),CM7)</f>
        <v>75.27</v>
      </c>
      <c r="CN6" s="33">
        <f t="shared" si="10"/>
        <v>74.28</v>
      </c>
      <c r="CO6" s="33">
        <f t="shared" si="10"/>
        <v>73.069999999999993</v>
      </c>
      <c r="CP6" s="33">
        <f t="shared" si="10"/>
        <v>71.989999999999995</v>
      </c>
      <c r="CQ6" s="33">
        <f t="shared" si="10"/>
        <v>55.2</v>
      </c>
      <c r="CR6" s="33">
        <f t="shared" si="10"/>
        <v>54.74</v>
      </c>
      <c r="CS6" s="33">
        <f t="shared" si="10"/>
        <v>60.63</v>
      </c>
      <c r="CT6" s="33">
        <f t="shared" si="10"/>
        <v>58.47</v>
      </c>
      <c r="CU6" s="33">
        <f t="shared" si="10"/>
        <v>57.3</v>
      </c>
      <c r="CV6" s="32" t="str">
        <f>IF(CV7="","",IF(CV7="-","【-】","【"&amp;SUBSTITUTE(TEXT(CV7,"#,##0.00"),"-","△")&amp;"】"))</f>
        <v>【52.74】</v>
      </c>
      <c r="CW6" s="33">
        <f>IF(CW7="",NA(),CW7)</f>
        <v>98.86</v>
      </c>
      <c r="CX6" s="33">
        <f t="shared" ref="CX6:DF6" si="11">IF(CX7="",NA(),CX7)</f>
        <v>98.92</v>
      </c>
      <c r="CY6" s="33">
        <f t="shared" si="11"/>
        <v>98.99</v>
      </c>
      <c r="CZ6" s="33">
        <f t="shared" si="11"/>
        <v>99.13</v>
      </c>
      <c r="DA6" s="33">
        <f t="shared" si="11"/>
        <v>99.1</v>
      </c>
      <c r="DB6" s="33">
        <f t="shared" si="11"/>
        <v>83.73</v>
      </c>
      <c r="DC6" s="33">
        <f t="shared" si="11"/>
        <v>83.88</v>
      </c>
      <c r="DD6" s="33">
        <f t="shared" si="11"/>
        <v>88.66</v>
      </c>
      <c r="DE6" s="33">
        <f t="shared" si="11"/>
        <v>88.58</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0.01</v>
      </c>
      <c r="EL6" s="33">
        <f t="shared" si="14"/>
        <v>0.03</v>
      </c>
      <c r="EM6" s="33">
        <f t="shared" si="14"/>
        <v>0.11</v>
      </c>
      <c r="EN6" s="32" t="str">
        <f>IF(EN7="","",IF(EN7="-","【-】","【"&amp;SUBSTITUTE(TEXT(EN7,"#,##0.00"),"-","△")&amp;"】"))</f>
        <v>【0.03】</v>
      </c>
    </row>
    <row r="7" spans="1:144" s="34" customFormat="1" x14ac:dyDescent="0.15">
      <c r="A7" s="26"/>
      <c r="B7" s="35">
        <v>2015</v>
      </c>
      <c r="C7" s="35">
        <v>252131</v>
      </c>
      <c r="D7" s="35">
        <v>47</v>
      </c>
      <c r="E7" s="35">
        <v>17</v>
      </c>
      <c r="F7" s="35">
        <v>5</v>
      </c>
      <c r="G7" s="35">
        <v>0</v>
      </c>
      <c r="H7" s="35" t="s">
        <v>96</v>
      </c>
      <c r="I7" s="35" t="s">
        <v>97</v>
      </c>
      <c r="J7" s="35" t="s">
        <v>98</v>
      </c>
      <c r="K7" s="35" t="s">
        <v>99</v>
      </c>
      <c r="L7" s="35" t="s">
        <v>100</v>
      </c>
      <c r="M7" s="36" t="s">
        <v>101</v>
      </c>
      <c r="N7" s="36" t="s">
        <v>102</v>
      </c>
      <c r="O7" s="36">
        <v>22.83</v>
      </c>
      <c r="P7" s="36">
        <v>100</v>
      </c>
      <c r="Q7" s="36">
        <v>2050</v>
      </c>
      <c r="R7" s="36">
        <v>115304</v>
      </c>
      <c r="S7" s="36">
        <v>388.37</v>
      </c>
      <c r="T7" s="36">
        <v>296.89</v>
      </c>
      <c r="U7" s="36">
        <v>26302</v>
      </c>
      <c r="V7" s="36">
        <v>10.01</v>
      </c>
      <c r="W7" s="36">
        <v>2627.57</v>
      </c>
      <c r="X7" s="36">
        <v>73.89</v>
      </c>
      <c r="Y7" s="36">
        <v>76.19</v>
      </c>
      <c r="Z7" s="36">
        <v>79.45</v>
      </c>
      <c r="AA7" s="36">
        <v>81.47</v>
      </c>
      <c r="AB7" s="36">
        <v>82.78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273.86</v>
      </c>
      <c r="BF7" s="36">
        <v>348.21</v>
      </c>
      <c r="BG7" s="36">
        <v>292.29000000000002</v>
      </c>
      <c r="BH7" s="36">
        <v>194.53</v>
      </c>
      <c r="BI7" s="36">
        <v>125.28</v>
      </c>
      <c r="BJ7" s="36">
        <v>1239.2</v>
      </c>
      <c r="BK7" s="36">
        <v>1197.82</v>
      </c>
      <c r="BL7" s="36">
        <v>547.95000000000005</v>
      </c>
      <c r="BM7" s="36">
        <v>632.94000000000005</v>
      </c>
      <c r="BN7" s="36">
        <v>721.43</v>
      </c>
      <c r="BO7" s="36">
        <v>1015.77</v>
      </c>
      <c r="BP7" s="36">
        <v>61.59</v>
      </c>
      <c r="BQ7" s="36">
        <v>64.150000000000006</v>
      </c>
      <c r="BR7" s="36">
        <v>63.62</v>
      </c>
      <c r="BS7" s="36">
        <v>64.53</v>
      </c>
      <c r="BT7" s="36">
        <v>63.65</v>
      </c>
      <c r="BU7" s="36">
        <v>51.56</v>
      </c>
      <c r="BV7" s="36">
        <v>51.03</v>
      </c>
      <c r="BW7" s="36">
        <v>64.86</v>
      </c>
      <c r="BX7" s="36">
        <v>62.3</v>
      </c>
      <c r="BY7" s="36">
        <v>59.3</v>
      </c>
      <c r="BZ7" s="36">
        <v>52.78</v>
      </c>
      <c r="CA7" s="36">
        <v>171.34</v>
      </c>
      <c r="CB7" s="36">
        <v>165.52</v>
      </c>
      <c r="CC7" s="36">
        <v>165.61</v>
      </c>
      <c r="CD7" s="36">
        <v>165.69</v>
      </c>
      <c r="CE7" s="36">
        <v>174.56</v>
      </c>
      <c r="CF7" s="36">
        <v>283.26</v>
      </c>
      <c r="CG7" s="36">
        <v>289.60000000000002</v>
      </c>
      <c r="CH7" s="36">
        <v>214.41</v>
      </c>
      <c r="CI7" s="36">
        <v>235.07</v>
      </c>
      <c r="CJ7" s="36">
        <v>248.14</v>
      </c>
      <c r="CK7" s="36">
        <v>289.81</v>
      </c>
      <c r="CL7" s="36">
        <v>72.92</v>
      </c>
      <c r="CM7" s="36">
        <v>75.27</v>
      </c>
      <c r="CN7" s="36">
        <v>74.28</v>
      </c>
      <c r="CO7" s="36">
        <v>73.069999999999993</v>
      </c>
      <c r="CP7" s="36">
        <v>71.989999999999995</v>
      </c>
      <c r="CQ7" s="36">
        <v>55.2</v>
      </c>
      <c r="CR7" s="36">
        <v>54.74</v>
      </c>
      <c r="CS7" s="36">
        <v>60.63</v>
      </c>
      <c r="CT7" s="36">
        <v>58.47</v>
      </c>
      <c r="CU7" s="36">
        <v>57.3</v>
      </c>
      <c r="CV7" s="36">
        <v>52.74</v>
      </c>
      <c r="CW7" s="36">
        <v>98.86</v>
      </c>
      <c r="CX7" s="36">
        <v>98.92</v>
      </c>
      <c r="CY7" s="36">
        <v>98.99</v>
      </c>
      <c r="CZ7" s="36">
        <v>99.13</v>
      </c>
      <c r="DA7" s="36">
        <v>99.1</v>
      </c>
      <c r="DB7" s="36">
        <v>83.73</v>
      </c>
      <c r="DC7" s="36">
        <v>83.88</v>
      </c>
      <c r="DD7" s="36">
        <v>88.66</v>
      </c>
      <c r="DE7" s="36">
        <v>88.58</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0.01</v>
      </c>
      <c r="EL7" s="36">
        <v>0.03</v>
      </c>
      <c r="EM7" s="36">
        <v>0.11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2017-02-22T02:35:22Z</cp:lastPrinted>
  <dcterms:created xsi:type="dcterms:W3CDTF">2017-02-08T03:12:45Z</dcterms:created>
  <dcterms:modified xsi:type="dcterms:W3CDTF">2017-02-22T08:14:43Z</dcterms:modified>
</cp:coreProperties>
</file>