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ai800\Desktop\(高島市）経営比較分析（下水）\修正\"/>
    </mc:Choice>
  </mc:AlternateContent>
  <workbookProtection workbookPassword="8649" lockStructure="1"/>
  <bookViews>
    <workbookView xWindow="0" yWindow="0" windowWidth="24000" windowHeight="92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<sst xmlns="http://schemas.openxmlformats.org/spreadsheetml/2006/main" count="221" uniqueCount="111">
  <si>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</si>
  <si>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</si>
  <si>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</si>
  <si>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</si>
  <si>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</si>
  <si>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</si>
  <si>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</si>
  <si>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</si>
  <si>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</si>
  <si>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</si>
  <si>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</si>
  <si>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</si>
  <si>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</si>
  <si>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</si>
  <si>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</si>
  <si>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</si>
  <si>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</si>
  <si>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</si>
  <si>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</si>
  <si>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</si>
  <si>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</si>
  <si>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</si>
  <si>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</si>
  <si>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</si>
  <si>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</si>
  <si>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</si>
  <si>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</si>
  <si>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</si>
  <si>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</si>
  <si>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</si>
  <si>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</si>
  <si>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</si>
  <si>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</si>
  <si>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</si>
  <si>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</si>
  <si>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</si>
  <si>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</si>
  <si>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</si>
  <si>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</si>
  <si>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</si>
  <si>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</si>
  <si>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</si>
  <si>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</si>
  <si>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</si>
  <si>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</si>
  <si>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</si>
  <si>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</si>
  <si>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</si>
  <si>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</si>
  <si>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</si>
  <si>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</si>
  <si>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</si>
  <si>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</si>
  <si>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</si>
  <si>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</si>
  <si>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</si>
  <si>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</si>
  <si>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</si>
  <si>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</si>
  <si>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</si>
  <si>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</si>
  <si>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</si>
  <si>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</si>
  <si>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</si>
  <si>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</si>
  <si>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</si>
  <si>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</si>
  <si>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</si>
  <si>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</si>
  <si>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</si>
  <si>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</si>
  <si>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</si>
  <si>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</si>
  <si>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</si>
  <si>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</si>
  <si>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</si>
  <si>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</si>
  <si>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</si>
  <si>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</si>
  <si>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</si>
  <si>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</si>
  <si>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</si>
  <si>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</si>
  <si>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</si>
  <si>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</si>
  <si>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</si>
  <si>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</si>
  <si>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</si>
  <si>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</si>
  <si>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</si>
  <si>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</si>
  <si>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</si>
  <si>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</si>
  <si>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</si>
  <si>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</si>
  <si>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</si>
  <si>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高島市</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</si>
  <si>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</si>
  <si>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</si>
  <si>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</si>
  <si>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</si>
  <si>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</si>
  <si>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</si>
  <si>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</si>
  <si>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</si>
  <si>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</si>
  <si>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</si>
  <si>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</si>
  <si>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③管渠改善率は数値なしとなっている。これは本
  市の林業集落排水事業に更新時期を迎えた管渠
　はないためである。</t>
    <rPh sb="1" eb="3">
      <t>カンキョ</t>
    </rPh>
    <rPh sb="3" eb="5">
      <t>カイゼン</t>
    </rPh>
    <rPh sb="5" eb="6">
      <t>リツ</t>
    </rPh>
    <rPh sb="7" eb="9">
      <t>スウチ</t>
    </rPh>
    <rPh sb="27" eb="29">
      <t>リンギョウ</t>
    </rPh>
    <rPh sb="29" eb="31">
      <t>シュウラク</t>
    </rPh>
    <rPh sb="31" eb="33">
      <t>ハイスイ</t>
    </rPh>
    <rPh sb="33" eb="35">
      <t>ジギョウ</t>
    </rPh>
    <phoneticPr fontId="4"/>
  </si>
  <si>
    <t>　本市の林業集落排水事業は、平成９年度から事業を開始しており、比較的新しい事業である。
　上記分析のとおり、汚水処理原価が高く経営を圧迫している。これは、事業規模に比して過大な施設が整備されていることが背景にあると考えられる。
　平成29年度からは地方公営企業法の全部適用により、企業会計（複式簿記）を導入する。これにより、財務状況や経営成績、保有資産の現状を適切に把握し、将来の更新・投資を計画的に行い、また、公共下水道事業や農業集落排水事業等、他の下水道事業との一体的な経営により、経営の効率化を図る必要がある。</t>
    <rPh sb="4" eb="6">
      <t>リンギョウ</t>
    </rPh>
    <rPh sb="14" eb="16">
      <t>ヘイセイ</t>
    </rPh>
    <rPh sb="18" eb="19">
      <t>ド</t>
    </rPh>
    <rPh sb="31" eb="34">
      <t>ヒカクテキ</t>
    </rPh>
    <rPh sb="34" eb="35">
      <t>アタラ</t>
    </rPh>
    <rPh sb="37" eb="39">
      <t>ジギョウ</t>
    </rPh>
    <rPh sb="45" eb="47">
      <t>ジョウキ</t>
    </rPh>
    <rPh sb="47" eb="49">
      <t>ブンセキ</t>
    </rPh>
    <rPh sb="54" eb="56">
      <t>オスイ</t>
    </rPh>
    <rPh sb="56" eb="58">
      <t>ショリ</t>
    </rPh>
    <rPh sb="58" eb="60">
      <t>ゲンカ</t>
    </rPh>
    <rPh sb="61" eb="62">
      <t>タカ</t>
    </rPh>
    <rPh sb="63" eb="65">
      <t>ケイエイ</t>
    </rPh>
    <rPh sb="66" eb="68">
      <t>アッパク</t>
    </rPh>
    <rPh sb="77" eb="79">
      <t>ジギョウ</t>
    </rPh>
    <rPh sb="79" eb="81">
      <t>キボ</t>
    </rPh>
    <rPh sb="82" eb="83">
      <t>ヒ</t>
    </rPh>
    <rPh sb="85" eb="87">
      <t>カダイ</t>
    </rPh>
    <rPh sb="88" eb="90">
      <t>シセツ</t>
    </rPh>
    <rPh sb="91" eb="93">
      <t>セイビ</t>
    </rPh>
    <rPh sb="101" eb="103">
      <t>ハイケイ</t>
    </rPh>
    <rPh sb="107" eb="108">
      <t>カンガ</t>
    </rPh>
    <rPh sb="115" eb="117">
      <t>ヘイセイ</t>
    </rPh>
    <rPh sb="119" eb="121">
      <t>ネンド</t>
    </rPh>
    <rPh sb="124" eb="126">
      <t>チホウ</t>
    </rPh>
    <rPh sb="126" eb="128">
      <t>コウエイ</t>
    </rPh>
    <rPh sb="128" eb="130">
      <t>キギョウ</t>
    </rPh>
    <rPh sb="130" eb="131">
      <t>ホウ</t>
    </rPh>
    <rPh sb="132" eb="134">
      <t>ゼンブ</t>
    </rPh>
    <rPh sb="134" eb="136">
      <t>テキヨウ</t>
    </rPh>
    <rPh sb="140" eb="142">
      <t>キギョウ</t>
    </rPh>
    <rPh sb="142" eb="144">
      <t>カイケイ</t>
    </rPh>
    <rPh sb="145" eb="147">
      <t>フクシキ</t>
    </rPh>
    <rPh sb="147" eb="149">
      <t>ボキ</t>
    </rPh>
    <rPh sb="151" eb="153">
      <t>ドウニュウ</t>
    </rPh>
    <rPh sb="206" eb="208">
      <t>コウキョウ</t>
    </rPh>
    <rPh sb="208" eb="211">
      <t>ゲスイドウ</t>
    </rPh>
    <rPh sb="211" eb="213">
      <t>ジギョウ</t>
    </rPh>
    <rPh sb="214" eb="216">
      <t>ノウギョウ</t>
    </rPh>
    <rPh sb="216" eb="218">
      <t>シュウラク</t>
    </rPh>
    <rPh sb="218" eb="220">
      <t>ハイスイ</t>
    </rPh>
    <rPh sb="220" eb="222">
      <t>ジギョウ</t>
    </rPh>
    <rPh sb="222" eb="223">
      <t>トウ</t>
    </rPh>
    <rPh sb="224" eb="225">
      <t>タ</t>
    </rPh>
    <rPh sb="226" eb="229">
      <t>ゲスイドウ</t>
    </rPh>
    <rPh sb="229" eb="231">
      <t>ジギョウ</t>
    </rPh>
    <rPh sb="233" eb="235">
      <t>イッタイ</t>
    </rPh>
    <rPh sb="235" eb="236">
      <t>テキ</t>
    </rPh>
    <rPh sb="237" eb="239">
      <t>ケイエイ</t>
    </rPh>
    <phoneticPr fontId="4"/>
  </si>
  <si>
    <t xml:space="preserve">①収益的収支比率は、100％に近い値で推移してい
　るが、多額の繰入金に頼っているのが実情であ
　る。
④企業債残高対事業規模比率は、類似団体よりも
　低く推移している。
⑤⑥経費回収率は、類似団体平均よりも低く、20％
　台後半で推移していること、汚水処理原価は、類
　似団体平均よりも高く、600円台後半から700円台
　で推移していることから、処理費用が高く、経営
　を圧迫させていることがわかる。
⑦⑧施設利用率は、類似団体平均より低く50％で推
　移していることと、水洗化率は90％近くに達して
　いることから、施設規模が過大であることが考え
　られる。
</t>
    <rPh sb="1" eb="3">
      <t>シュウエキ</t>
    </rPh>
    <rPh sb="3" eb="4">
      <t>テキ</t>
    </rPh>
    <rPh sb="4" eb="6">
      <t>シュウシ</t>
    </rPh>
    <rPh sb="6" eb="8">
      <t>ヒリツ</t>
    </rPh>
    <rPh sb="15" eb="16">
      <t>チカ</t>
    </rPh>
    <rPh sb="17" eb="18">
      <t>アタイ</t>
    </rPh>
    <rPh sb="19" eb="21">
      <t>スイイ</t>
    </rPh>
    <rPh sb="29" eb="31">
      <t>タガク</t>
    </rPh>
    <rPh sb="32" eb="34">
      <t>クリイレ</t>
    </rPh>
    <rPh sb="34" eb="35">
      <t>キン</t>
    </rPh>
    <rPh sb="36" eb="37">
      <t>タヨ</t>
    </rPh>
    <rPh sb="43" eb="45">
      <t>ジツジョウ</t>
    </rPh>
    <rPh sb="53" eb="55">
      <t>キギョウ</t>
    </rPh>
    <rPh sb="55" eb="56">
      <t>サイ</t>
    </rPh>
    <rPh sb="56" eb="58">
      <t>ザンダカ</t>
    </rPh>
    <rPh sb="58" eb="59">
      <t>タイ</t>
    </rPh>
    <rPh sb="59" eb="61">
      <t>ジギョウ</t>
    </rPh>
    <rPh sb="61" eb="63">
      <t>キボ</t>
    </rPh>
    <rPh sb="63" eb="65">
      <t>ヒリツ</t>
    </rPh>
    <rPh sb="67" eb="69">
      <t>ルイジ</t>
    </rPh>
    <rPh sb="69" eb="71">
      <t>ダンタイ</t>
    </rPh>
    <rPh sb="76" eb="77">
      <t>ヒク</t>
    </rPh>
    <rPh sb="78" eb="80">
      <t>スイイ</t>
    </rPh>
    <rPh sb="88" eb="90">
      <t>ケイヒ</t>
    </rPh>
    <rPh sb="90" eb="92">
      <t>カイシュウ</t>
    </rPh>
    <rPh sb="92" eb="93">
      <t>リツ</t>
    </rPh>
    <rPh sb="95" eb="97">
      <t>ルイジ</t>
    </rPh>
    <rPh sb="97" eb="99">
      <t>ダンタイ</t>
    </rPh>
    <rPh sb="99" eb="101">
      <t>ヘイキン</t>
    </rPh>
    <rPh sb="104" eb="105">
      <t>ヒク</t>
    </rPh>
    <rPh sb="125" eb="127">
      <t>オスイ</t>
    </rPh>
    <rPh sb="127" eb="129">
      <t>ショリ</t>
    </rPh>
    <rPh sb="129" eb="131">
      <t>ゲンカ</t>
    </rPh>
    <rPh sb="137" eb="139">
      <t>ダンタイ</t>
    </rPh>
    <rPh sb="139" eb="141">
      <t>ヘイキン</t>
    </rPh>
    <rPh sb="144" eb="145">
      <t>タカ</t>
    </rPh>
    <rPh sb="150" eb="152">
      <t>エンダイ</t>
    </rPh>
    <rPh sb="152" eb="154">
      <t>コウハン</t>
    </rPh>
    <rPh sb="164" eb="166">
      <t>スイイ</t>
    </rPh>
    <rPh sb="175" eb="177">
      <t>ショリ</t>
    </rPh>
    <rPh sb="177" eb="179">
      <t>ヒヨウ</t>
    </rPh>
    <rPh sb="180" eb="181">
      <t>タカ</t>
    </rPh>
    <rPh sb="183" eb="185">
      <t>ケイエイ</t>
    </rPh>
    <rPh sb="188" eb="190">
      <t>アッパク</t>
    </rPh>
    <rPh sb="216" eb="218">
      <t>ヘイキン</t>
    </rPh>
    <rPh sb="220" eb="221">
      <t>ヒク</t>
    </rPh>
    <rPh sb="238" eb="241">
      <t>スイセンカ</t>
    </rPh>
    <rPh sb="241" eb="242">
      <t>リツ</t>
    </rPh>
    <rPh sb="246" eb="247">
      <t>チカ</t>
    </rPh>
    <rPh sb="249" eb="250">
      <t>タッ</t>
    </rPh>
    <rPh sb="261" eb="263">
      <t>シセツ</t>
    </rPh>
    <rPh sb="263" eb="265">
      <t>キボ</t>
    </rPh>
    <rPh sb="266" eb="268">
      <t>カダイ</t>
    </rPh>
    <rPh sb="274" eb="2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</si>
</sst>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178232"/>
        <c:axId val="1671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7178232"/>
        <c:axId val="167177056"/>
      </c:lineChart>
      <c:dateAx>
        <c:axId val="167178232"/>
        <c:scaling>
          <c:orientation val="minMax"/>
        </c:scaling>
        <c:delete val="1"/>
        <c:axPos val="b"/>
        <c:numFmt formatCode="ge" sourceLinked="1"/>
        <c:majorTickMark val="none"/>
        <c:minorTickMark val="none"/>
        <c:tickLblPos val="none"/>
        <c:crossAx val="167177056"/>
        <c:crosses val="autoZero"/>
        <c:auto val="1"/>
        <c:lblOffset val="100"/>
        <c:baseTimeUnit val="years"/>
      </c:dateAx>
      <c:valAx>
        <c:axId val="1671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7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40.909999999999997</c:v>
                </c:pt>
                <c:pt idx="1">
                  <c:v>40.909999999999997</c:v>
                </c:pt>
                <c:pt idx="2">
                  <c:v>54.55</c:v>
                </c:pt>
                <c:pt idx="3">
                  <c:v>50</c:v>
                </c:pt>
                <c:pt idx="4">
                  <c:v>50</c:v>
                </c:pt>
              </c:numCache>
            </c:numRef>
          </c:val>
        </c:ser>
        <c:dLbls>
          <c:showLegendKey val="0"/>
          <c:showVal val="0"/>
          <c:showCatName val="0"/>
          <c:showSerName val="0"/>
          <c:showPercent val="0"/>
          <c:showBubbleSize val="0"/>
        </c:dLbls>
        <c:gapWidth val="150"/>
        <c:axId val="240606648"/>
        <c:axId val="24027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53.97</c:v>
                </c:pt>
              </c:numCache>
            </c:numRef>
          </c:val>
          <c:smooth val="0"/>
        </c:ser>
        <c:dLbls>
          <c:showLegendKey val="0"/>
          <c:showVal val="0"/>
          <c:showCatName val="0"/>
          <c:showSerName val="0"/>
          <c:showPercent val="0"/>
          <c:showBubbleSize val="0"/>
        </c:dLbls>
        <c:marker val="1"/>
        <c:smooth val="0"/>
        <c:axId val="240606648"/>
        <c:axId val="240277712"/>
      </c:lineChart>
      <c:dateAx>
        <c:axId val="240606648"/>
        <c:scaling>
          <c:orientation val="minMax"/>
        </c:scaling>
        <c:delete val="1"/>
        <c:axPos val="b"/>
        <c:numFmt formatCode="ge" sourceLinked="1"/>
        <c:majorTickMark val="none"/>
        <c:minorTickMark val="none"/>
        <c:tickLblPos val="none"/>
        <c:crossAx val="240277712"/>
        <c:crosses val="autoZero"/>
        <c:auto val="1"/>
        <c:lblOffset val="100"/>
        <c:baseTimeUnit val="years"/>
      </c:dateAx>
      <c:valAx>
        <c:axId val="24027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90.91</c:v>
                </c:pt>
                <c:pt idx="1">
                  <c:v>93.02</c:v>
                </c:pt>
                <c:pt idx="2">
                  <c:v>84.44</c:v>
                </c:pt>
                <c:pt idx="3">
                  <c:v>93.33</c:v>
                </c:pt>
                <c:pt idx="4">
                  <c:v>88</c:v>
                </c:pt>
              </c:numCache>
            </c:numRef>
          </c:val>
        </c:ser>
        <c:dLbls>
          <c:showLegendKey val="0"/>
          <c:showVal val="0"/>
          <c:showCatName val="0"/>
          <c:showSerName val="0"/>
          <c:showPercent val="0"/>
          <c:showBubbleSize val="0"/>
        </c:dLbls>
        <c:gapWidth val="150"/>
        <c:axId val="240278888"/>
        <c:axId val="24027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92.01</c:v>
                </c:pt>
              </c:numCache>
            </c:numRef>
          </c:val>
          <c:smooth val="0"/>
        </c:ser>
        <c:dLbls>
          <c:showLegendKey val="0"/>
          <c:showVal val="0"/>
          <c:showCatName val="0"/>
          <c:showSerName val="0"/>
          <c:showPercent val="0"/>
          <c:showBubbleSize val="0"/>
        </c:dLbls>
        <c:marker val="1"/>
        <c:smooth val="0"/>
        <c:axId val="240278888"/>
        <c:axId val="240279280"/>
      </c:lineChart>
      <c:dateAx>
        <c:axId val="240278888"/>
        <c:scaling>
          <c:orientation val="minMax"/>
        </c:scaling>
        <c:delete val="1"/>
        <c:axPos val="b"/>
        <c:numFmt formatCode="ge" sourceLinked="1"/>
        <c:majorTickMark val="none"/>
        <c:minorTickMark val="none"/>
        <c:tickLblPos val="none"/>
        <c:crossAx val="240279280"/>
        <c:crosses val="autoZero"/>
        <c:auto val="1"/>
        <c:lblOffset val="100"/>
        <c:baseTimeUnit val="years"/>
      </c:dateAx>
      <c:valAx>
        <c:axId val="24027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7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99.48</c:v>
                </c:pt>
                <c:pt idx="1">
                  <c:v>99.45</c:v>
                </c:pt>
                <c:pt idx="2">
                  <c:v>99.46</c:v>
                </c:pt>
                <c:pt idx="3">
                  <c:v>99.46</c:v>
                </c:pt>
                <c:pt idx="4">
                  <c:v>99.46</c:v>
                </c:pt>
              </c:numCache>
            </c:numRef>
          </c:val>
        </c:ser>
        <c:dLbls>
          <c:showLegendKey val="0"/>
          <c:showVal val="0"/>
          <c:showCatName val="0"/>
          <c:showSerName val="0"/>
          <c:showPercent val="0"/>
          <c:showBubbleSize val="0"/>
        </c:dLbls>
        <c:gapWidth val="150"/>
        <c:axId val="167179408"/>
        <c:axId val="16717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79408"/>
        <c:axId val="167179800"/>
      </c:lineChart>
      <c:dateAx>
        <c:axId val="167179408"/>
        <c:scaling>
          <c:orientation val="minMax"/>
        </c:scaling>
        <c:delete val="1"/>
        <c:axPos val="b"/>
        <c:numFmt formatCode="ge" sourceLinked="1"/>
        <c:majorTickMark val="none"/>
        <c:minorTickMark val="none"/>
        <c:tickLblPos val="none"/>
        <c:crossAx val="167179800"/>
        <c:crosses val="autoZero"/>
        <c:auto val="1"/>
        <c:lblOffset val="100"/>
        <c:baseTimeUnit val="years"/>
      </c:dateAx>
      <c:valAx>
        <c:axId val="1671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79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53920"/>
        <c:axId val="16715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53920"/>
        <c:axId val="167153136"/>
      </c:lineChart>
      <c:dateAx>
        <c:axId val="167153920"/>
        <c:scaling>
          <c:orientation val="minMax"/>
        </c:scaling>
        <c:delete val="1"/>
        <c:axPos val="b"/>
        <c:numFmt formatCode="ge" sourceLinked="1"/>
        <c:majorTickMark val="none"/>
        <c:minorTickMark val="none"/>
        <c:tickLblPos val="none"/>
        <c:crossAx val="167153136"/>
        <c:crosses val="autoZero"/>
        <c:auto val="1"/>
        <c:lblOffset val="100"/>
        <c:baseTimeUnit val="years"/>
      </c:dateAx>
      <c:valAx>
        <c:axId val="16715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51568"/>
        <c:axId val="16715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51568"/>
        <c:axId val="167150392"/>
      </c:lineChart>
      <c:dateAx>
        <c:axId val="167151568"/>
        <c:scaling>
          <c:orientation val="minMax"/>
        </c:scaling>
        <c:delete val="1"/>
        <c:axPos val="b"/>
        <c:numFmt formatCode="ge" sourceLinked="1"/>
        <c:majorTickMark val="none"/>
        <c:minorTickMark val="none"/>
        <c:tickLblPos val="none"/>
        <c:crossAx val="167150392"/>
        <c:crosses val="autoZero"/>
        <c:auto val="1"/>
        <c:lblOffset val="100"/>
        <c:baseTimeUnit val="years"/>
      </c:dateAx>
      <c:valAx>
        <c:axId val="16715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5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607040"/>
        <c:axId val="24060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607040"/>
        <c:axId val="240607432"/>
      </c:lineChart>
      <c:dateAx>
        <c:axId val="240607040"/>
        <c:scaling>
          <c:orientation val="minMax"/>
        </c:scaling>
        <c:delete val="1"/>
        <c:axPos val="b"/>
        <c:numFmt formatCode="ge" sourceLinked="1"/>
        <c:majorTickMark val="none"/>
        <c:minorTickMark val="none"/>
        <c:tickLblPos val="none"/>
        <c:crossAx val="240607432"/>
        <c:crosses val="autoZero"/>
        <c:auto val="1"/>
        <c:lblOffset val="100"/>
        <c:baseTimeUnit val="years"/>
      </c:dateAx>
      <c:valAx>
        <c:axId val="24060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713952"/>
        <c:axId val="24071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713952"/>
        <c:axId val="240714344"/>
      </c:lineChart>
      <c:dateAx>
        <c:axId val="240713952"/>
        <c:scaling>
          <c:orientation val="minMax"/>
        </c:scaling>
        <c:delete val="1"/>
        <c:axPos val="b"/>
        <c:numFmt formatCode="ge" sourceLinked="1"/>
        <c:majorTickMark val="none"/>
        <c:minorTickMark val="none"/>
        <c:tickLblPos val="none"/>
        <c:crossAx val="240714344"/>
        <c:crosses val="autoZero"/>
        <c:auto val="1"/>
        <c:lblOffset val="100"/>
        <c:baseTimeUnit val="years"/>
      </c:dateAx>
      <c:valAx>
        <c:axId val="24071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1325.09</c:v>
                </c:pt>
                <c:pt idx="1">
                  <c:v>1232.79</c:v>
                </c:pt>
                <c:pt idx="2">
                  <c:v>870.22</c:v>
                </c:pt>
                <c:pt idx="3">
                  <c:v>862.55</c:v>
                </c:pt>
                <c:pt idx="4">
                  <c:v>286.73</c:v>
                </c:pt>
              </c:numCache>
            </c:numRef>
          </c:val>
        </c:ser>
        <c:dLbls>
          <c:showLegendKey val="0"/>
          <c:showVal val="0"/>
          <c:showCatName val="0"/>
          <c:showSerName val="0"/>
          <c:showPercent val="0"/>
          <c:showBubbleSize val="0"/>
        </c:dLbls>
        <c:gapWidth val="150"/>
        <c:axId val="240715520"/>
        <c:axId val="24071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1196.58</c:v>
                </c:pt>
              </c:numCache>
            </c:numRef>
          </c:val>
          <c:smooth val="0"/>
        </c:ser>
        <c:dLbls>
          <c:showLegendKey val="0"/>
          <c:showVal val="0"/>
          <c:showCatName val="0"/>
          <c:showSerName val="0"/>
          <c:showPercent val="0"/>
          <c:showBubbleSize val="0"/>
        </c:dLbls>
        <c:marker val="1"/>
        <c:smooth val="0"/>
        <c:axId val="240715520"/>
        <c:axId val="240715912"/>
      </c:lineChart>
      <c:dateAx>
        <c:axId val="240715520"/>
        <c:scaling>
          <c:orientation val="minMax"/>
        </c:scaling>
        <c:delete val="1"/>
        <c:axPos val="b"/>
        <c:numFmt formatCode="ge" sourceLinked="1"/>
        <c:majorTickMark val="none"/>
        <c:minorTickMark val="none"/>
        <c:tickLblPos val="none"/>
        <c:crossAx val="240715912"/>
        <c:crosses val="autoZero"/>
        <c:auto val="1"/>
        <c:lblOffset val="100"/>
        <c:baseTimeUnit val="years"/>
      </c:dateAx>
      <c:valAx>
        <c:axId val="24071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24.37</c:v>
                </c:pt>
                <c:pt idx="1">
                  <c:v>26.19</c:v>
                </c:pt>
                <c:pt idx="2">
                  <c:v>27.38</c:v>
                </c:pt>
                <c:pt idx="3">
                  <c:v>28.85</c:v>
                </c:pt>
                <c:pt idx="4">
                  <c:v>25.11</c:v>
                </c:pt>
              </c:numCache>
            </c:numRef>
          </c:val>
        </c:ser>
        <c:dLbls>
          <c:showLegendKey val="0"/>
          <c:showVal val="0"/>
          <c:showCatName val="0"/>
          <c:showSerName val="0"/>
          <c:showPercent val="0"/>
          <c:showBubbleSize val="0"/>
        </c:dLbls>
        <c:gapWidth val="150"/>
        <c:axId val="240606256"/>
        <c:axId val="24060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38.28</c:v>
                </c:pt>
              </c:numCache>
            </c:numRef>
          </c:val>
          <c:smooth val="0"/>
        </c:ser>
        <c:dLbls>
          <c:showLegendKey val="0"/>
          <c:showVal val="0"/>
          <c:showCatName val="0"/>
          <c:showSerName val="0"/>
          <c:showPercent val="0"/>
          <c:showBubbleSize val="0"/>
        </c:dLbls>
        <c:marker val="1"/>
        <c:smooth val="0"/>
        <c:axId val="240606256"/>
        <c:axId val="240605864"/>
      </c:lineChart>
      <c:dateAx>
        <c:axId val="240606256"/>
        <c:scaling>
          <c:orientation val="minMax"/>
        </c:scaling>
        <c:delete val="1"/>
        <c:axPos val="b"/>
        <c:numFmt formatCode="ge" sourceLinked="1"/>
        <c:majorTickMark val="none"/>
        <c:minorTickMark val="none"/>
        <c:tickLblPos val="none"/>
        <c:crossAx val="240605864"/>
        <c:crosses val="autoZero"/>
        <c:auto val="1"/>
        <c:lblOffset val="100"/>
        <c:baseTimeUnit val="years"/>
      </c:dateAx>
      <c:valAx>
        <c:axId val="24060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777.96</c:v>
                </c:pt>
                <c:pt idx="1">
                  <c:v>737.32</c:v>
                </c:pt>
                <c:pt idx="2">
                  <c:v>716.95</c:v>
                </c:pt>
                <c:pt idx="3">
                  <c:v>669.76</c:v>
                </c:pt>
                <c:pt idx="4">
                  <c:v>797.9</c:v>
                </c:pt>
              </c:numCache>
            </c:numRef>
          </c:val>
        </c:ser>
        <c:dLbls>
          <c:showLegendKey val="0"/>
          <c:showVal val="0"/>
          <c:showCatName val="0"/>
          <c:showSerName val="0"/>
          <c:showPercent val="0"/>
          <c:showBubbleSize val="0"/>
        </c:dLbls>
        <c:gapWidth val="150"/>
        <c:axId val="240717088"/>
        <c:axId val="24027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468.36</c:v>
                </c:pt>
              </c:numCache>
            </c:numRef>
          </c:val>
          <c:smooth val="0"/>
        </c:ser>
        <c:dLbls>
          <c:showLegendKey val="0"/>
          <c:showVal val="0"/>
          <c:showCatName val="0"/>
          <c:showSerName val="0"/>
          <c:showPercent val="0"/>
          <c:showBubbleSize val="0"/>
        </c:dLbls>
        <c:marker val="1"/>
        <c:smooth val="0"/>
        <c:axId val="240717088"/>
        <c:axId val="240276536"/>
      </c:lineChart>
      <c:dateAx>
        <c:axId val="240717088"/>
        <c:scaling>
          <c:orientation val="minMax"/>
        </c:scaling>
        <c:delete val="1"/>
        <c:axPos val="b"/>
        <c:numFmt formatCode="ge" sourceLinked="1"/>
        <c:majorTickMark val="none"/>
        <c:minorTickMark val="none"/>
        <c:tickLblPos val="none"/>
        <c:crossAx val="240276536"/>
        <c:crosses val="autoZero"/>
        <c:auto val="1"/>
        <c:lblOffset val="100"/>
        <c:baseTimeUnit val="years"/>
      </c:dateAx>
      <c:valAx>
        <c:axId val="24027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A4" zoomScaleNormal="100" workbookViewId="0">
      <selection activeCell="CE27" sqref="CE2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高島市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G2</v>
      </c>
      <c r="X8" s="46"/>
      <c r="Y8" s="46"/>
      <c r="Z8" s="46"/>
      <c r="AA8" s="46"/>
      <c r="AB8" s="46"/>
      <c r="AC8" s="46"/>
      <c r="AD8" s="3"/>
      <c r="AE8" s="3"/>
      <c r="AF8" s="3"/>
      <c r="AG8" s="3"/>
      <c r="AH8" s="3"/>
      <c r="AI8" s="3"/>
      <c r="AJ8" s="3"/>
      <c r="AK8" s="3"/>
      <c r="AL8" s="47">
        <f>データ!R6</f>
        <v>51007</v>
      </c>
      <c r="AM8" s="47"/>
      <c r="AN8" s="47"/>
      <c r="AO8" s="47"/>
      <c r="AP8" s="47"/>
      <c r="AQ8" s="47"/>
      <c r="AR8" s="47"/>
      <c r="AS8" s="47"/>
      <c r="AT8" s="43">
        <f>データ!S6</f>
        <v>693.05</v>
      </c>
      <c r="AU8" s="43"/>
      <c r="AV8" s="43"/>
      <c r="AW8" s="43"/>
      <c r="AX8" s="43"/>
      <c r="AY8" s="43"/>
      <c r="AZ8" s="43"/>
      <c r="BA8" s="43"/>
      <c r="BB8" s="43">
        <f>データ!T6</f>
        <v>73.599999999999994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v>
      </c>
      <c r="Q10" s="43"/>
      <c r="R10" s="43"/>
      <c r="S10" s="43"/>
      <c r="T10" s="43"/>
      <c r="U10" s="43"/>
      <c r="V10" s="43"/>
      <c r="W10" s="43">
        <f>データ!P6</f>
        <v>84.71</v>
      </c>
      <c r="X10" s="43"/>
      <c r="Y10" s="43"/>
      <c r="Z10" s="43"/>
      <c r="AA10" s="43"/>
      <c r="AB10" s="43"/>
      <c r="AC10" s="43"/>
      <c r="AD10" s="47">
        <f>データ!Q6</f>
        <v>3240</v>
      </c>
      <c r="AE10" s="47"/>
      <c r="AF10" s="47"/>
      <c r="AG10" s="47"/>
      <c r="AH10" s="47"/>
      <c r="AI10" s="47"/>
      <c r="AJ10" s="47"/>
      <c r="AK10" s="2"/>
      <c r="AL10" s="47">
        <f>データ!U6</f>
        <v>50</v>
      </c>
      <c r="AM10" s="47"/>
      <c r="AN10" s="47"/>
      <c r="AO10" s="47"/>
      <c r="AP10" s="47"/>
      <c r="AQ10" s="47"/>
      <c r="AR10" s="47"/>
      <c r="AS10" s="47"/>
      <c r="AT10" s="43">
        <f>データ!V6</f>
        <v>0.04</v>
      </c>
      <c r="AU10" s="43"/>
      <c r="AV10" s="43"/>
      <c r="AW10" s="43"/>
      <c r="AX10" s="43"/>
      <c r="AY10" s="43"/>
      <c r="AZ10" s="43"/>
      <c r="BA10" s="43"/>
      <c r="BB10" s="43">
        <f>データ!W6</f>
        <v>1250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252123</v>
      </c>
      <c r="D6" s="31">
        <f t="shared" si="3"/>
        <v>47</v>
      </c>
      <c r="E6" s="31">
        <f t="shared" si="3"/>
        <v>17</v>
      </c>
      <c r="F6" s="31">
        <f t="shared" si="3"/>
        <v>7</v>
      </c>
      <c r="G6" s="31">
        <f t="shared" si="3"/>
        <v>0</v>
      </c>
      <c r="H6" s="31" t="str">
        <f t="shared" si="3"/>
        <v>滋賀県　高島市</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0.1</v>
      </c>
      <c r="P6" s="32">
        <f t="shared" si="3"/>
        <v>84.71</v>
      </c>
      <c r="Q6" s="32">
        <f t="shared" si="3"/>
        <v>3240</v>
      </c>
      <c r="R6" s="32">
        <f t="shared" si="3"/>
        <v>51007</v>
      </c>
      <c r="S6" s="32">
        <f t="shared" si="3"/>
        <v>693.05</v>
      </c>
      <c r="T6" s="32">
        <f t="shared" si="3"/>
        <v>73.599999999999994</v>
      </c>
      <c r="U6" s="32">
        <f t="shared" si="3"/>
        <v>50</v>
      </c>
      <c r="V6" s="32">
        <f t="shared" si="3"/>
        <v>0.04</v>
      </c>
      <c r="W6" s="32">
        <f t="shared" si="3"/>
        <v>1250</v>
      </c>
      <c r="X6" s="33">
        <f>IF(X7="",NA(),X7)</f>
        <v>99.48</v>
      </c>
      <c r="Y6" s="33">
        <f t="shared" ref="Y6:AG6" si="4">IF(Y7="",NA(),Y7)</f>
        <v>99.45</v>
      </c>
      <c r="Z6" s="33">
        <f t="shared" si="4"/>
        <v>99.46</v>
      </c>
      <c r="AA6" s="33">
        <f t="shared" si="4"/>
        <v>99.46</v>
      </c>
      <c r="AB6" s="33">
        <f t="shared" si="4"/>
        <v>99.46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1325.09</v>
      </c>
      <c r="BF6" s="33">
        <f t="shared" ref="BF6:BN6" si="7">IF(BF7="",NA(),BF7)</f>
        <v>1232.79</v>
      </c>
      <c r="BG6" s="33">
        <f t="shared" si="7"/>
        <v>870.22</v>
      </c>
      <c r="BH6" s="33">
        <f t="shared" si="7"/>
        <v>862.55</v>
      </c>
      <c r="BI6" s="33">
        <f t="shared" si="7"/>
        <v>286.73</v>
      </c>
      <c r="BJ6" s="33">
        <f t="shared" si="7"/>
        <v>1775.02</v>
      </c>
      <c r="BK6" s="33">
        <f t="shared" si="7"/>
        <v>1844.55</v>
      </c>
      <c r="BL6" s="33">
        <f t="shared" si="7"/>
        <v>1364.98</v>
      </c>
      <c r="BM6" s="33">
        <f t="shared" si="7"/>
        <v>1105.04</v>
      </c>
      <c r="BN6" s="33">
        <f t="shared" si="7"/>
        <v>1196.58</v>
      </c>
      <c r="BO6" s="32" t="str">
        <f>IF(BO7="","",IF(BO7="-","【-】","【"&amp;SUBSTITUTE(TEXT(BO7,"#,##0.00"),"-","△")&amp;"】"))</f>
        <v>【1,247.32】</v>
      </c>
      <c r="BP6" s="33">
        <f>IF(BP7="",NA(),BP7)</f>
        <v>24.37</v>
      </c>
      <c r="BQ6" s="33">
        <f t="shared" ref="BQ6:BY6" si="8">IF(BQ7="",NA(),BQ7)</f>
        <v>26.19</v>
      </c>
      <c r="BR6" s="33">
        <f t="shared" si="8"/>
        <v>27.38</v>
      </c>
      <c r="BS6" s="33">
        <f t="shared" si="8"/>
        <v>28.85</v>
      </c>
      <c r="BT6" s="33">
        <f t="shared" si="8"/>
        <v>25.11</v>
      </c>
      <c r="BU6" s="33">
        <f t="shared" si="8"/>
        <v>24.18</v>
      </c>
      <c r="BV6" s="33">
        <f t="shared" si="8"/>
        <v>22.93</v>
      </c>
      <c r="BW6" s="33">
        <f t="shared" si="8"/>
        <v>24.22</v>
      </c>
      <c r="BX6" s="33">
        <f t="shared" si="8"/>
        <v>16.18</v>
      </c>
      <c r="BY6" s="33">
        <f t="shared" si="8"/>
        <v>38.28</v>
      </c>
      <c r="BZ6" s="32" t="str">
        <f>IF(BZ7="","",IF(BZ7="-","【-】","【"&amp;SUBSTITUTE(TEXT(BZ7,"#,##0.00"),"-","△")&amp;"】"))</f>
        <v>【29.13】</v>
      </c>
      <c r="CA6" s="33">
        <f>IF(CA7="",NA(),CA7)</f>
        <v>777.96</v>
      </c>
      <c r="CB6" s="33">
        <f t="shared" ref="CB6:CJ6" si="9">IF(CB7="",NA(),CB7)</f>
        <v>737.32</v>
      </c>
      <c r="CC6" s="33">
        <f t="shared" si="9"/>
        <v>716.95</v>
      </c>
      <c r="CD6" s="33">
        <f t="shared" si="9"/>
        <v>669.76</v>
      </c>
      <c r="CE6" s="33">
        <f t="shared" si="9"/>
        <v>797.9</v>
      </c>
      <c r="CF6" s="33">
        <f t="shared" si="9"/>
        <v>688.75</v>
      </c>
      <c r="CG6" s="33">
        <f t="shared" si="9"/>
        <v>690.86</v>
      </c>
      <c r="CH6" s="33">
        <f t="shared" si="9"/>
        <v>634.67999999999995</v>
      </c>
      <c r="CI6" s="33">
        <f t="shared" si="9"/>
        <v>1021.89</v>
      </c>
      <c r="CJ6" s="33">
        <f t="shared" si="9"/>
        <v>468.36</v>
      </c>
      <c r="CK6" s="32" t="str">
        <f>IF(CK7="","",IF(CK7="-","【-】","【"&amp;SUBSTITUTE(TEXT(CK7,"#,##0.00"),"-","△")&amp;"】"))</f>
        <v>【609.17】</v>
      </c>
      <c r="CL6" s="33">
        <f>IF(CL7="",NA(),CL7)</f>
        <v>40.909999999999997</v>
      </c>
      <c r="CM6" s="33">
        <f t="shared" ref="CM6:CU6" si="10">IF(CM7="",NA(),CM7)</f>
        <v>40.909999999999997</v>
      </c>
      <c r="CN6" s="33">
        <f t="shared" si="10"/>
        <v>54.55</v>
      </c>
      <c r="CO6" s="33">
        <f t="shared" si="10"/>
        <v>50</v>
      </c>
      <c r="CP6" s="33">
        <f t="shared" si="10"/>
        <v>50</v>
      </c>
      <c r="CQ6" s="33">
        <f t="shared" si="10"/>
        <v>44.28</v>
      </c>
      <c r="CR6" s="33">
        <f t="shared" si="10"/>
        <v>47.83</v>
      </c>
      <c r="CS6" s="33">
        <f t="shared" si="10"/>
        <v>43.91</v>
      </c>
      <c r="CT6" s="33">
        <f t="shared" si="10"/>
        <v>37.270000000000003</v>
      </c>
      <c r="CU6" s="33">
        <f t="shared" si="10"/>
        <v>53.97</v>
      </c>
      <c r="CV6" s="32" t="str">
        <f>IF(CV7="","",IF(CV7="-","【-】","【"&amp;SUBSTITUTE(TEXT(CV7,"#,##0.00"),"-","△")&amp;"】"))</f>
        <v>【48.43】</v>
      </c>
      <c r="CW6" s="33">
        <f>IF(CW7="",NA(),CW7)</f>
        <v>90.91</v>
      </c>
      <c r="CX6" s="33">
        <f t="shared" ref="CX6:DF6" si="11">IF(CX7="",NA(),CX7)</f>
        <v>93.02</v>
      </c>
      <c r="CY6" s="33">
        <f t="shared" si="11"/>
        <v>84.44</v>
      </c>
      <c r="CZ6" s="33">
        <f t="shared" si="11"/>
        <v>93.33</v>
      </c>
      <c r="DA6" s="33">
        <f t="shared" si="11"/>
        <v>88</v>
      </c>
      <c r="DB6" s="33">
        <f t="shared" si="11"/>
        <v>84.31</v>
      </c>
      <c r="DC6" s="33">
        <f t="shared" si="11"/>
        <v>84.46</v>
      </c>
      <c r="DD6" s="33">
        <f t="shared" si="11"/>
        <v>86.66</v>
      </c>
      <c r="DE6" s="33">
        <f t="shared" si="11"/>
        <v>85.78</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252123</v>
      </c>
      <c r="D7" s="35">
        <v>47</v>
      </c>
      <c r="E7" s="35">
        <v>17</v>
      </c>
      <c r="F7" s="35">
        <v>7</v>
      </c>
      <c r="G7" s="35">
        <v>0</v>
      </c>
      <c r="H7" s="35" t="s">
        <v>96</v>
      </c>
      <c r="I7" s="35" t="s">
        <v>97</v>
      </c>
      <c r="J7" s="35" t="s">
        <v>98</v>
      </c>
      <c r="K7" s="35" t="s">
        <v>99</v>
      </c>
      <c r="L7" s="35" t="s">
        <v>100</v>
      </c>
      <c r="M7" s="36" t="s">
        <v>101</v>
      </c>
      <c r="N7" s="36" t="s">
        <v>102</v>
      </c>
      <c r="O7" s="36">
        <v>0.1</v>
      </c>
      <c r="P7" s="36">
        <v>84.71</v>
      </c>
      <c r="Q7" s="36">
        <v>3240</v>
      </c>
      <c r="R7" s="36">
        <v>51007</v>
      </c>
      <c r="S7" s="36">
        <v>693.05</v>
      </c>
      <c r="T7" s="36">
        <v>73.599999999999994</v>
      </c>
      <c r="U7" s="36">
        <v>50</v>
      </c>
      <c r="V7" s="36">
        <v>0.04</v>
      </c>
      <c r="W7" s="36">
        <v>1250</v>
      </c>
      <c r="X7" s="36">
        <v>99.48</v>
      </c>
      <c r="Y7" s="36">
        <v>99.45</v>
      </c>
      <c r="Z7" s="36">
        <v>99.46</v>
      </c>
      <c r="AA7" s="36">
        <v>99.46</v>
      </c>
      <c r="AB7" s="36">
        <v>99.46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1325.09</v>
      </c>
      <c r="BF7" s="36">
        <v>1232.79</v>
      </c>
      <c r="BG7" s="36">
        <v>870.22</v>
      </c>
      <c r="BH7" s="36">
        <v>862.55</v>
      </c>
      <c r="BI7" s="36">
        <v>286.73</v>
      </c>
      <c r="BJ7" s="36">
        <v>1775.02</v>
      </c>
      <c r="BK7" s="36">
        <v>1844.55</v>
      </c>
      <c r="BL7" s="36">
        <v>1364.98</v>
      </c>
      <c r="BM7" s="36">
        <v>1105.04</v>
      </c>
      <c r="BN7" s="36">
        <v>1196.58</v>
      </c>
      <c r="BO7" s="36">
        <v>1247.32</v>
      </c>
      <c r="BP7" s="36">
        <v>24.37</v>
      </c>
      <c r="BQ7" s="36">
        <v>26.19</v>
      </c>
      <c r="BR7" s="36">
        <v>27.38</v>
      </c>
      <c r="BS7" s="36">
        <v>28.85</v>
      </c>
      <c r="BT7" s="36">
        <v>25.11</v>
      </c>
      <c r="BU7" s="36">
        <v>24.18</v>
      </c>
      <c r="BV7" s="36">
        <v>22.93</v>
      </c>
      <c r="BW7" s="36">
        <v>24.22</v>
      </c>
      <c r="BX7" s="36">
        <v>16.18</v>
      </c>
      <c r="BY7" s="36">
        <v>38.28</v>
      </c>
      <c r="BZ7" s="36">
        <v>29.13</v>
      </c>
      <c r="CA7" s="36">
        <v>777.96</v>
      </c>
      <c r="CB7" s="36">
        <v>737.32</v>
      </c>
      <c r="CC7" s="36">
        <v>716.95</v>
      </c>
      <c r="CD7" s="36">
        <v>669.76</v>
      </c>
      <c r="CE7" s="36">
        <v>797.9</v>
      </c>
      <c r="CF7" s="36">
        <v>688.75</v>
      </c>
      <c r="CG7" s="36">
        <v>690.86</v>
      </c>
      <c r="CH7" s="36">
        <v>634.67999999999995</v>
      </c>
      <c r="CI7" s="36">
        <v>1021.89</v>
      </c>
      <c r="CJ7" s="36">
        <v>468.36</v>
      </c>
      <c r="CK7" s="36">
        <v>609.16999999999996</v>
      </c>
      <c r="CL7" s="36">
        <v>40.909999999999997</v>
      </c>
      <c r="CM7" s="36">
        <v>40.909999999999997</v>
      </c>
      <c r="CN7" s="36">
        <v>54.55</v>
      </c>
      <c r="CO7" s="36">
        <v>50</v>
      </c>
      <c r="CP7" s="36">
        <v>50</v>
      </c>
      <c r="CQ7" s="36">
        <v>44.28</v>
      </c>
      <c r="CR7" s="36">
        <v>47.83</v>
      </c>
      <c r="CS7" s="36">
        <v>43.91</v>
      </c>
      <c r="CT7" s="36">
        <v>37.270000000000003</v>
      </c>
      <c r="CU7" s="36">
        <v>53.97</v>
      </c>
      <c r="CV7" s="36">
        <v>48.43</v>
      </c>
      <c r="CW7" s="36">
        <v>90.91</v>
      </c>
      <c r="CX7" s="36">
        <v>93.02</v>
      </c>
      <c r="CY7" s="36">
        <v>84.44</v>
      </c>
      <c r="CZ7" s="36">
        <v>93.33</v>
      </c>
      <c r="DA7" s="36">
        <v>88</v>
      </c>
      <c r="DB7" s="36">
        <v>84.31</v>
      </c>
      <c r="DC7" s="36">
        <v>84.46</v>
      </c>
      <c r="DD7" s="36">
        <v>86.66</v>
      </c>
      <c r="DE7" s="36">
        <v>85.78</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境　貴昭</cp:lastModifiedBy>
  <cp:lastPrinted>2017-02-23T00:36:31Z</cp:lastPrinted>
  <dcterms:created xsi:type="dcterms:W3CDTF">2017-02-08T03:19:42Z</dcterms:created>
  <dcterms:modified xsi:type="dcterms:W3CDTF">2017-02-23T02:52:21Z</dcterms:modified>
  <cp:category/>
</cp:coreProperties>
</file>