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kai800\Desktop\(高島市）経営比較分析（下水）\修正\"/>
    </mc:Choice>
  </mc:AlternateContent>
  <workbookProtection workbookPassword="8649" lockStructure="1"/>
  <bookViews>
    <workbookView xWindow="0" yWindow="0" windowWidth="24000" windowHeight="921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<sst xmlns="http://schemas.openxmlformats.org/spreadsheetml/2006/main" count="221" uniqueCount="111">
  <si>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</si>
  <si>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</si>
  <si>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</si>
  <si>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</si>
  <si>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</si>
  <si>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</si>
  <si>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</si>
  <si>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</si>
  <si>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</si>
  <si>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</si>
  <si>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</si>
  <si>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</si>
  <si>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</si>
  <si>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</si>
  <si>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</si>
  <si>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</si>
  <si>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</si>
  <si>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</si>
  <si>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</si>
  <si>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</si>
  <si>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</si>
  <si>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</si>
  <si>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</si>
  <si>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</si>
  <si>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</si>
  <si>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</si>
  <si>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</si>
  <si>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</si>
  <si>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</si>
  <si>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</si>
  <si>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</si>
  <si>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</si>
  <si>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</si>
  <si>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</si>
  <si>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</si>
  <si>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</si>
  <si>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</si>
  <si>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</si>
  <si>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</si>
  <si>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</si>
  <si>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</si>
  <si>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</si>
  <si>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</si>
  <si>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</si>
  <si>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</si>
  <si>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</si>
  <si>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</si>
  <si>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</si>
  <si>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</si>
  <si>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</si>
  <si>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</si>
  <si>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</si>
  <si>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</si>
  <si>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</si>
  <si>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</si>
  <si>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</si>
  <si>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</si>
  <si>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</si>
  <si>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</si>
  <si>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</si>
  <si>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</si>
  <si>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</si>
  <si>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</si>
  <si>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</si>
  <si>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</si>
  <si>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</si>
  <si>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</si>
  <si>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</si>
  <si>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</si>
  <si>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</si>
  <si>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</si>
  <si>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</si>
  <si>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</si>
  <si>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</si>
  <si>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</si>
  <si>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</si>
  <si>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</si>
  <si>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</si>
  <si>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</si>
  <si>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</si>
  <si>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</si>
  <si>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</si>
  <si>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</si>
  <si>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</si>
  <si>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</si>
  <si>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</si>
  <si>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</si>
  <si>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</si>
  <si>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</si>
  <si>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</si>
  <si>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</si>
  <si>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</si>
  <si>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</si>
  <si>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</si>
  <si>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</si>
  <si>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</si>
  <si>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滋賀県　高島市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</si>
  <si>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</si>
  <si>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</si>
  <si>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</si>
  <si>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</si>
  <si>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</si>
  <si>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</si>
  <si>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</si>
  <si>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</si>
  <si>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</si>
  <si>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</si>
  <si>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</si>
  <si>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③管渠改善率は数値なしとなっているが、これは本
  市の下水道事業は平成９年度から開始しており、
  更新時期を迎えた管渠はないためである。</t>
    <phoneticPr fontId="4"/>
  </si>
  <si>
    <t xml:space="preserve">  本市の特定環境保全公共下水道事業は、類似団体平均より経営状況は良好といえるが、料金回収率および収益的収支比率が100％を切っていることから、一般会計等からの繰入金に頼っている。
  一般会計等の負担を軽減するためにも平成29年度から地方公営企業法の全部適用を行い、企業会計制度（複式簿記）を導入する。これにより、財務状況や経営成績、保有資産の現状を適切に把握し、将来の更新・投資を計画的に行い、経営の効率化を図る必要がある。</t>
    <rPh sb="22" eb="24">
      <t>ダンタイ</t>
    </rPh>
    <rPh sb="24" eb="26">
      <t>ヘイキン</t>
    </rPh>
    <rPh sb="102" eb="104">
      <t>ケイゲン</t>
    </rPh>
    <phoneticPr fontId="4"/>
  </si>
  <si>
    <t>①収益的収支比率は、H23と比較し増加傾向で推移
  しており、経営が改善されていることがわかる。
④企業債残高対事業規模比率は、類似団体平均より
  低位で推移しているため、比較的良好といえる。
⑤経費回収率は、類似団体と比較し高い数値を維持
  しており、近年は微増である。100％を切ってい
  ることから、料金だけでは経費を賄い切れていな
  い。
⑥汚水処理原価は、類似団体平均より少し低位で推
  移している。
⑦施設利用率は、流域下水道高島処理場と朽木浄化
  センターの利用率を合わせたものであるが、類似
  団体平均より利用率が高いことがわかる。
⑧水洗化率は、類似団体平均を大きく下回ってい
  る。</t>
    <rPh sb="69" eb="71">
      <t>ヘイキン</t>
    </rPh>
    <rPh sb="265" eb="267">
      <t>ヘイキン</t>
    </rPh>
    <rPh sb="297" eb="298">
      <t>オオ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</si>
</sst>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8" fillId="0" borderId="6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7" xfId="0" applyFont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158848"/>
        <c:axId val="183158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0.11</c:v>
                </c:pt>
                <c:pt idx="2">
                  <c:v>0.05</c:v>
                </c:pt>
                <c:pt idx="3">
                  <c:v>0.04</c:v>
                </c:pt>
                <c:pt idx="4">
                  <c:v>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58848"/>
        <c:axId val="183158456"/>
      </c:lineChart>
      <c:dateAx>
        <c:axId val="18315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158456"/>
        <c:crosses val="autoZero"/>
        <c:auto val="1"/>
        <c:lblOffset val="100"/>
        <c:baseTimeUnit val="years"/>
      </c:dateAx>
      <c:valAx>
        <c:axId val="183158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15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69.97</c:v>
                </c:pt>
                <c:pt idx="1">
                  <c:v>71.37</c:v>
                </c:pt>
                <c:pt idx="2">
                  <c:v>71.2</c:v>
                </c:pt>
                <c:pt idx="3">
                  <c:v>77.290000000000006</c:v>
                </c:pt>
                <c:pt idx="4">
                  <c:v>77.900000000000006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399088"/>
        <c:axId val="229399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42.31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399088"/>
        <c:axId val="229399480"/>
      </c:lineChart>
      <c:dateAx>
        <c:axId val="229399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399480"/>
        <c:crosses val="autoZero"/>
        <c:auto val="1"/>
        <c:lblOffset val="100"/>
        <c:baseTimeUnit val="years"/>
      </c:dateAx>
      <c:valAx>
        <c:axId val="229399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9399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72.38</c:v>
                </c:pt>
                <c:pt idx="1">
                  <c:v>72.510000000000005</c:v>
                </c:pt>
                <c:pt idx="2">
                  <c:v>74.290000000000006</c:v>
                </c:pt>
                <c:pt idx="3">
                  <c:v>76.17</c:v>
                </c:pt>
                <c:pt idx="4">
                  <c:v>77.63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400656"/>
        <c:axId val="229401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81.3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400656"/>
        <c:axId val="229401048"/>
      </c:lineChart>
      <c:dateAx>
        <c:axId val="229400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401048"/>
        <c:crosses val="autoZero"/>
        <c:auto val="1"/>
        <c:lblOffset val="100"/>
        <c:baseTimeUnit val="years"/>
      </c:dateAx>
      <c:valAx>
        <c:axId val="229401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9400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89.45</c:v>
                </c:pt>
                <c:pt idx="1">
                  <c:v>89.66</c:v>
                </c:pt>
                <c:pt idx="2">
                  <c:v>92.76</c:v>
                </c:pt>
                <c:pt idx="3">
                  <c:v>93.24</c:v>
                </c:pt>
                <c:pt idx="4">
                  <c:v>93.37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156496"/>
        <c:axId val="183159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56496"/>
        <c:axId val="183159240"/>
      </c:lineChart>
      <c:dateAx>
        <c:axId val="183156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159240"/>
        <c:crosses val="autoZero"/>
        <c:auto val="1"/>
        <c:lblOffset val="100"/>
        <c:baseTimeUnit val="years"/>
      </c:dateAx>
      <c:valAx>
        <c:axId val="183159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156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133760"/>
        <c:axId val="183133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133760"/>
        <c:axId val="183133368"/>
      </c:lineChart>
      <c:dateAx>
        <c:axId val="18313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133368"/>
        <c:crosses val="autoZero"/>
        <c:auto val="1"/>
        <c:lblOffset val="100"/>
        <c:baseTimeUnit val="years"/>
      </c:dateAx>
      <c:valAx>
        <c:axId val="183133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133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622336"/>
        <c:axId val="229622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622336"/>
        <c:axId val="229622728"/>
      </c:lineChart>
      <c:dateAx>
        <c:axId val="229622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622728"/>
        <c:crosses val="autoZero"/>
        <c:auto val="1"/>
        <c:lblOffset val="100"/>
        <c:baseTimeUnit val="years"/>
      </c:dateAx>
      <c:valAx>
        <c:axId val="229622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9622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621944"/>
        <c:axId val="229621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621944"/>
        <c:axId val="229621552"/>
      </c:lineChart>
      <c:dateAx>
        <c:axId val="229621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621552"/>
        <c:crosses val="autoZero"/>
        <c:auto val="1"/>
        <c:lblOffset val="100"/>
        <c:baseTimeUnit val="years"/>
      </c:dateAx>
      <c:valAx>
        <c:axId val="229621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9621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624296"/>
        <c:axId val="22962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624296"/>
        <c:axId val="229624688"/>
      </c:lineChart>
      <c:dateAx>
        <c:axId val="229624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624688"/>
        <c:crosses val="autoZero"/>
        <c:auto val="1"/>
        <c:lblOffset val="100"/>
        <c:baseTimeUnit val="years"/>
      </c:dateAx>
      <c:valAx>
        <c:axId val="22962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9624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1144.6400000000001</c:v>
                </c:pt>
                <c:pt idx="1">
                  <c:v>1160.75</c:v>
                </c:pt>
                <c:pt idx="2">
                  <c:v>1149.7</c:v>
                </c:pt>
                <c:pt idx="3">
                  <c:v>1005.53</c:v>
                </c:pt>
                <c:pt idx="4">
                  <c:v>49.07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905352"/>
        <c:axId val="185905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1622.51</c:v>
                </c:pt>
                <c:pt idx="2">
                  <c:v>1569.13</c:v>
                </c:pt>
                <c:pt idx="3">
                  <c:v>1436</c:v>
                </c:pt>
                <c:pt idx="4">
                  <c:v>2101.98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905352"/>
        <c:axId val="185905744"/>
      </c:lineChart>
      <c:dateAx>
        <c:axId val="185905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905744"/>
        <c:crosses val="autoZero"/>
        <c:auto val="1"/>
        <c:lblOffset val="100"/>
        <c:baseTimeUnit val="years"/>
      </c:dateAx>
      <c:valAx>
        <c:axId val="185905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905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70.31</c:v>
                </c:pt>
                <c:pt idx="1">
                  <c:v>69.239999999999995</c:v>
                </c:pt>
                <c:pt idx="2">
                  <c:v>76.34</c:v>
                </c:pt>
                <c:pt idx="3">
                  <c:v>79.67</c:v>
                </c:pt>
                <c:pt idx="4">
                  <c:v>80.75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906920"/>
        <c:axId val="185907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62.83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906920"/>
        <c:axId val="185907312"/>
      </c:lineChart>
      <c:dateAx>
        <c:axId val="185906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5907312"/>
        <c:crosses val="autoZero"/>
        <c:auto val="1"/>
        <c:lblOffset val="100"/>
        <c:baseTimeUnit val="years"/>
      </c:dateAx>
      <c:valAx>
        <c:axId val="185907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906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251.46</c:v>
                </c:pt>
                <c:pt idx="1">
                  <c:v>254.85</c:v>
                </c:pt>
                <c:pt idx="2">
                  <c:v>232.4</c:v>
                </c:pt>
                <c:pt idx="3">
                  <c:v>229.49</c:v>
                </c:pt>
                <c:pt idx="4">
                  <c:v>228.82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5908488"/>
        <c:axId val="229397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250.43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908488"/>
        <c:axId val="229397912"/>
      </c:lineChart>
      <c:dateAx>
        <c:axId val="185908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397912"/>
        <c:crosses val="autoZero"/>
        <c:auto val="1"/>
        <c:lblOffset val="100"/>
        <c:baseTimeUnit val="years"/>
      </c:dateAx>
      <c:valAx>
        <c:axId val="229397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5908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【2,141.13】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Y33" zoomScale="80" zoomScaleNormal="80" workbookViewId="0">
      <selection activeCell="CH42" sqref="CH4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滋賀県　高島市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51007</v>
      </c>
      <c r="AM8" s="47"/>
      <c r="AN8" s="47"/>
      <c r="AO8" s="47"/>
      <c r="AP8" s="47"/>
      <c r="AQ8" s="47"/>
      <c r="AR8" s="47"/>
      <c r="AS8" s="47"/>
      <c r="AT8" s="43">
        <f>データ!S6</f>
        <v>693.05</v>
      </c>
      <c r="AU8" s="43"/>
      <c r="AV8" s="43"/>
      <c r="AW8" s="43"/>
      <c r="AX8" s="43"/>
      <c r="AY8" s="43"/>
      <c r="AZ8" s="43"/>
      <c r="BA8" s="43"/>
      <c r="BB8" s="43">
        <f>データ!T6</f>
        <v>73.599999999999994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36.33</v>
      </c>
      <c r="Q10" s="43"/>
      <c r="R10" s="43"/>
      <c r="S10" s="43"/>
      <c r="T10" s="43"/>
      <c r="U10" s="43"/>
      <c r="V10" s="43"/>
      <c r="W10" s="43">
        <f>データ!P6</f>
        <v>90.19</v>
      </c>
      <c r="X10" s="43"/>
      <c r="Y10" s="43"/>
      <c r="Z10" s="43"/>
      <c r="AA10" s="43"/>
      <c r="AB10" s="43"/>
      <c r="AC10" s="43"/>
      <c r="AD10" s="47">
        <f>データ!Q6</f>
        <v>3240</v>
      </c>
      <c r="AE10" s="47"/>
      <c r="AF10" s="47"/>
      <c r="AG10" s="47"/>
      <c r="AH10" s="47"/>
      <c r="AI10" s="47"/>
      <c r="AJ10" s="47"/>
      <c r="AK10" s="2"/>
      <c r="AL10" s="47">
        <f>データ!U6</f>
        <v>18403</v>
      </c>
      <c r="AM10" s="47"/>
      <c r="AN10" s="47"/>
      <c r="AO10" s="47"/>
      <c r="AP10" s="47"/>
      <c r="AQ10" s="47"/>
      <c r="AR10" s="47"/>
      <c r="AS10" s="47"/>
      <c r="AT10" s="43">
        <f>データ!V6</f>
        <v>9.92</v>
      </c>
      <c r="AU10" s="43"/>
      <c r="AV10" s="43"/>
      <c r="AW10" s="43"/>
      <c r="AX10" s="43"/>
      <c r="AY10" s="43"/>
      <c r="AZ10" s="43"/>
      <c r="BA10" s="43"/>
      <c r="BB10" s="43">
        <f>データ!W6</f>
        <v>1855.14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3" t="s">
        <v>108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6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8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80" t="s">
        <v>51</v>
      </c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6" t="s">
        <v>52</v>
      </c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  <c r="DH3" s="79" t="s">
        <v>53</v>
      </c>
      <c r="DI3" s="79"/>
      <c r="DJ3" s="79"/>
      <c r="DK3" s="79"/>
      <c r="DL3" s="79"/>
      <c r="DM3" s="79"/>
      <c r="DN3" s="79"/>
      <c r="DO3" s="79"/>
      <c r="DP3" s="79"/>
      <c r="DQ3" s="79"/>
      <c r="DR3" s="79"/>
      <c r="DS3" s="79"/>
      <c r="DT3" s="79"/>
      <c r="DU3" s="79"/>
      <c r="DV3" s="79"/>
      <c r="DW3" s="79"/>
      <c r="DX3" s="79"/>
      <c r="DY3" s="79"/>
      <c r="DZ3" s="79"/>
      <c r="EA3" s="79"/>
      <c r="EB3" s="79"/>
      <c r="EC3" s="79"/>
      <c r="ED3" s="79"/>
      <c r="EE3" s="79"/>
      <c r="EF3" s="79"/>
      <c r="EG3" s="79"/>
      <c r="EH3" s="79"/>
      <c r="EI3" s="79"/>
      <c r="EJ3" s="79"/>
      <c r="EK3" s="79"/>
      <c r="EL3" s="79"/>
      <c r="EM3" s="79"/>
      <c r="EN3" s="79"/>
    </row>
    <row r="4" spans="1:144">
      <c r="A4" s="26" t="s">
        <v>54</v>
      </c>
      <c r="B4" s="28"/>
      <c r="C4" s="28"/>
      <c r="D4" s="28"/>
      <c r="E4" s="28"/>
      <c r="F4" s="28"/>
      <c r="G4" s="28"/>
      <c r="H4" s="83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5"/>
      <c r="X4" s="79" t="s">
        <v>55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 t="s">
        <v>56</v>
      </c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 t="s">
        <v>57</v>
      </c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 t="s">
        <v>58</v>
      </c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 t="s">
        <v>59</v>
      </c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 t="s">
        <v>60</v>
      </c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 t="s">
        <v>61</v>
      </c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 t="s">
        <v>62</v>
      </c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 t="s">
        <v>63</v>
      </c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 t="s">
        <v>64</v>
      </c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 t="s">
        <v>65</v>
      </c>
      <c r="EE4" s="79"/>
      <c r="EF4" s="79"/>
      <c r="EG4" s="79"/>
      <c r="EH4" s="79"/>
      <c r="EI4" s="79"/>
      <c r="EJ4" s="79"/>
      <c r="EK4" s="79"/>
      <c r="EL4" s="79"/>
      <c r="EM4" s="79"/>
      <c r="EN4" s="79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252123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滋賀県　高島市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36.33</v>
      </c>
      <c r="P6" s="32">
        <f t="shared" si="3"/>
        <v>90.19</v>
      </c>
      <c r="Q6" s="32">
        <f t="shared" si="3"/>
        <v>3240</v>
      </c>
      <c r="R6" s="32">
        <f t="shared" si="3"/>
        <v>51007</v>
      </c>
      <c r="S6" s="32">
        <f t="shared" si="3"/>
        <v>693.05</v>
      </c>
      <c r="T6" s="32">
        <f t="shared" si="3"/>
        <v>73.599999999999994</v>
      </c>
      <c r="U6" s="32">
        <f t="shared" si="3"/>
        <v>18403</v>
      </c>
      <c r="V6" s="32">
        <f t="shared" si="3"/>
        <v>9.92</v>
      </c>
      <c r="W6" s="32">
        <f t="shared" si="3"/>
        <v>1855.14</v>
      </c>
      <c r="X6" s="33">
        <f>IF(X7="",NA(),X7)</f>
        <v>89.45</v>
      </c>
      <c r="Y6" s="33">
        <f t="shared" ref="Y6:AG6" si="4">IF(Y7="",NA(),Y7)</f>
        <v>89.66</v>
      </c>
      <c r="Z6" s="33">
        <f t="shared" si="4"/>
        <v>92.76</v>
      </c>
      <c r="AA6" s="33">
        <f t="shared" si="4"/>
        <v>93.24</v>
      </c>
      <c r="AB6" s="33">
        <f t="shared" si="4"/>
        <v>93.37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1144.6400000000001</v>
      </c>
      <c r="BF6" s="33">
        <f t="shared" ref="BF6:BN6" si="7">IF(BF7="",NA(),BF7)</f>
        <v>1160.75</v>
      </c>
      <c r="BG6" s="33">
        <f t="shared" si="7"/>
        <v>1149.7</v>
      </c>
      <c r="BH6" s="33">
        <f t="shared" si="7"/>
        <v>1005.53</v>
      </c>
      <c r="BI6" s="33">
        <f t="shared" si="7"/>
        <v>49.07</v>
      </c>
      <c r="BJ6" s="33">
        <f t="shared" si="7"/>
        <v>1835.56</v>
      </c>
      <c r="BK6" s="33">
        <f t="shared" si="7"/>
        <v>1622.51</v>
      </c>
      <c r="BL6" s="33">
        <f t="shared" si="7"/>
        <v>1569.13</v>
      </c>
      <c r="BM6" s="33">
        <f t="shared" si="7"/>
        <v>1436</v>
      </c>
      <c r="BN6" s="33">
        <f t="shared" si="7"/>
        <v>2101.98</v>
      </c>
      <c r="BO6" s="32" t="str">
        <f>IF(BO7="","",IF(BO7="-","【-】","【"&amp;SUBSTITUTE(TEXT(BO7,"#,##0.00"),"-","△")&amp;"】"))</f>
        <v>【2,141.13】</v>
      </c>
      <c r="BP6" s="33">
        <f>IF(BP7="",NA(),BP7)</f>
        <v>70.31</v>
      </c>
      <c r="BQ6" s="33">
        <f t="shared" ref="BQ6:BY6" si="8">IF(BQ7="",NA(),BQ7)</f>
        <v>69.239999999999995</v>
      </c>
      <c r="BR6" s="33">
        <f t="shared" si="8"/>
        <v>76.34</v>
      </c>
      <c r="BS6" s="33">
        <f t="shared" si="8"/>
        <v>79.67</v>
      </c>
      <c r="BT6" s="33">
        <f t="shared" si="8"/>
        <v>80.75</v>
      </c>
      <c r="BU6" s="33">
        <f t="shared" si="8"/>
        <v>52.89</v>
      </c>
      <c r="BV6" s="33">
        <f t="shared" si="8"/>
        <v>62.83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251.46</v>
      </c>
      <c r="CB6" s="33">
        <f t="shared" ref="CB6:CJ6" si="9">IF(CB7="",NA(),CB7)</f>
        <v>254.85</v>
      </c>
      <c r="CC6" s="33">
        <f t="shared" si="9"/>
        <v>232.4</v>
      </c>
      <c r="CD6" s="33">
        <f t="shared" si="9"/>
        <v>229.49</v>
      </c>
      <c r="CE6" s="33">
        <f t="shared" si="9"/>
        <v>228.82</v>
      </c>
      <c r="CF6" s="33">
        <f t="shared" si="9"/>
        <v>300.52</v>
      </c>
      <c r="CG6" s="33">
        <f t="shared" si="9"/>
        <v>250.43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69.97</v>
      </c>
      <c r="CM6" s="33">
        <f t="shared" ref="CM6:CU6" si="10">IF(CM7="",NA(),CM7)</f>
        <v>71.37</v>
      </c>
      <c r="CN6" s="33">
        <f t="shared" si="10"/>
        <v>71.2</v>
      </c>
      <c r="CO6" s="33">
        <f t="shared" si="10"/>
        <v>77.290000000000006</v>
      </c>
      <c r="CP6" s="33">
        <f t="shared" si="10"/>
        <v>77.900000000000006</v>
      </c>
      <c r="CQ6" s="33">
        <f t="shared" si="10"/>
        <v>36.799999999999997</v>
      </c>
      <c r="CR6" s="33">
        <f t="shared" si="10"/>
        <v>42.31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72.38</v>
      </c>
      <c r="CX6" s="33">
        <f t="shared" ref="CX6:DF6" si="11">IF(CX7="",NA(),CX7)</f>
        <v>72.510000000000005</v>
      </c>
      <c r="CY6" s="33">
        <f t="shared" si="11"/>
        <v>74.290000000000006</v>
      </c>
      <c r="CZ6" s="33">
        <f t="shared" si="11"/>
        <v>76.17</v>
      </c>
      <c r="DA6" s="33">
        <f t="shared" si="11"/>
        <v>77.63</v>
      </c>
      <c r="DB6" s="33">
        <f t="shared" si="11"/>
        <v>71.62</v>
      </c>
      <c r="DC6" s="33">
        <f t="shared" si="11"/>
        <v>81.3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0.11</v>
      </c>
      <c r="EK6" s="33">
        <f t="shared" si="14"/>
        <v>0.05</v>
      </c>
      <c r="EL6" s="33">
        <f t="shared" si="14"/>
        <v>0.04</v>
      </c>
      <c r="EM6" s="33">
        <f t="shared" si="14"/>
        <v>0.15</v>
      </c>
      <c r="EN6" s="32" t="str">
        <f>IF(EN7="","",IF(EN7="-","【-】","【"&amp;SUBSTITUTE(TEXT(EN7,"#,##0.00"),"-","△")&amp;"】"))</f>
        <v>【0.18】</v>
      </c>
    </row>
    <row r="7" spans="1:144" s="34" customFormat="1">
      <c r="A7" s="26"/>
      <c r="B7" s="35">
        <v>2015</v>
      </c>
      <c r="C7" s="35">
        <v>252123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36.33</v>
      </c>
      <c r="P7" s="36">
        <v>90.19</v>
      </c>
      <c r="Q7" s="36">
        <v>3240</v>
      </c>
      <c r="R7" s="36">
        <v>51007</v>
      </c>
      <c r="S7" s="36">
        <v>693.05</v>
      </c>
      <c r="T7" s="36">
        <v>73.599999999999994</v>
      </c>
      <c r="U7" s="36">
        <v>18403</v>
      </c>
      <c r="V7" s="36">
        <v>9.92</v>
      </c>
      <c r="W7" s="36">
        <v>1855.14</v>
      </c>
      <c r="X7" s="36">
        <v>89.45</v>
      </c>
      <c r="Y7" s="36">
        <v>89.66</v>
      </c>
      <c r="Z7" s="36">
        <v>92.76</v>
      </c>
      <c r="AA7" s="36">
        <v>93.24</v>
      </c>
      <c r="AB7" s="36">
        <v>93.37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1144.6400000000001</v>
      </c>
      <c r="BF7" s="36">
        <v>1160.75</v>
      </c>
      <c r="BG7" s="36">
        <v>1149.7</v>
      </c>
      <c r="BH7" s="36">
        <v>1005.53</v>
      </c>
      <c r="BI7" s="36">
        <v>49.07</v>
      </c>
      <c r="BJ7" s="36">
        <v>1835.56</v>
      </c>
      <c r="BK7" s="36">
        <v>1622.51</v>
      </c>
      <c r="BL7" s="36">
        <v>1569.13</v>
      </c>
      <c r="BM7" s="36">
        <v>1436</v>
      </c>
      <c r="BN7" s="36">
        <v>2101.98</v>
      </c>
      <c r="BO7" s="36">
        <v>2141.13</v>
      </c>
      <c r="BP7" s="36">
        <v>70.31</v>
      </c>
      <c r="BQ7" s="36">
        <v>69.239999999999995</v>
      </c>
      <c r="BR7" s="36">
        <v>76.34</v>
      </c>
      <c r="BS7" s="36">
        <v>79.67</v>
      </c>
      <c r="BT7" s="36">
        <v>80.75</v>
      </c>
      <c r="BU7" s="36">
        <v>52.89</v>
      </c>
      <c r="BV7" s="36">
        <v>62.83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251.46</v>
      </c>
      <c r="CB7" s="36">
        <v>254.85</v>
      </c>
      <c r="CC7" s="36">
        <v>232.4</v>
      </c>
      <c r="CD7" s="36">
        <v>229.49</v>
      </c>
      <c r="CE7" s="36">
        <v>228.82</v>
      </c>
      <c r="CF7" s="36">
        <v>300.52</v>
      </c>
      <c r="CG7" s="36">
        <v>250.43</v>
      </c>
      <c r="CH7" s="36">
        <v>245.75</v>
      </c>
      <c r="CI7" s="36">
        <v>244.29</v>
      </c>
      <c r="CJ7" s="36">
        <v>246.72</v>
      </c>
      <c r="CK7" s="36">
        <v>250.25</v>
      </c>
      <c r="CL7" s="36">
        <v>69.97</v>
      </c>
      <c r="CM7" s="36">
        <v>71.37</v>
      </c>
      <c r="CN7" s="36">
        <v>71.2</v>
      </c>
      <c r="CO7" s="36">
        <v>77.290000000000006</v>
      </c>
      <c r="CP7" s="36">
        <v>77.900000000000006</v>
      </c>
      <c r="CQ7" s="36">
        <v>36.799999999999997</v>
      </c>
      <c r="CR7" s="36">
        <v>42.31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72.38</v>
      </c>
      <c r="CX7" s="36">
        <v>72.510000000000005</v>
      </c>
      <c r="CY7" s="36">
        <v>74.290000000000006</v>
      </c>
      <c r="CZ7" s="36">
        <v>76.17</v>
      </c>
      <c r="DA7" s="36">
        <v>77.63</v>
      </c>
      <c r="DB7" s="36">
        <v>71.62</v>
      </c>
      <c r="DC7" s="36">
        <v>81.3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0.11</v>
      </c>
      <c r="EK7" s="36">
        <v>0.05</v>
      </c>
      <c r="EL7" s="36">
        <v>0.04</v>
      </c>
      <c r="EM7" s="36">
        <v>0.15</v>
      </c>
      <c r="EN7" s="36">
        <v>0.18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境　貴昭</cp:lastModifiedBy>
  <cp:lastPrinted>2017-02-23T00:28:12Z</cp:lastPrinted>
  <dcterms:created xsi:type="dcterms:W3CDTF">2016-12-02T02:52:01Z</dcterms:created>
  <dcterms:modified xsi:type="dcterms:W3CDTF">2017-02-23T02:51:01Z</dcterms:modified>
  <cp:category/>
</cp:coreProperties>
</file>