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<sst xmlns="http://schemas.openxmlformats.org/spreadsheetml/2006/main" count="221" uniqueCount="111">
  <si>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</si>
  <si>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</si>
  <si>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</si>
  <si>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</si>
  <si>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</si>
  <si>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</si>
  <si>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</si>
  <si>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</si>
  <si>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</si>
  <si>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</si>
  <si>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</si>
  <si>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</si>
  <si>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</si>
  <si>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</si>
  <si>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</si>
  <si>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</si>
  <si>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</si>
  <si>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</si>
  <si>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</si>
  <si>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</si>
  <si>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</si>
  <si>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</si>
  <si>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</si>
  <si>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</si>
  <si>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</si>
  <si>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</si>
  <si>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</si>
  <si>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</si>
  <si>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</si>
  <si>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</si>
  <si>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</si>
  <si>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</si>
  <si>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</si>
  <si>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</si>
  <si>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</si>
  <si>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</si>
  <si>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</si>
  <si>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</si>
  <si>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</si>
  <si>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</si>
  <si>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</si>
  <si>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</si>
  <si>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</si>
  <si>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</si>
  <si>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</si>
  <si>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</si>
  <si>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</si>
  <si>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</si>
  <si>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</si>
  <si>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</si>
  <si>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</si>
  <si>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</si>
  <si>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</si>
  <si>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</si>
  <si>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</si>
  <si>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</si>
  <si>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</si>
  <si>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</si>
  <si>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</si>
  <si>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</si>
  <si>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</si>
  <si>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</si>
  <si>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</si>
  <si>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</si>
  <si>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</si>
  <si>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</si>
  <si>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</si>
  <si>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</si>
  <si>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</si>
  <si>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</si>
  <si>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</si>
  <si>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</si>
  <si>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</si>
  <si>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</si>
  <si>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</si>
  <si>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</si>
  <si>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</si>
  <si>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</si>
  <si>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</si>
  <si>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</si>
  <si>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</si>
  <si>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</si>
  <si>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</si>
  <si>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</si>
  <si>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</si>
  <si>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</si>
  <si>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</si>
  <si>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</si>
  <si>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</si>
  <si>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</si>
  <si>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</si>
  <si>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</si>
  <si>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</si>
  <si>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</si>
  <si>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</si>
  <si>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</si>
  <si>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</si>
  <si>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</si>
  <si>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</si>
  <si>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</si>
  <si>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</si>
  <si>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</si>
  <si>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</si>
  <si>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</si>
  <si>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</si>
  <si>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</si>
  <si>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</si>
  <si>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</si>
  <si>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管渠改善率は数値なしとなっており、更新した管路はないが、今後、更新が必要となる管渠等の増加が見込まれる。
　現在は長寿命化計画に基づき、マンホール蓋やマンホールポンプの更新を順次行っており、引き続き老朽化に対する対応を行っていく予定である。</t>
    <phoneticPr fontId="4"/>
  </si>
  <si>
    <t>　類似団体と比較しても、健全な事業運営を行っている面はあるが、維持管理費の削減に余地を残すため、将来の事業継続に向け、経営改善を検討する必要がある。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ケントウ</t>
    </rPh>
    <rPh sb="68" eb="70">
      <t>ヒツヨウ</t>
    </rPh>
    <rPh sb="78" eb="80">
      <t>ホユウ</t>
    </rPh>
    <rPh sb="80" eb="82">
      <t>シサン</t>
    </rPh>
    <rPh sb="83" eb="86">
      <t>ジョウキョウトウ</t>
    </rPh>
    <rPh sb="87" eb="89">
      <t>セイカク</t>
    </rPh>
    <rPh sb="90" eb="92">
      <t>ハアク</t>
    </rPh>
    <rPh sb="97" eb="99">
      <t>コウエイ</t>
    </rPh>
    <rPh sb="99" eb="101">
      <t>キギョウ</t>
    </rPh>
    <rPh sb="101" eb="103">
      <t>カイケイ</t>
    </rPh>
    <rPh sb="103" eb="105">
      <t>ホウシキ</t>
    </rPh>
    <rPh sb="106" eb="108">
      <t>ドウニュウ</t>
    </rPh>
    <rPh sb="111" eb="113">
      <t>セイカク</t>
    </rPh>
    <rPh sb="114" eb="116">
      <t>ケイエイ</t>
    </rPh>
    <rPh sb="116" eb="118">
      <t>ブンセキ</t>
    </rPh>
    <rPh sb="122" eb="124">
      <t>ソジ</t>
    </rPh>
    <rPh sb="125" eb="126">
      <t>ツク</t>
    </rPh>
    <rPh sb="130" eb="133">
      <t>フカケツ</t>
    </rPh>
    <phoneticPr fontId="4"/>
  </si>
  <si>
    <t>　収益的収支比率は100％を割り込んでいるが、基準内繰入金が収入できていないことが大きな要因である。
　企業債残高対事業規模比率は平成25年度から減少しており、類似団体との比較では低い値となっている。
　経費回収率は、横ばい傾向であり、類似団体と比較しても若干高い水準である。
　汚水処理原価も高い状況にあり、維持管理費の削減を検討する必要がある。
　施設利用率は、類似団体と比較して高い水準である。
　水洗化率は類似団体と比較し高い水準であり、普及が進んでいる。</t>
    <rPh sb="1" eb="4">
      <t>シュウエキテキ</t>
    </rPh>
    <rPh sb="4" eb="6">
      <t>シュウシ</t>
    </rPh>
    <rPh sb="6" eb="8">
      <t>ヒリツ</t>
    </rPh>
    <rPh sb="14" eb="15">
      <t>ワ</t>
    </rPh>
    <rPh sb="16" eb="17">
      <t>コ</t>
    </rPh>
    <rPh sb="23" eb="25">
      <t>キジュン</t>
    </rPh>
    <rPh sb="25" eb="26">
      <t>ナイ</t>
    </rPh>
    <rPh sb="26" eb="28">
      <t>クリイレ</t>
    </rPh>
    <rPh sb="28" eb="29">
      <t>キン</t>
    </rPh>
    <rPh sb="30" eb="32">
      <t>シュウニュウ</t>
    </rPh>
    <rPh sb="41" eb="42">
      <t>オオ</t>
    </rPh>
    <rPh sb="44" eb="46">
      <t>ヨウイン</t>
    </rPh>
    <rPh sb="52" eb="54">
      <t>キギョウ</t>
    </rPh>
    <rPh sb="54" eb="55">
      <t>サイ</t>
    </rPh>
    <rPh sb="55" eb="57">
      <t>ザンダカ</t>
    </rPh>
    <rPh sb="57" eb="58">
      <t>タイ</t>
    </rPh>
    <rPh sb="58" eb="60">
      <t>ジギョウ</t>
    </rPh>
    <rPh sb="60" eb="62">
      <t>キボ</t>
    </rPh>
    <rPh sb="62" eb="64">
      <t>ヒリツ</t>
    </rPh>
    <rPh sb="65" eb="67">
      <t>ヘイセイ</t>
    </rPh>
    <rPh sb="69" eb="71">
      <t>ネンド</t>
    </rPh>
    <rPh sb="73" eb="75">
      <t>ゲンショウ</t>
    </rPh>
    <rPh sb="80" eb="82">
      <t>ルイジ</t>
    </rPh>
    <rPh sb="82" eb="84">
      <t>ダンタイ</t>
    </rPh>
    <rPh sb="86" eb="88">
      <t>ヒカク</t>
    </rPh>
    <rPh sb="90" eb="91">
      <t>ヒク</t>
    </rPh>
    <rPh sb="92" eb="93">
      <t>アタイ</t>
    </rPh>
    <rPh sb="102" eb="104">
      <t>ケイヒ</t>
    </rPh>
    <rPh sb="104" eb="106">
      <t>カイシュウ</t>
    </rPh>
    <rPh sb="106" eb="107">
      <t>リツ</t>
    </rPh>
    <rPh sb="109" eb="110">
      <t>ヨコ</t>
    </rPh>
    <rPh sb="112" eb="114">
      <t>ケイコウ</t>
    </rPh>
    <rPh sb="118" eb="120">
      <t>ルイジ</t>
    </rPh>
    <rPh sb="120" eb="122">
      <t>ダンタイ</t>
    </rPh>
    <rPh sb="123" eb="125">
      <t>ヒカク</t>
    </rPh>
    <rPh sb="128" eb="130">
      <t>ジャッカン</t>
    </rPh>
    <rPh sb="130" eb="131">
      <t>タカ</t>
    </rPh>
    <rPh sb="132" eb="134">
      <t>スイジュン</t>
    </rPh>
    <rPh sb="140" eb="142">
      <t>オスイ</t>
    </rPh>
    <rPh sb="142" eb="144">
      <t>ショリ</t>
    </rPh>
    <rPh sb="144" eb="146">
      <t>ゲンカ</t>
    </rPh>
    <rPh sb="147" eb="148">
      <t>タカ</t>
    </rPh>
    <rPh sb="149" eb="151">
      <t>ジョウキョウ</t>
    </rPh>
    <rPh sb="155" eb="157">
      <t>イジ</t>
    </rPh>
    <rPh sb="157" eb="160">
      <t>カンリヒ</t>
    </rPh>
    <rPh sb="161" eb="163">
      <t>サクゲン</t>
    </rPh>
    <rPh sb="164" eb="166">
      <t>ケントウ</t>
    </rPh>
    <rPh sb="168" eb="170">
      <t>ヒツヨウ</t>
    </rPh>
    <rPh sb="176" eb="178">
      <t>シセツ</t>
    </rPh>
    <rPh sb="178" eb="181">
      <t>リヨウリツ</t>
    </rPh>
    <rPh sb="202" eb="205">
      <t>スイセンカ</t>
    </rPh>
    <rPh sb="205" eb="206">
      <t>リツ</t>
    </rPh>
    <rPh sb="207" eb="209">
      <t>ルイジ</t>
    </rPh>
    <rPh sb="209" eb="211">
      <t>ダンタイ</t>
    </rPh>
    <rPh sb="212" eb="214">
      <t>ヒカク</t>
    </rPh>
    <rPh sb="215" eb="216">
      <t>タカ</t>
    </rPh>
    <rPh sb="217" eb="219">
      <t>スイジュン</t>
    </rPh>
    <rPh sb="223" eb="225">
      <t>フキュウ</t>
    </rPh>
    <rPh sb="226" eb="22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</si>
</sst>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25120"/>
        <c:axId val="48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45925120"/>
        <c:axId val="48091136"/>
      </c:lineChart>
      <c:dateAx>
        <c:axId val="45925120"/>
        <c:scaling>
          <c:orientation val="minMax"/>
        </c:scaling>
        <c:delete val="1"/>
        <c:axPos val="b"/>
        <c:numFmt formatCode="ge" sourceLinked="1"/>
        <c:majorTickMark val="none"/>
        <c:minorTickMark val="none"/>
        <c:tickLblPos val="none"/>
        <c:crossAx val="48091136"/>
        <c:crosses val="autoZero"/>
        <c:auto val="1"/>
        <c:lblOffset val="100"/>
        <c:baseTimeUnit val="years"/>
      </c:dateAx>
      <c:valAx>
        <c:axId val="48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86.95</c:v>
                </c:pt>
                <c:pt idx="2">
                  <c:v>88</c:v>
                </c:pt>
                <c:pt idx="3">
                  <c:v>97.31</c:v>
                </c:pt>
                <c:pt idx="4">
                  <c:v>97.32</c:v>
                </c:pt>
              </c:numCache>
            </c:numRef>
          </c:val>
        </c:ser>
        <c:dLbls>
          <c:showLegendKey val="0"/>
          <c:showVal val="0"/>
          <c:showCatName val="0"/>
          <c:showSerName val="0"/>
          <c:showPercent val="0"/>
          <c:showBubbleSize val="0"/>
        </c:dLbls>
        <c:gapWidth val="150"/>
        <c:axId val="60496896"/>
        <c:axId val="60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60496896"/>
        <c:axId val="60511360"/>
      </c:lineChart>
      <c:dateAx>
        <c:axId val="60496896"/>
        <c:scaling>
          <c:orientation val="minMax"/>
        </c:scaling>
        <c:delete val="1"/>
        <c:axPos val="b"/>
        <c:numFmt formatCode="ge" sourceLinked="1"/>
        <c:majorTickMark val="none"/>
        <c:minorTickMark val="none"/>
        <c:tickLblPos val="none"/>
        <c:crossAx val="60511360"/>
        <c:crosses val="autoZero"/>
        <c:auto val="1"/>
        <c:lblOffset val="100"/>
        <c:baseTimeUnit val="years"/>
      </c:dateAx>
      <c:valAx>
        <c:axId val="60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97.24</c:v>
                </c:pt>
                <c:pt idx="1">
                  <c:v>97.18</c:v>
                </c:pt>
                <c:pt idx="2">
                  <c:v>97.4</c:v>
                </c:pt>
                <c:pt idx="3">
                  <c:v>97.68</c:v>
                </c:pt>
                <c:pt idx="4">
                  <c:v>97.75</c:v>
                </c:pt>
              </c:numCache>
            </c:numRef>
          </c:val>
        </c:ser>
        <c:dLbls>
          <c:showLegendKey val="0"/>
          <c:showVal val="0"/>
          <c:showCatName val="0"/>
          <c:showSerName val="0"/>
          <c:showPercent val="0"/>
          <c:showBubbleSize val="0"/>
        </c:dLbls>
        <c:gapWidth val="150"/>
        <c:axId val="67971712"/>
        <c:axId val="68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67971712"/>
        <c:axId val="68010752"/>
      </c:lineChart>
      <c:dateAx>
        <c:axId val="67971712"/>
        <c:scaling>
          <c:orientation val="minMax"/>
        </c:scaling>
        <c:delete val="1"/>
        <c:axPos val="b"/>
        <c:numFmt formatCode="ge" sourceLinked="1"/>
        <c:majorTickMark val="none"/>
        <c:minorTickMark val="none"/>
        <c:tickLblPos val="none"/>
        <c:crossAx val="68010752"/>
        <c:crosses val="autoZero"/>
        <c:auto val="1"/>
        <c:lblOffset val="100"/>
        <c:baseTimeUnit val="years"/>
      </c:dateAx>
      <c:valAx>
        <c:axId val="68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74.14</c:v>
                </c:pt>
                <c:pt idx="1">
                  <c:v>61.05</c:v>
                </c:pt>
                <c:pt idx="2">
                  <c:v>74.77</c:v>
                </c:pt>
                <c:pt idx="3">
                  <c:v>80.27</c:v>
                </c:pt>
                <c:pt idx="4">
                  <c:v>84.6</c:v>
                </c:pt>
              </c:numCache>
            </c:numRef>
          </c:val>
        </c:ser>
        <c:dLbls>
          <c:showLegendKey val="0"/>
          <c:showVal val="0"/>
          <c:showCatName val="0"/>
          <c:showSerName val="0"/>
          <c:showPercent val="0"/>
          <c:showBubbleSize val="0"/>
        </c:dLbls>
        <c:gapWidth val="150"/>
        <c:axId val="59439360"/>
        <c:axId val="60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439360"/>
        <c:axId val="60498688"/>
      </c:lineChart>
      <c:dateAx>
        <c:axId val="59439360"/>
        <c:scaling>
          <c:orientation val="minMax"/>
        </c:scaling>
        <c:delete val="1"/>
        <c:axPos val="b"/>
        <c:numFmt formatCode="ge" sourceLinked="1"/>
        <c:majorTickMark val="none"/>
        <c:minorTickMark val="none"/>
        <c:tickLblPos val="none"/>
        <c:crossAx val="60498688"/>
        <c:crosses val="autoZero"/>
        <c:auto val="1"/>
        <c:lblOffset val="100"/>
        <c:baseTimeUnit val="years"/>
      </c:dateAx>
      <c:valAx>
        <c:axId val="60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977216"/>
        <c:axId val="679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977216"/>
        <c:axId val="67979520"/>
      </c:lineChart>
      <c:dateAx>
        <c:axId val="67977216"/>
        <c:scaling>
          <c:orientation val="minMax"/>
        </c:scaling>
        <c:delete val="1"/>
        <c:axPos val="b"/>
        <c:numFmt formatCode="ge" sourceLinked="1"/>
        <c:majorTickMark val="none"/>
        <c:minorTickMark val="none"/>
        <c:tickLblPos val="none"/>
        <c:crossAx val="67979520"/>
        <c:crosses val="autoZero"/>
        <c:auto val="1"/>
        <c:lblOffset val="100"/>
        <c:baseTimeUnit val="years"/>
      </c:dateAx>
      <c:valAx>
        <c:axId val="67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004096"/>
        <c:axId val="822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004096"/>
        <c:axId val="82232064"/>
      </c:lineChart>
      <c:dateAx>
        <c:axId val="68004096"/>
        <c:scaling>
          <c:orientation val="minMax"/>
        </c:scaling>
        <c:delete val="1"/>
        <c:axPos val="b"/>
        <c:numFmt formatCode="ge" sourceLinked="1"/>
        <c:majorTickMark val="none"/>
        <c:minorTickMark val="none"/>
        <c:tickLblPos val="none"/>
        <c:crossAx val="82232064"/>
        <c:crosses val="autoZero"/>
        <c:auto val="1"/>
        <c:lblOffset val="100"/>
        <c:baseTimeUnit val="years"/>
      </c:dateAx>
      <c:valAx>
        <c:axId val="822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53056"/>
        <c:axId val="90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53056"/>
        <c:axId val="90003328"/>
      </c:lineChart>
      <c:dateAx>
        <c:axId val="87453056"/>
        <c:scaling>
          <c:orientation val="minMax"/>
        </c:scaling>
        <c:delete val="1"/>
        <c:axPos val="b"/>
        <c:numFmt formatCode="ge" sourceLinked="1"/>
        <c:majorTickMark val="none"/>
        <c:minorTickMark val="none"/>
        <c:tickLblPos val="none"/>
        <c:crossAx val="90003328"/>
        <c:crosses val="autoZero"/>
        <c:auto val="1"/>
        <c:lblOffset val="100"/>
        <c:baseTimeUnit val="years"/>
      </c:dateAx>
      <c:valAx>
        <c:axId val="90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32576"/>
        <c:axId val="170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32576"/>
        <c:axId val="170923136"/>
      </c:lineChart>
      <c:dateAx>
        <c:axId val="162232576"/>
        <c:scaling>
          <c:orientation val="minMax"/>
        </c:scaling>
        <c:delete val="1"/>
        <c:axPos val="b"/>
        <c:numFmt formatCode="ge" sourceLinked="1"/>
        <c:majorTickMark val="none"/>
        <c:minorTickMark val="none"/>
        <c:tickLblPos val="none"/>
        <c:crossAx val="170923136"/>
        <c:crosses val="autoZero"/>
        <c:auto val="1"/>
        <c:lblOffset val="100"/>
        <c:baseTimeUnit val="years"/>
      </c:dateAx>
      <c:valAx>
        <c:axId val="170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240.82</c:v>
                </c:pt>
                <c:pt idx="1">
                  <c:v>279.27</c:v>
                </c:pt>
                <c:pt idx="2">
                  <c:v>280.85000000000002</c:v>
                </c:pt>
                <c:pt idx="3">
                  <c:v>269.08999999999997</c:v>
                </c:pt>
                <c:pt idx="4">
                  <c:v>254.29</c:v>
                </c:pt>
              </c:numCache>
            </c:numRef>
          </c:val>
        </c:ser>
        <c:dLbls>
          <c:showLegendKey val="0"/>
          <c:showVal val="0"/>
          <c:showCatName val="0"/>
          <c:showSerName val="0"/>
          <c:showPercent val="0"/>
          <c:showBubbleSize val="0"/>
        </c:dLbls>
        <c:gapWidth val="150"/>
        <c:axId val="40120704"/>
        <c:axId val="40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40120704"/>
        <c:axId val="40122624"/>
      </c:lineChart>
      <c:dateAx>
        <c:axId val="40120704"/>
        <c:scaling>
          <c:orientation val="minMax"/>
        </c:scaling>
        <c:delete val="1"/>
        <c:axPos val="b"/>
        <c:numFmt formatCode="ge" sourceLinked="1"/>
        <c:majorTickMark val="none"/>
        <c:minorTickMark val="none"/>
        <c:tickLblPos val="none"/>
        <c:crossAx val="40122624"/>
        <c:crosses val="autoZero"/>
        <c:auto val="1"/>
        <c:lblOffset val="100"/>
        <c:baseTimeUnit val="years"/>
      </c:dateAx>
      <c:valAx>
        <c:axId val="40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218.35</c:v>
                </c:pt>
                <c:pt idx="1">
                  <c:v>187.95</c:v>
                </c:pt>
                <c:pt idx="2">
                  <c:v>96.5</c:v>
                </c:pt>
                <c:pt idx="3">
                  <c:v>96.41</c:v>
                </c:pt>
                <c:pt idx="4">
                  <c:v>96.58</c:v>
                </c:pt>
              </c:numCache>
            </c:numRef>
          </c:val>
        </c:ser>
        <c:dLbls>
          <c:showLegendKey val="0"/>
          <c:showVal val="0"/>
          <c:showCatName val="0"/>
          <c:showSerName val="0"/>
          <c:showPercent val="0"/>
          <c:showBubbleSize val="0"/>
        </c:dLbls>
        <c:gapWidth val="150"/>
        <c:axId val="40185856"/>
        <c:axId val="401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40185856"/>
        <c:axId val="40187776"/>
      </c:lineChart>
      <c:dateAx>
        <c:axId val="40185856"/>
        <c:scaling>
          <c:orientation val="minMax"/>
        </c:scaling>
        <c:delete val="1"/>
        <c:axPos val="b"/>
        <c:numFmt formatCode="ge" sourceLinked="1"/>
        <c:majorTickMark val="none"/>
        <c:minorTickMark val="none"/>
        <c:tickLblPos val="none"/>
        <c:crossAx val="40187776"/>
        <c:crosses val="autoZero"/>
        <c:auto val="1"/>
        <c:lblOffset val="100"/>
        <c:baseTimeUnit val="years"/>
      </c:dateAx>
      <c:valAx>
        <c:axId val="401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80.73</c:v>
                </c:pt>
                <c:pt idx="1">
                  <c:v>93.35</c:v>
                </c:pt>
                <c:pt idx="2">
                  <c:v>181.47</c:v>
                </c:pt>
                <c:pt idx="3">
                  <c:v>184.75</c:v>
                </c:pt>
                <c:pt idx="4">
                  <c:v>184.92</c:v>
                </c:pt>
              </c:numCache>
            </c:numRef>
          </c:val>
        </c:ser>
        <c:dLbls>
          <c:showLegendKey val="0"/>
          <c:showVal val="0"/>
          <c:showCatName val="0"/>
          <c:showSerName val="0"/>
          <c:showPercent val="0"/>
          <c:showBubbleSize val="0"/>
        </c:dLbls>
        <c:gapWidth val="150"/>
        <c:axId val="40234368"/>
        <c:axId val="41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40234368"/>
        <c:axId val="41117184"/>
      </c:lineChart>
      <c:dateAx>
        <c:axId val="40234368"/>
        <c:scaling>
          <c:orientation val="minMax"/>
        </c:scaling>
        <c:delete val="1"/>
        <c:axPos val="b"/>
        <c:numFmt formatCode="ge" sourceLinked="1"/>
        <c:majorTickMark val="none"/>
        <c:minorTickMark val="none"/>
        <c:tickLblPos val="none"/>
        <c:crossAx val="41117184"/>
        <c:crosses val="autoZero"/>
        <c:auto val="1"/>
        <c:lblOffset val="100"/>
        <c:baseTimeUnit val="years"/>
      </c:dateAx>
      <c:valAx>
        <c:axId val="41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野洲市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50837</v>
      </c>
      <c r="AM8" s="64"/>
      <c r="AN8" s="64"/>
      <c r="AO8" s="64"/>
      <c r="AP8" s="64"/>
      <c r="AQ8" s="64"/>
      <c r="AR8" s="64"/>
      <c r="AS8" s="64"/>
      <c r="AT8" s="63">
        <f>データ!S6</f>
        <v>80.14</v>
      </c>
      <c r="AU8" s="63"/>
      <c r="AV8" s="63"/>
      <c r="AW8" s="63"/>
      <c r="AX8" s="63"/>
      <c r="AY8" s="63"/>
      <c r="AZ8" s="63"/>
      <c r="BA8" s="63"/>
      <c r="BB8" s="63">
        <f>データ!T6</f>
        <v>634.35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69.5</v>
      </c>
      <c r="Q10" s="63"/>
      <c r="R10" s="63"/>
      <c r="S10" s="63"/>
      <c r="T10" s="63"/>
      <c r="U10" s="63"/>
      <c r="V10" s="63"/>
      <c r="W10" s="63">
        <f>データ!P6</f>
        <v>89.37</v>
      </c>
      <c r="X10" s="63"/>
      <c r="Y10" s="63"/>
      <c r="Z10" s="63"/>
      <c r="AA10" s="63"/>
      <c r="AB10" s="63"/>
      <c r="AC10" s="63"/>
      <c r="AD10" s="64">
        <f>データ!Q6</f>
        <v>2867</v>
      </c>
      <c r="AE10" s="64"/>
      <c r="AF10" s="64"/>
      <c r="AG10" s="64"/>
      <c r="AH10" s="64"/>
      <c r="AI10" s="64"/>
      <c r="AJ10" s="64"/>
      <c r="AK10" s="2"/>
      <c r="AL10" s="64">
        <f>データ!U6</f>
        <v>35275</v>
      </c>
      <c r="AM10" s="64"/>
      <c r="AN10" s="64"/>
      <c r="AO10" s="64"/>
      <c r="AP10" s="64"/>
      <c r="AQ10" s="64"/>
      <c r="AR10" s="64"/>
      <c r="AS10" s="64"/>
      <c r="AT10" s="63">
        <f>データ!V6</f>
        <v>9.08</v>
      </c>
      <c r="AU10" s="63"/>
      <c r="AV10" s="63"/>
      <c r="AW10" s="63"/>
      <c r="AX10" s="63"/>
      <c r="AY10" s="63"/>
      <c r="AZ10" s="63"/>
      <c r="BA10" s="63"/>
      <c r="BB10" s="63">
        <f>データ!W6</f>
        <v>3884.91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252107</v>
      </c>
      <c r="D6" s="31">
        <f t="shared" si="3"/>
        <v>47</v>
      </c>
      <c r="E6" s="31">
        <f t="shared" si="3"/>
        <v>17</v>
      </c>
      <c r="F6" s="31">
        <f t="shared" si="3"/>
        <v>1</v>
      </c>
      <c r="G6" s="31">
        <f t="shared" si="3"/>
        <v>0</v>
      </c>
      <c r="H6" s="31" t="str">
        <f t="shared" si="3"/>
        <v>滋賀県　野洲市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69.5</v>
      </c>
      <c r="P6" s="32">
        <f t="shared" si="3"/>
        <v>89.37</v>
      </c>
      <c r="Q6" s="32">
        <f t="shared" si="3"/>
        <v>2867</v>
      </c>
      <c r="R6" s="32">
        <f t="shared" si="3"/>
        <v>50837</v>
      </c>
      <c r="S6" s="32">
        <f t="shared" si="3"/>
        <v>80.14</v>
      </c>
      <c r="T6" s="32">
        <f t="shared" si="3"/>
        <v>634.35</v>
      </c>
      <c r="U6" s="32">
        <f t="shared" si="3"/>
        <v>35275</v>
      </c>
      <c r="V6" s="32">
        <f t="shared" si="3"/>
        <v>9.08</v>
      </c>
      <c r="W6" s="32">
        <f t="shared" si="3"/>
        <v>3884.91</v>
      </c>
      <c r="X6" s="33">
        <f>IF(X7="",NA(),X7)</f>
        <v>74.14</v>
      </c>
      <c r="Y6" s="33">
        <f t="shared" ref="Y6:AG6" si="4">IF(Y7="",NA(),Y7)</f>
        <v>61.05</v>
      </c>
      <c r="Z6" s="33">
        <f t="shared" si="4"/>
        <v>74.77</v>
      </c>
      <c r="AA6" s="33">
        <f t="shared" si="4"/>
        <v>80.27</v>
      </c>
      <c r="AB6" s="33">
        <f t="shared" si="4"/>
        <v>84.6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240.82</v>
      </c>
      <c r="BF6" s="33">
        <f t="shared" ref="BF6:BN6" si="7">IF(BF7="",NA(),BF7)</f>
        <v>279.27</v>
      </c>
      <c r="BG6" s="33">
        <f t="shared" si="7"/>
        <v>280.85000000000002</v>
      </c>
      <c r="BH6" s="33">
        <f t="shared" si="7"/>
        <v>269.08999999999997</v>
      </c>
      <c r="BI6" s="33">
        <f t="shared" si="7"/>
        <v>254.29</v>
      </c>
      <c r="BJ6" s="33">
        <f t="shared" si="7"/>
        <v>1247.2</v>
      </c>
      <c r="BK6" s="33">
        <f t="shared" si="7"/>
        <v>918.88</v>
      </c>
      <c r="BL6" s="33">
        <f t="shared" si="7"/>
        <v>885.97</v>
      </c>
      <c r="BM6" s="33">
        <f t="shared" si="7"/>
        <v>854.16</v>
      </c>
      <c r="BN6" s="33">
        <f t="shared" si="7"/>
        <v>848.31</v>
      </c>
      <c r="BO6" s="32" t="str">
        <f>IF(BO7="","",IF(BO7="-","【-】","【"&amp;SUBSTITUTE(TEXT(BO7,"#,##0.00"),"-","△")&amp;"】"))</f>
        <v>【763.62】</v>
      </c>
      <c r="BP6" s="33">
        <f>IF(BP7="",NA(),BP7)</f>
        <v>218.35</v>
      </c>
      <c r="BQ6" s="33">
        <f t="shared" ref="BQ6:BY6" si="8">IF(BQ7="",NA(),BQ7)</f>
        <v>187.95</v>
      </c>
      <c r="BR6" s="33">
        <f t="shared" si="8"/>
        <v>96.5</v>
      </c>
      <c r="BS6" s="33">
        <f t="shared" si="8"/>
        <v>96.41</v>
      </c>
      <c r="BT6" s="33">
        <f t="shared" si="8"/>
        <v>96.58</v>
      </c>
      <c r="BU6" s="33">
        <f t="shared" si="8"/>
        <v>77.489999999999995</v>
      </c>
      <c r="BV6" s="33">
        <f t="shared" si="8"/>
        <v>88.2</v>
      </c>
      <c r="BW6" s="33">
        <f t="shared" si="8"/>
        <v>89.94</v>
      </c>
      <c r="BX6" s="33">
        <f t="shared" si="8"/>
        <v>93.13</v>
      </c>
      <c r="BY6" s="33">
        <f t="shared" si="8"/>
        <v>94.38</v>
      </c>
      <c r="BZ6" s="32" t="str">
        <f>IF(BZ7="","",IF(BZ7="-","【-】","【"&amp;SUBSTITUTE(TEXT(BZ7,"#,##0.00"),"-","△")&amp;"】"))</f>
        <v>【98.53】</v>
      </c>
      <c r="CA6" s="33">
        <f>IF(CA7="",NA(),CA7)</f>
        <v>80.73</v>
      </c>
      <c r="CB6" s="33">
        <f t="shared" ref="CB6:CJ6" si="9">IF(CB7="",NA(),CB7)</f>
        <v>93.35</v>
      </c>
      <c r="CC6" s="33">
        <f t="shared" si="9"/>
        <v>181.47</v>
      </c>
      <c r="CD6" s="33">
        <f t="shared" si="9"/>
        <v>184.75</v>
      </c>
      <c r="CE6" s="33">
        <f t="shared" si="9"/>
        <v>184.92</v>
      </c>
      <c r="CF6" s="33">
        <f t="shared" si="9"/>
        <v>201.25</v>
      </c>
      <c r="CG6" s="33">
        <f t="shared" si="9"/>
        <v>171.78</v>
      </c>
      <c r="CH6" s="33">
        <f t="shared" si="9"/>
        <v>168.57</v>
      </c>
      <c r="CI6" s="33">
        <f t="shared" si="9"/>
        <v>167.97</v>
      </c>
      <c r="CJ6" s="33">
        <f t="shared" si="9"/>
        <v>165.45</v>
      </c>
      <c r="CK6" s="32" t="str">
        <f>IF(CK7="","",IF(CK7="-","【-】","【"&amp;SUBSTITUTE(TEXT(CK7,"#,##0.00"),"-","△")&amp;"】"))</f>
        <v>【139.70】</v>
      </c>
      <c r="CL6" s="33">
        <f>IF(CL7="",NA(),CL7)</f>
        <v>86.44</v>
      </c>
      <c r="CM6" s="33">
        <f t="shared" ref="CM6:CU6" si="10">IF(CM7="",NA(),CM7)</f>
        <v>86.95</v>
      </c>
      <c r="CN6" s="33">
        <f t="shared" si="10"/>
        <v>88</v>
      </c>
      <c r="CO6" s="33">
        <f t="shared" si="10"/>
        <v>97.31</v>
      </c>
      <c r="CP6" s="33">
        <f t="shared" si="10"/>
        <v>97.32</v>
      </c>
      <c r="CQ6" s="33">
        <f t="shared" si="10"/>
        <v>63.88</v>
      </c>
      <c r="CR6" s="33">
        <f t="shared" si="10"/>
        <v>62.27</v>
      </c>
      <c r="CS6" s="33">
        <f t="shared" si="10"/>
        <v>64.12</v>
      </c>
      <c r="CT6" s="33">
        <f t="shared" si="10"/>
        <v>64.87</v>
      </c>
      <c r="CU6" s="33">
        <f t="shared" si="10"/>
        <v>65.62</v>
      </c>
      <c r="CV6" s="32" t="str">
        <f>IF(CV7="","",IF(CV7="-","【-】","【"&amp;SUBSTITUTE(TEXT(CV7,"#,##0.00"),"-","△")&amp;"】"))</f>
        <v>【60.01】</v>
      </c>
      <c r="CW6" s="33">
        <f>IF(CW7="",NA(),CW7)</f>
        <v>97.24</v>
      </c>
      <c r="CX6" s="33">
        <f t="shared" ref="CX6:DF6" si="11">IF(CX7="",NA(),CX7)</f>
        <v>97.18</v>
      </c>
      <c r="CY6" s="33">
        <f t="shared" si="11"/>
        <v>97.4</v>
      </c>
      <c r="CZ6" s="33">
        <f t="shared" si="11"/>
        <v>97.68</v>
      </c>
      <c r="DA6" s="33">
        <f t="shared" si="11"/>
        <v>97.75</v>
      </c>
      <c r="DB6" s="33">
        <f t="shared" si="11"/>
        <v>86.62</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252107</v>
      </c>
      <c r="D7" s="35">
        <v>47</v>
      </c>
      <c r="E7" s="35">
        <v>17</v>
      </c>
      <c r="F7" s="35">
        <v>1</v>
      </c>
      <c r="G7" s="35">
        <v>0</v>
      </c>
      <c r="H7" s="35" t="s">
        <v>96</v>
      </c>
      <c r="I7" s="35" t="s">
        <v>97</v>
      </c>
      <c r="J7" s="35" t="s">
        <v>98</v>
      </c>
      <c r="K7" s="35" t="s">
        <v>99</v>
      </c>
      <c r="L7" s="35" t="s">
        <v>100</v>
      </c>
      <c r="M7" s="36" t="s">
        <v>101</v>
      </c>
      <c r="N7" s="36" t="s">
        <v>102</v>
      </c>
      <c r="O7" s="36">
        <v>69.5</v>
      </c>
      <c r="P7" s="36">
        <v>89.37</v>
      </c>
      <c r="Q7" s="36">
        <v>2867</v>
      </c>
      <c r="R7" s="36">
        <v>50837</v>
      </c>
      <c r="S7" s="36">
        <v>80.14</v>
      </c>
      <c r="T7" s="36">
        <v>634.35</v>
      </c>
      <c r="U7" s="36">
        <v>35275</v>
      </c>
      <c r="V7" s="36">
        <v>9.08</v>
      </c>
      <c r="W7" s="36">
        <v>3884.91</v>
      </c>
      <c r="X7" s="36">
        <v>74.14</v>
      </c>
      <c r="Y7" s="36">
        <v>61.05</v>
      </c>
      <c r="Z7" s="36">
        <v>74.77</v>
      </c>
      <c r="AA7" s="36">
        <v>80.27</v>
      </c>
      <c r="AB7" s="36">
        <v>84.6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240.82</v>
      </c>
      <c r="BF7" s="36">
        <v>279.27</v>
      </c>
      <c r="BG7" s="36">
        <v>280.85000000000002</v>
      </c>
      <c r="BH7" s="36">
        <v>269.08999999999997</v>
      </c>
      <c r="BI7" s="36">
        <v>254.29</v>
      </c>
      <c r="BJ7" s="36">
        <v>1247.2</v>
      </c>
      <c r="BK7" s="36">
        <v>918.88</v>
      </c>
      <c r="BL7" s="36">
        <v>885.97</v>
      </c>
      <c r="BM7" s="36">
        <v>854.16</v>
      </c>
      <c r="BN7" s="36">
        <v>848.31</v>
      </c>
      <c r="BO7" s="36">
        <v>763.62</v>
      </c>
      <c r="BP7" s="36">
        <v>218.35</v>
      </c>
      <c r="BQ7" s="36">
        <v>187.95</v>
      </c>
      <c r="BR7" s="36">
        <v>96.5</v>
      </c>
      <c r="BS7" s="36">
        <v>96.41</v>
      </c>
      <c r="BT7" s="36">
        <v>96.58</v>
      </c>
      <c r="BU7" s="36">
        <v>77.489999999999995</v>
      </c>
      <c r="BV7" s="36">
        <v>88.2</v>
      </c>
      <c r="BW7" s="36">
        <v>89.94</v>
      </c>
      <c r="BX7" s="36">
        <v>93.13</v>
      </c>
      <c r="BY7" s="36">
        <v>94.38</v>
      </c>
      <c r="BZ7" s="36">
        <v>98.53</v>
      </c>
      <c r="CA7" s="36">
        <v>80.73</v>
      </c>
      <c r="CB7" s="36">
        <v>93.35</v>
      </c>
      <c r="CC7" s="36">
        <v>181.47</v>
      </c>
      <c r="CD7" s="36">
        <v>184.75</v>
      </c>
      <c r="CE7" s="36">
        <v>184.92</v>
      </c>
      <c r="CF7" s="36">
        <v>201.25</v>
      </c>
      <c r="CG7" s="36">
        <v>171.78</v>
      </c>
      <c r="CH7" s="36">
        <v>168.57</v>
      </c>
      <c r="CI7" s="36">
        <v>167.97</v>
      </c>
      <c r="CJ7" s="36">
        <v>165.45</v>
      </c>
      <c r="CK7" s="36">
        <v>139.69999999999999</v>
      </c>
      <c r="CL7" s="36">
        <v>86.44</v>
      </c>
      <c r="CM7" s="36">
        <v>86.95</v>
      </c>
      <c r="CN7" s="36">
        <v>88</v>
      </c>
      <c r="CO7" s="36">
        <v>97.31</v>
      </c>
      <c r="CP7" s="36">
        <v>97.32</v>
      </c>
      <c r="CQ7" s="36">
        <v>63.88</v>
      </c>
      <c r="CR7" s="36">
        <v>62.27</v>
      </c>
      <c r="CS7" s="36">
        <v>64.12</v>
      </c>
      <c r="CT7" s="36">
        <v>64.87</v>
      </c>
      <c r="CU7" s="36">
        <v>65.62</v>
      </c>
      <c r="CV7" s="36">
        <v>60.01</v>
      </c>
      <c r="CW7" s="36">
        <v>97.24</v>
      </c>
      <c r="CX7" s="36">
        <v>97.18</v>
      </c>
      <c r="CY7" s="36">
        <v>97.4</v>
      </c>
      <c r="CZ7" s="36">
        <v>97.68</v>
      </c>
      <c r="DA7" s="36">
        <v>97.75</v>
      </c>
      <c r="DB7" s="36">
        <v>86.62</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2017-02-22T09:56:28Z</cp:lastPrinted>
  <dcterms:created xsi:type="dcterms:W3CDTF">2017-02-08T02:51:40Z</dcterms:created>
  <dcterms:modified xsi:type="dcterms:W3CDTF">2017-02-22T09:56:33Z</dcterms:modified>
  <cp:category/>
</cp:coreProperties>
</file>