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<sst xmlns="http://schemas.openxmlformats.org/spreadsheetml/2006/main" count="217" uniqueCount="107">
  <si>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</si>
  <si>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</si>
  <si>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</si>
  <si>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</si>
  <si>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</si>
  <si>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</si>
  <si>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</si>
  <si>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</si>
  <si>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</si>
  <si>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</si>
  <si>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</si>
  <si>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</si>
  <si>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</si>
  <si>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</si>
  <si>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</si>
  <si>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</si>
  <si>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</si>
  <si>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</si>
  <si>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</si>
  <si>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</si>
  <si>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</si>
  <si>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</si>
  <si>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</si>
  <si>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</si>
  <si>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</si>
  <si>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</si>
  <si>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</si>
  <si>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</si>
  <si>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</si>
  <si>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</si>
  <si>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</si>
  <si>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</si>
  <si>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</si>
  <si>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</si>
  <si>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</si>
  <si>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</si>
  <si>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</si>
  <si>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</si>
  <si>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</si>
  <si>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</si>
  <si>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</si>
  <si>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</si>
  <si>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</si>
  <si>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</si>
  <si>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</si>
  <si>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</si>
  <si>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</si>
  <si>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</si>
  <si>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</si>
  <si>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</si>
  <si>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</si>
  <si>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</si>
  <si>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</si>
  <si>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</si>
  <si>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</si>
  <si>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</si>
  <si>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</si>
  <si>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</si>
  <si>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</si>
  <si>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</si>
  <si>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</si>
  <si>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</si>
  <si>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</si>
  <si>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</si>
  <si>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</si>
  <si>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</si>
  <si>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</si>
  <si>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</si>
  <si>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</si>
  <si>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</si>
  <si>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</si>
  <si>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</si>
  <si>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</si>
  <si>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</si>
  <si>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</si>
  <si>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</si>
  <si>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</si>
  <si>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</si>
  <si>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</si>
  <si>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</si>
  <si>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</si>
  <si>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</si>
  <si>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</si>
  <si>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</si>
  <si>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</si>
  <si>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</si>
  <si>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</si>
  <si>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</si>
  <si>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</si>
  <si>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</si>
  <si>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</si>
  <si>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</si>
  <si>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</si>
  <si>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</si>
  <si>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</si>
  <si>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</si>
  <si>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</si>
  <si>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</si>
  <si>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</si>
  <si>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</si>
  <si>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</si>
  <si>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</si>
  <si>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</si>
  <si>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</si>
  <si>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ず、加えて施設の老朽化と更新時期を迎えるため、厳しい経営状況にあります。平成28年度中に経営戦略を策定予定ですが、投資計画においては、地域間を結ぶ連絡管の整備により、施設の統廃合や合理化を進めていきます。今後も水需要の変化を敏感にとらえ、中長期的な財政計画に基づき、施設の更新を計画的に進めていき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4">
      <t>クワ</t>
    </rPh>
    <rPh sb="96" eb="98">
      <t>シセツ</t>
    </rPh>
    <rPh sb="99" eb="102">
      <t>ロウキュウカ</t>
    </rPh>
    <rPh sb="103" eb="105">
      <t>コウシン</t>
    </rPh>
    <rPh sb="105" eb="107">
      <t>ジキ</t>
    </rPh>
    <rPh sb="108" eb="109">
      <t>ムカ</t>
    </rPh>
    <rPh sb="127" eb="129">
      <t>ヘイセイ</t>
    </rPh>
    <rPh sb="131" eb="132">
      <t>ネン</t>
    </rPh>
    <rPh sb="132" eb="133">
      <t>ド</t>
    </rPh>
    <rPh sb="133" eb="134">
      <t>チュウ</t>
    </rPh>
    <rPh sb="135" eb="137">
      <t>ケイエイ</t>
    </rPh>
    <rPh sb="137" eb="139">
      <t>センリャク</t>
    </rPh>
    <rPh sb="140" eb="142">
      <t>サクテイ</t>
    </rPh>
    <rPh sb="142" eb="144">
      <t>ヨテイ</t>
    </rPh>
    <rPh sb="148" eb="150">
      <t>トウシ</t>
    </rPh>
    <rPh sb="150" eb="152">
      <t>ケイカク</t>
    </rPh>
    <rPh sb="158" eb="161">
      <t>チイキカン</t>
    </rPh>
    <rPh sb="162" eb="163">
      <t>ムス</t>
    </rPh>
    <rPh sb="164" eb="166">
      <t>レンラク</t>
    </rPh>
    <rPh sb="166" eb="167">
      <t>カン</t>
    </rPh>
    <rPh sb="168" eb="170">
      <t>セイビ</t>
    </rPh>
    <rPh sb="174" eb="176">
      <t>シセツ</t>
    </rPh>
    <rPh sb="177" eb="180">
      <t>トウハイゴウ</t>
    </rPh>
    <rPh sb="181" eb="184">
      <t>ゴウリカ</t>
    </rPh>
    <rPh sb="185" eb="186">
      <t>スス</t>
    </rPh>
    <rPh sb="193" eb="195">
      <t>コンゴ</t>
    </rPh>
    <rPh sb="196" eb="197">
      <t>ミズ</t>
    </rPh>
    <rPh sb="197" eb="199">
      <t>ジュヨウ</t>
    </rPh>
    <rPh sb="200" eb="202">
      <t>ヘンカ</t>
    </rPh>
    <rPh sb="203" eb="205">
      <t>ビンカン</t>
    </rPh>
    <rPh sb="215" eb="217">
      <t>ザイセイ</t>
    </rPh>
    <rPh sb="217" eb="219">
      <t>ケイカク</t>
    </rPh>
    <rPh sb="220" eb="221">
      <t>モト</t>
    </rPh>
    <rPh sb="224" eb="226">
      <t>シセツ</t>
    </rPh>
    <rPh sb="227" eb="229">
      <t>コウシン</t>
    </rPh>
    <rPh sb="230" eb="232">
      <t>ケイカク</t>
    </rPh>
    <rPh sb="232" eb="233">
      <t>テキ</t>
    </rPh>
    <rPh sb="234" eb="235">
      <t>スス</t>
    </rPh>
    <phoneticPr fontId="4"/>
  </si>
  <si>
    <t>　経営の健全性については、①経常収支比率と⑤料金回収率が共に100％を超えており、黒字経営を維持し、経営に必要な経費を料金で賄うことができている状況を表しています。経常収支比率が平成26年度と比べて2.86％減少していますが、主な要因は、一般会計からの補助金である水道料金激変緩和補助金が、平成26年度150,000千円から平成27年度50,000千円に減少したことによります。水道料金激変緩和補助金は、平成16年5町合併による急激な市民負担増を抑制するために一般会計から受けていた補助金ですが、平成27年度で終了しました。今後も黒字経営を維持できるよう効率化を図り、経営健全化に努めていきます。
　経営の効率性については、⑥給水原価が類似団体平均値より上回っています。甲賀市は給水区域が広範囲にわたることや、地形的な問題から施設を多く抱えており、経常費用（減価償却費や施設の維持管理に係る費用）が多いことが原因の一つと考えられます。⑦施設利用率が昨年度に引き続き減少しています。この指標は、一日配水能力に対する一日平均配水量の割合であり、給水人口の減少に伴い配水量も減少していくと考えられることから、施設の統廃合等が課題であると言えます。⑧有収率は、施設の稼働が収益につながっているかを判断する指標であり、類似団体平均値よりも下回っています。有収率向上のため、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ケイジョウ</t>
    </rPh>
    <rPh sb="84" eb="86">
      <t>シュウシ</t>
    </rPh>
    <rPh sb="86" eb="88">
      <t>ヒリツ</t>
    </rPh>
    <rPh sb="89" eb="91">
      <t>ヘイセイ</t>
    </rPh>
    <rPh sb="93" eb="94">
      <t>ネン</t>
    </rPh>
    <rPh sb="94" eb="95">
      <t>ド</t>
    </rPh>
    <rPh sb="96" eb="97">
      <t>クラ</t>
    </rPh>
    <rPh sb="104" eb="106">
      <t>ゲンショウ</t>
    </rPh>
    <rPh sb="113" eb="114">
      <t>オモ</t>
    </rPh>
    <rPh sb="115" eb="117">
      <t>ヨウイン</t>
    </rPh>
    <rPh sb="119" eb="121">
      <t>イッパン</t>
    </rPh>
    <rPh sb="121" eb="123">
      <t>カイケイ</t>
    </rPh>
    <rPh sb="126" eb="129">
      <t>ホジョキン</t>
    </rPh>
    <rPh sb="132" eb="134">
      <t>スイドウ</t>
    </rPh>
    <rPh sb="134" eb="136">
      <t>リョウキン</t>
    </rPh>
    <rPh sb="136" eb="138">
      <t>ゲキヘン</t>
    </rPh>
    <rPh sb="138" eb="140">
      <t>カンワ</t>
    </rPh>
    <rPh sb="140" eb="143">
      <t>ホジョキン</t>
    </rPh>
    <rPh sb="145" eb="147">
      <t>ヘイセイ</t>
    </rPh>
    <rPh sb="149" eb="150">
      <t>ネン</t>
    </rPh>
    <rPh sb="150" eb="151">
      <t>ド</t>
    </rPh>
    <rPh sb="158" eb="160">
      <t>センエン</t>
    </rPh>
    <rPh sb="162" eb="164">
      <t>ヘイセイ</t>
    </rPh>
    <rPh sb="166" eb="167">
      <t>ネン</t>
    </rPh>
    <rPh sb="167" eb="168">
      <t>ド</t>
    </rPh>
    <rPh sb="174" eb="175">
      <t>セン</t>
    </rPh>
    <rPh sb="175" eb="176">
      <t>エン</t>
    </rPh>
    <rPh sb="177" eb="179">
      <t>ゲンショウ</t>
    </rPh>
    <rPh sb="189" eb="191">
      <t>スイドウ</t>
    </rPh>
    <rPh sb="191" eb="193">
      <t>リョウキン</t>
    </rPh>
    <rPh sb="193" eb="195">
      <t>ゲキヘン</t>
    </rPh>
    <rPh sb="195" eb="197">
      <t>カンワ</t>
    </rPh>
    <rPh sb="197" eb="200">
      <t>ホジョキン</t>
    </rPh>
    <rPh sb="214" eb="216">
      <t>キュウゲキ</t>
    </rPh>
    <rPh sb="217" eb="219">
      <t>シミン</t>
    </rPh>
    <rPh sb="219" eb="221">
      <t>フタン</t>
    </rPh>
    <rPh sb="221" eb="222">
      <t>ゾウ</t>
    </rPh>
    <rPh sb="223" eb="225">
      <t>ヨクセイ</t>
    </rPh>
    <rPh sb="230" eb="232">
      <t>イッパン</t>
    </rPh>
    <rPh sb="232" eb="234">
      <t>カイケイ</t>
    </rPh>
    <rPh sb="236" eb="237">
      <t>ウ</t>
    </rPh>
    <rPh sb="241" eb="244">
      <t>ホジョキン</t>
    </rPh>
    <rPh sb="248" eb="250">
      <t>ヘイセイ</t>
    </rPh>
    <rPh sb="252" eb="253">
      <t>ネン</t>
    </rPh>
    <rPh sb="253" eb="254">
      <t>ド</t>
    </rPh>
    <rPh sb="255" eb="257">
      <t>シュウリョウ</t>
    </rPh>
    <rPh sb="262" eb="264">
      <t>コンゴ</t>
    </rPh>
    <rPh sb="265" eb="267">
      <t>クロジ</t>
    </rPh>
    <rPh sb="267" eb="269">
      <t>ケイエイ</t>
    </rPh>
    <rPh sb="270" eb="272">
      <t>イジ</t>
    </rPh>
    <rPh sb="277" eb="280">
      <t>コウリツカ</t>
    </rPh>
    <rPh sb="281" eb="282">
      <t>ハカ</t>
    </rPh>
    <rPh sb="284" eb="286">
      <t>ケイエイ</t>
    </rPh>
    <rPh sb="286" eb="289">
      <t>ケンゼンカ</t>
    </rPh>
    <rPh sb="290" eb="291">
      <t>ツト</t>
    </rPh>
    <rPh sb="300" eb="302">
      <t>ケイエイ</t>
    </rPh>
    <rPh sb="303" eb="306">
      <t>コウリツセイ</t>
    </rPh>
    <rPh sb="313" eb="315">
      <t>キュウスイ</t>
    </rPh>
    <rPh sb="315" eb="317">
      <t>ゲンカ</t>
    </rPh>
    <rPh sb="318" eb="320">
      <t>ルイジ</t>
    </rPh>
    <rPh sb="320" eb="322">
      <t>ダンタイ</t>
    </rPh>
    <rPh sb="322" eb="325">
      <t>ヘイキンチ</t>
    </rPh>
    <rPh sb="327" eb="329">
      <t>ウワマワ</t>
    </rPh>
    <rPh sb="335" eb="337">
      <t>コウカ</t>
    </rPh>
    <rPh sb="339" eb="341">
      <t>キュウスイ</t>
    </rPh>
    <rPh sb="341" eb="343">
      <t>クイキ</t>
    </rPh>
    <rPh sb="344" eb="347">
      <t>コウハンイ</t>
    </rPh>
    <rPh sb="355" eb="358">
      <t>チケイテキ</t>
    </rPh>
    <rPh sb="359" eb="361">
      <t>モンダイ</t>
    </rPh>
    <rPh sb="363" eb="365">
      <t>シセツ</t>
    </rPh>
    <rPh sb="366" eb="367">
      <t>オオ</t>
    </rPh>
    <rPh sb="368" eb="369">
      <t>カカ</t>
    </rPh>
    <rPh sb="374" eb="376">
      <t>ケイジョウ</t>
    </rPh>
    <rPh sb="376" eb="378">
      <t>ヒヨウ</t>
    </rPh>
    <rPh sb="379" eb="381">
      <t>ゲンカ</t>
    </rPh>
    <rPh sb="381" eb="383">
      <t>ショウキャク</t>
    </rPh>
    <rPh sb="383" eb="384">
      <t>ヒ</t>
    </rPh>
    <rPh sb="385" eb="387">
      <t>シセツ</t>
    </rPh>
    <rPh sb="388" eb="390">
      <t>イジ</t>
    </rPh>
    <rPh sb="390" eb="392">
      <t>カンリ</t>
    </rPh>
    <rPh sb="393" eb="394">
      <t>カカ</t>
    </rPh>
    <rPh sb="395" eb="397">
      <t>ヒヨウ</t>
    </rPh>
    <rPh sb="399" eb="400">
      <t>オオ</t>
    </rPh>
    <rPh sb="404" eb="406">
      <t>ゲンイン</t>
    </rPh>
    <rPh sb="407" eb="408">
      <t>ヒト</t>
    </rPh>
    <rPh sb="410" eb="411">
      <t>カンガ</t>
    </rPh>
    <rPh sb="418" eb="420">
      <t>シセツ</t>
    </rPh>
    <rPh sb="420" eb="422">
      <t>リヨウ</t>
    </rPh>
    <rPh sb="422" eb="423">
      <t>リツ</t>
    </rPh>
    <rPh sb="424" eb="426">
      <t>サクネン</t>
    </rPh>
    <rPh sb="426" eb="427">
      <t>ド</t>
    </rPh>
    <rPh sb="428" eb="429">
      <t>ヒ</t>
    </rPh>
    <rPh sb="430" eb="431">
      <t>ツヅ</t>
    </rPh>
    <rPh sb="432" eb="434">
      <t>ゲンショウ</t>
    </rPh>
    <rPh sb="442" eb="444">
      <t>シヒョウ</t>
    </rPh>
    <rPh sb="446" eb="448">
      <t>イチニチ</t>
    </rPh>
    <rPh sb="448" eb="450">
      <t>ハイスイ</t>
    </rPh>
    <rPh sb="450" eb="452">
      <t>ノウリョク</t>
    </rPh>
    <rPh sb="453" eb="454">
      <t>タイ</t>
    </rPh>
    <rPh sb="456" eb="458">
      <t>イチニチ</t>
    </rPh>
    <rPh sb="458" eb="460">
      <t>ヘイキン</t>
    </rPh>
    <rPh sb="460" eb="462">
      <t>ハイスイ</t>
    </rPh>
    <rPh sb="462" eb="463">
      <t>リョウ</t>
    </rPh>
    <rPh sb="464" eb="466">
      <t>ワリアイ</t>
    </rPh>
    <rPh sb="470" eb="472">
      <t>キュウスイ</t>
    </rPh>
    <rPh sb="472" eb="474">
      <t>ジンコウ</t>
    </rPh>
    <rPh sb="475" eb="476">
      <t>ゲン</t>
    </rPh>
    <rPh sb="476" eb="477">
      <t>ショウ</t>
    </rPh>
    <rPh sb="478" eb="479">
      <t>トモナ</t>
    </rPh>
    <rPh sb="480" eb="482">
      <t>ハイスイ</t>
    </rPh>
    <rPh sb="482" eb="483">
      <t>リョウ</t>
    </rPh>
    <rPh sb="484" eb="486">
      <t>ゲンショウ</t>
    </rPh>
    <rPh sb="491" eb="492">
      <t>カンガ</t>
    </rPh>
    <rPh sb="501" eb="503">
      <t>シセツ</t>
    </rPh>
    <rPh sb="504" eb="507">
      <t>トウハイゴウ</t>
    </rPh>
    <rPh sb="507" eb="508">
      <t>トウ</t>
    </rPh>
    <rPh sb="509" eb="511">
      <t>カダイ</t>
    </rPh>
    <rPh sb="515" eb="516">
      <t>イ</t>
    </rPh>
    <rPh sb="521" eb="523">
      <t>ユウシュウ</t>
    </rPh>
    <rPh sb="523" eb="524">
      <t>リツ</t>
    </rPh>
    <rPh sb="526" eb="528">
      <t>シセツ</t>
    </rPh>
    <rPh sb="529" eb="531">
      <t>カドウ</t>
    </rPh>
    <rPh sb="532" eb="534">
      <t>シュウエキ</t>
    </rPh>
    <rPh sb="544" eb="546">
      <t>ハンダン</t>
    </rPh>
    <rPh sb="548" eb="550">
      <t>シヒョウ</t>
    </rPh>
    <rPh sb="554" eb="556">
      <t>ルイジ</t>
    </rPh>
    <rPh sb="556" eb="558">
      <t>ダンタイ</t>
    </rPh>
    <rPh sb="558" eb="561">
      <t>ヘイキンチ</t>
    </rPh>
    <rPh sb="564" eb="566">
      <t>シタマワ</t>
    </rPh>
    <rPh sb="572" eb="574">
      <t>ユウシュウ</t>
    </rPh>
    <rPh sb="574" eb="575">
      <t>リツ</t>
    </rPh>
    <rPh sb="575" eb="577">
      <t>コウジョウ</t>
    </rPh>
    <rPh sb="581" eb="582">
      <t>ヒ</t>
    </rPh>
    <rPh sb="583" eb="584">
      <t>ツヅ</t>
    </rPh>
    <rPh sb="585" eb="587">
      <t>ロウスイ</t>
    </rPh>
    <rPh sb="587" eb="589">
      <t>チョウサ</t>
    </rPh>
    <rPh sb="590" eb="592">
      <t>ロウキュウ</t>
    </rPh>
    <rPh sb="592" eb="593">
      <t>カン</t>
    </rPh>
    <rPh sb="594" eb="596">
      <t>コウシン</t>
    </rPh>
    <rPh sb="596" eb="597">
      <t>トウ</t>
    </rPh>
    <rPh sb="598" eb="600">
      <t>ジッシ</t>
    </rPh>
    <phoneticPr fontId="4"/>
  </si>
  <si>
    <t>　①有形固定資産減価償却率は、償却対象資産の減価償却がどの程度進んでいるかを表す指標で、資産の老朽化度合いを示しています。類似団体の平均値より老朽化度合いは低いと言えます。②管路経年化率は、法定耐用年数を超えた管路延長の割合を表す指標で、管路の老朽化度合いを示しています。また、③管路更新率は、平成27年度に更新した管路延長の割合を示しています。類似団体の平均値よりは良好ですが、十分とは言えず、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カンロ</t>
    </rPh>
    <rPh sb="89" eb="91">
      <t>ケイネン</t>
    </rPh>
    <rPh sb="91" eb="92">
      <t>カ</t>
    </rPh>
    <rPh sb="92" eb="93">
      <t>リツ</t>
    </rPh>
    <rPh sb="95" eb="97">
      <t>ホウテイ</t>
    </rPh>
    <rPh sb="97" eb="99">
      <t>タイヨウ</t>
    </rPh>
    <rPh sb="99" eb="101">
      <t>ネンスウ</t>
    </rPh>
    <rPh sb="102" eb="103">
      <t>コ</t>
    </rPh>
    <rPh sb="105" eb="107">
      <t>カンロ</t>
    </rPh>
    <rPh sb="107" eb="109">
      <t>エンチョウ</t>
    </rPh>
    <rPh sb="110" eb="112">
      <t>ワリアイ</t>
    </rPh>
    <rPh sb="113" eb="114">
      <t>アラワ</t>
    </rPh>
    <rPh sb="115" eb="117">
      <t>シヒョウ</t>
    </rPh>
    <rPh sb="119" eb="121">
      <t>カンロ</t>
    </rPh>
    <rPh sb="122" eb="125">
      <t>ロウキュウカ</t>
    </rPh>
    <rPh sb="125" eb="127">
      <t>ドア</t>
    </rPh>
    <rPh sb="129" eb="130">
      <t>シメ</t>
    </rPh>
    <rPh sb="173" eb="175">
      <t>ルイジ</t>
    </rPh>
    <rPh sb="175" eb="177">
      <t>ダンタイ</t>
    </rPh>
    <rPh sb="178" eb="181">
      <t>ヘイキンチ</t>
    </rPh>
    <rPh sb="184" eb="186">
      <t>リョウコウ</t>
    </rPh>
    <rPh sb="190" eb="192">
      <t>ジュウブン</t>
    </rPh>
    <rPh sb="194" eb="195">
      <t>イ</t>
    </rPh>
    <rPh sb="198" eb="201">
      <t>ケイネンカ</t>
    </rPh>
    <rPh sb="201" eb="202">
      <t>リツ</t>
    </rPh>
    <rPh sb="203" eb="205">
      <t>シダイ</t>
    </rPh>
    <rPh sb="206" eb="208">
      <t>シンコウ</t>
    </rPh>
    <rPh sb="215" eb="217">
      <t>コンゴ</t>
    </rPh>
    <rPh sb="218" eb="221">
      <t>ケイカクテキ</t>
    </rPh>
    <rPh sb="222" eb="224">
      <t>カンロ</t>
    </rPh>
    <rPh sb="225" eb="227">
      <t>コウシン</t>
    </rPh>
    <rPh sb="228" eb="22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</si>
</sst>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1.1499999999999999</c:v>
                </c:pt>
                <c:pt idx="1">
                  <c:v>1.91</c:v>
                </c:pt>
                <c:pt idx="2">
                  <c:v>0.86</c:v>
                </c:pt>
                <c:pt idx="3">
                  <c:v>1.05</c:v>
                </c:pt>
                <c:pt idx="4">
                  <c:v>1.0900000000000001</c:v>
                </c:pt>
              </c:numCache>
            </c:numRef>
          </c:val>
        </c:ser>
        <c:dLbls>
          <c:showLegendKey val="0"/>
          <c:showVal val="0"/>
          <c:showCatName val="0"/>
          <c:showSerName val="0"/>
          <c:showPercent val="0"/>
          <c:showBubbleSize val="0"/>
        </c:dLbls>
        <c:gapWidth val="150"/>
        <c:axId val="102250752"/>
        <c:axId val="1022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250752"/>
        <c:axId val="102265216"/>
      </c:lineChart>
      <c:dateAx>
        <c:axId val="102250752"/>
        <c:scaling>
          <c:orientation val="minMax"/>
        </c:scaling>
        <c:delete val="1"/>
        <c:axPos val="b"/>
        <c:numFmt formatCode="ge" sourceLinked="1"/>
        <c:majorTickMark val="none"/>
        <c:minorTickMark val="none"/>
        <c:tickLblPos val="none"/>
        <c:crossAx val="102265216"/>
        <c:crosses val="autoZero"/>
        <c:auto val="1"/>
        <c:lblOffset val="100"/>
        <c:baseTimeUnit val="years"/>
      </c:dateAx>
      <c:valAx>
        <c:axId val="1022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65.58</c:v>
                </c:pt>
                <c:pt idx="1">
                  <c:v>63.39</c:v>
                </c:pt>
                <c:pt idx="2">
                  <c:v>61.75</c:v>
                </c:pt>
                <c:pt idx="3">
                  <c:v>60.36</c:v>
                </c:pt>
                <c:pt idx="4">
                  <c:v>60.1</c:v>
                </c:pt>
              </c:numCache>
            </c:numRef>
          </c:val>
        </c:ser>
        <c:dLbls>
          <c:showLegendKey val="0"/>
          <c:showVal val="0"/>
          <c:showCatName val="0"/>
          <c:showSerName val="0"/>
          <c:showPercent val="0"/>
          <c:showBubbleSize val="0"/>
        </c:dLbls>
        <c:gapWidth val="150"/>
        <c:axId val="107325312"/>
        <c:axId val="107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7325312"/>
        <c:axId val="107331584"/>
      </c:lineChart>
      <c:dateAx>
        <c:axId val="107325312"/>
        <c:scaling>
          <c:orientation val="minMax"/>
        </c:scaling>
        <c:delete val="1"/>
        <c:axPos val="b"/>
        <c:numFmt formatCode="ge" sourceLinked="1"/>
        <c:majorTickMark val="none"/>
        <c:minorTickMark val="none"/>
        <c:tickLblPos val="none"/>
        <c:crossAx val="107331584"/>
        <c:crosses val="autoZero"/>
        <c:auto val="1"/>
        <c:lblOffset val="100"/>
        <c:baseTimeUnit val="years"/>
      </c:dateAx>
      <c:valAx>
        <c:axId val="107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86.2</c:v>
                </c:pt>
                <c:pt idx="1">
                  <c:v>87.31</c:v>
                </c:pt>
                <c:pt idx="2">
                  <c:v>87.54</c:v>
                </c:pt>
                <c:pt idx="3">
                  <c:v>87.52</c:v>
                </c:pt>
                <c:pt idx="4">
                  <c:v>87.48</c:v>
                </c:pt>
              </c:numCache>
            </c:numRef>
          </c:val>
        </c:ser>
        <c:dLbls>
          <c:showLegendKey val="0"/>
          <c:showVal val="0"/>
          <c:showCatName val="0"/>
          <c:showSerName val="0"/>
          <c:showPercent val="0"/>
          <c:showBubbleSize val="0"/>
        </c:dLbls>
        <c:gapWidth val="150"/>
        <c:axId val="107343232"/>
        <c:axId val="107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7343232"/>
        <c:axId val="107357696"/>
      </c:lineChart>
      <c:dateAx>
        <c:axId val="107343232"/>
        <c:scaling>
          <c:orientation val="minMax"/>
        </c:scaling>
        <c:delete val="1"/>
        <c:axPos val="b"/>
        <c:numFmt formatCode="ge" sourceLinked="1"/>
        <c:majorTickMark val="none"/>
        <c:minorTickMark val="none"/>
        <c:tickLblPos val="none"/>
        <c:crossAx val="107357696"/>
        <c:crosses val="autoZero"/>
        <c:auto val="1"/>
        <c:lblOffset val="100"/>
        <c:baseTimeUnit val="years"/>
      </c:dateAx>
      <c:valAx>
        <c:axId val="107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109.8</c:v>
                </c:pt>
                <c:pt idx="1">
                  <c:v>111.9</c:v>
                </c:pt>
                <c:pt idx="2">
                  <c:v>110.85</c:v>
                </c:pt>
                <c:pt idx="3">
                  <c:v>111.58</c:v>
                </c:pt>
                <c:pt idx="4">
                  <c:v>108.72</c:v>
                </c:pt>
              </c:numCache>
            </c:numRef>
          </c:val>
        </c:ser>
        <c:dLbls>
          <c:showLegendKey val="0"/>
          <c:showVal val="0"/>
          <c:showCatName val="0"/>
          <c:showSerName val="0"/>
          <c:showPercent val="0"/>
          <c:showBubbleSize val="0"/>
        </c:dLbls>
        <c:gapWidth val="150"/>
        <c:axId val="102291328"/>
        <c:axId val="1068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2291328"/>
        <c:axId val="106893312"/>
      </c:lineChart>
      <c:dateAx>
        <c:axId val="102291328"/>
        <c:scaling>
          <c:orientation val="minMax"/>
        </c:scaling>
        <c:delete val="1"/>
        <c:axPos val="b"/>
        <c:numFmt formatCode="ge" sourceLinked="1"/>
        <c:majorTickMark val="none"/>
        <c:minorTickMark val="none"/>
        <c:tickLblPos val="none"/>
        <c:crossAx val="106893312"/>
        <c:crosses val="autoZero"/>
        <c:auto val="1"/>
        <c:lblOffset val="100"/>
        <c:baseTimeUnit val="years"/>
      </c:dateAx>
      <c:valAx>
        <c:axId val="10689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26.16</c:v>
                </c:pt>
                <c:pt idx="1">
                  <c:v>27.17</c:v>
                </c:pt>
                <c:pt idx="2">
                  <c:v>27.74</c:v>
                </c:pt>
                <c:pt idx="3">
                  <c:v>39.979999999999997</c:v>
                </c:pt>
                <c:pt idx="4">
                  <c:v>41.19</c:v>
                </c:pt>
              </c:numCache>
            </c:numRef>
          </c:val>
        </c:ser>
        <c:dLbls>
          <c:showLegendKey val="0"/>
          <c:showVal val="0"/>
          <c:showCatName val="0"/>
          <c:showSerName val="0"/>
          <c:showPercent val="0"/>
          <c:showBubbleSize val="0"/>
        </c:dLbls>
        <c:gapWidth val="150"/>
        <c:axId val="106915328"/>
        <c:axId val="106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6915328"/>
        <c:axId val="106917248"/>
      </c:lineChart>
      <c:dateAx>
        <c:axId val="106915328"/>
        <c:scaling>
          <c:orientation val="minMax"/>
        </c:scaling>
        <c:delete val="1"/>
        <c:axPos val="b"/>
        <c:numFmt formatCode="ge" sourceLinked="1"/>
        <c:majorTickMark val="none"/>
        <c:minorTickMark val="none"/>
        <c:tickLblPos val="none"/>
        <c:crossAx val="106917248"/>
        <c:crosses val="autoZero"/>
        <c:auto val="1"/>
        <c:lblOffset val="100"/>
        <c:baseTimeUnit val="years"/>
      </c:dateAx>
      <c:valAx>
        <c:axId val="106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9.3699999999999992</c:v>
                </c:pt>
                <c:pt idx="1">
                  <c:v>11.2</c:v>
                </c:pt>
                <c:pt idx="2">
                  <c:v>12.28</c:v>
                </c:pt>
                <c:pt idx="3">
                  <c:v>13.13</c:v>
                </c:pt>
                <c:pt idx="4">
                  <c:v>11.69</c:v>
                </c:pt>
              </c:numCache>
            </c:numRef>
          </c:val>
        </c:ser>
        <c:dLbls>
          <c:showLegendKey val="0"/>
          <c:showVal val="0"/>
          <c:showCatName val="0"/>
          <c:showSerName val="0"/>
          <c:showPercent val="0"/>
          <c:showBubbleSize val="0"/>
        </c:dLbls>
        <c:gapWidth val="150"/>
        <c:axId val="107021440"/>
        <c:axId val="1070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7021440"/>
        <c:axId val="107023360"/>
      </c:lineChart>
      <c:dateAx>
        <c:axId val="107021440"/>
        <c:scaling>
          <c:orientation val="minMax"/>
        </c:scaling>
        <c:delete val="1"/>
        <c:axPos val="b"/>
        <c:numFmt formatCode="ge" sourceLinked="1"/>
        <c:majorTickMark val="none"/>
        <c:minorTickMark val="none"/>
        <c:tickLblPos val="none"/>
        <c:crossAx val="107023360"/>
        <c:crosses val="autoZero"/>
        <c:auto val="1"/>
        <c:lblOffset val="100"/>
        <c:baseTimeUnit val="years"/>
      </c:dateAx>
      <c:valAx>
        <c:axId val="1070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16.84</c:v>
                </c:pt>
                <c:pt idx="1">
                  <c:v>5.35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7059840"/>
        <c:axId val="1070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7059840"/>
        <c:axId val="107070208"/>
      </c:lineChart>
      <c:dateAx>
        <c:axId val="107059840"/>
        <c:scaling>
          <c:orientation val="minMax"/>
        </c:scaling>
        <c:delete val="1"/>
        <c:axPos val="b"/>
        <c:numFmt formatCode="ge" sourceLinked="1"/>
        <c:majorTickMark val="none"/>
        <c:minorTickMark val="none"/>
        <c:tickLblPos val="none"/>
        <c:crossAx val="107070208"/>
        <c:crosses val="autoZero"/>
        <c:auto val="1"/>
        <c:lblOffset val="100"/>
        <c:baseTimeUnit val="years"/>
      </c:dateAx>
      <c:valAx>
        <c:axId val="10707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1049.1400000000001</c:v>
                </c:pt>
                <c:pt idx="1">
                  <c:v>1066.49</c:v>
                </c:pt>
                <c:pt idx="2">
                  <c:v>864.73</c:v>
                </c:pt>
                <c:pt idx="3">
                  <c:v>422.1</c:v>
                </c:pt>
                <c:pt idx="4">
                  <c:v>389.25</c:v>
                </c:pt>
              </c:numCache>
            </c:numRef>
          </c:val>
        </c:ser>
        <c:dLbls>
          <c:showLegendKey val="0"/>
          <c:showVal val="0"/>
          <c:showCatName val="0"/>
          <c:showSerName val="0"/>
          <c:showPercent val="0"/>
          <c:showBubbleSize val="0"/>
        </c:dLbls>
        <c:gapWidth val="150"/>
        <c:axId val="107104896"/>
        <c:axId val="1071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7104896"/>
        <c:axId val="107107072"/>
      </c:lineChart>
      <c:dateAx>
        <c:axId val="107104896"/>
        <c:scaling>
          <c:orientation val="minMax"/>
        </c:scaling>
        <c:delete val="1"/>
        <c:axPos val="b"/>
        <c:numFmt formatCode="ge" sourceLinked="1"/>
        <c:majorTickMark val="none"/>
        <c:minorTickMark val="none"/>
        <c:tickLblPos val="none"/>
        <c:crossAx val="107107072"/>
        <c:crosses val="autoZero"/>
        <c:auto val="1"/>
        <c:lblOffset val="100"/>
        <c:baseTimeUnit val="years"/>
      </c:dateAx>
      <c:valAx>
        <c:axId val="1071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291.52999999999997</c:v>
                </c:pt>
                <c:pt idx="1">
                  <c:v>277.08</c:v>
                </c:pt>
                <c:pt idx="2">
                  <c:v>292.17</c:v>
                </c:pt>
                <c:pt idx="3">
                  <c:v>293.85000000000002</c:v>
                </c:pt>
                <c:pt idx="4">
                  <c:v>299.88</c:v>
                </c:pt>
              </c:numCache>
            </c:numRef>
          </c:val>
        </c:ser>
        <c:dLbls>
          <c:showLegendKey val="0"/>
          <c:showVal val="0"/>
          <c:showCatName val="0"/>
          <c:showSerName val="0"/>
          <c:showPercent val="0"/>
          <c:showBubbleSize val="0"/>
        </c:dLbls>
        <c:gapWidth val="150"/>
        <c:axId val="107133184"/>
        <c:axId val="1072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7133184"/>
        <c:axId val="107217280"/>
      </c:lineChart>
      <c:dateAx>
        <c:axId val="107133184"/>
        <c:scaling>
          <c:orientation val="minMax"/>
        </c:scaling>
        <c:delete val="1"/>
        <c:axPos val="b"/>
        <c:numFmt formatCode="ge" sourceLinked="1"/>
        <c:majorTickMark val="none"/>
        <c:minorTickMark val="none"/>
        <c:tickLblPos val="none"/>
        <c:crossAx val="107217280"/>
        <c:crosses val="autoZero"/>
        <c:auto val="1"/>
        <c:lblOffset val="100"/>
        <c:baseTimeUnit val="years"/>
      </c:dateAx>
      <c:valAx>
        <c:axId val="1072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100.64</c:v>
                </c:pt>
                <c:pt idx="1">
                  <c:v>102.98</c:v>
                </c:pt>
                <c:pt idx="2">
                  <c:v>100.5</c:v>
                </c:pt>
                <c:pt idx="3">
                  <c:v>103.35</c:v>
                </c:pt>
                <c:pt idx="4">
                  <c:v>104.27</c:v>
                </c:pt>
              </c:numCache>
            </c:numRef>
          </c:val>
        </c:ser>
        <c:dLbls>
          <c:showLegendKey val="0"/>
          <c:showVal val="0"/>
          <c:showCatName val="0"/>
          <c:showSerName val="0"/>
          <c:showPercent val="0"/>
          <c:showBubbleSize val="0"/>
        </c:dLbls>
        <c:gapWidth val="150"/>
        <c:axId val="107256832"/>
        <c:axId val="107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7256832"/>
        <c:axId val="107263872"/>
      </c:lineChart>
      <c:dateAx>
        <c:axId val="107256832"/>
        <c:scaling>
          <c:orientation val="minMax"/>
        </c:scaling>
        <c:delete val="1"/>
        <c:axPos val="b"/>
        <c:numFmt formatCode="ge" sourceLinked="1"/>
        <c:majorTickMark val="none"/>
        <c:minorTickMark val="none"/>
        <c:tickLblPos val="none"/>
        <c:crossAx val="107263872"/>
        <c:crosses val="autoZero"/>
        <c:auto val="1"/>
        <c:lblOffset val="100"/>
        <c:baseTimeUnit val="years"/>
      </c:dateAx>
      <c:valAx>
        <c:axId val="107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196.74</c:v>
                </c:pt>
                <c:pt idx="1">
                  <c:v>206.15</c:v>
                </c:pt>
                <c:pt idx="2">
                  <c:v>207.11</c:v>
                </c:pt>
                <c:pt idx="3">
                  <c:v>202.47</c:v>
                </c:pt>
                <c:pt idx="4">
                  <c:v>199.97</c:v>
                </c:pt>
              </c:numCache>
            </c:numRef>
          </c:val>
        </c:ser>
        <c:dLbls>
          <c:showLegendKey val="0"/>
          <c:showVal val="0"/>
          <c:showCatName val="0"/>
          <c:showSerName val="0"/>
          <c:showPercent val="0"/>
          <c:showBubbleSize val="0"/>
        </c:dLbls>
        <c:gapWidth val="150"/>
        <c:axId val="107292928"/>
        <c:axId val="1072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7292928"/>
        <c:axId val="107299200"/>
      </c:lineChart>
      <c:dateAx>
        <c:axId val="107292928"/>
        <c:scaling>
          <c:orientation val="minMax"/>
        </c:scaling>
        <c:delete val="1"/>
        <c:axPos val="b"/>
        <c:numFmt formatCode="ge" sourceLinked="1"/>
        <c:majorTickMark val="none"/>
        <c:minorTickMark val="none"/>
        <c:tickLblPos val="none"/>
        <c:crossAx val="107299200"/>
        <c:crosses val="autoZero"/>
        <c:auto val="1"/>
        <c:lblOffset val="100"/>
        <c:baseTimeUnit val="years"/>
      </c:dateAx>
      <c:valAx>
        <c:axId val="1072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3" zoomScaleNormal="100" workbookViewId="0">
      <selection activeCell="BK62" sqref="BK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甲賀市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92195</v>
      </c>
      <c r="AJ8" s="75"/>
      <c r="AK8" s="75"/>
      <c r="AL8" s="75"/>
      <c r="AM8" s="75"/>
      <c r="AN8" s="75"/>
      <c r="AO8" s="75"/>
      <c r="AP8" s="76"/>
      <c r="AQ8" s="57">
        <f>データ!R6</f>
        <v>481.62</v>
      </c>
      <c r="AR8" s="57"/>
      <c r="AS8" s="57"/>
      <c r="AT8" s="57"/>
      <c r="AU8" s="57"/>
      <c r="AV8" s="57"/>
      <c r="AW8" s="57"/>
      <c r="AX8" s="57"/>
      <c r="AY8" s="57">
        <f>データ!S6</f>
        <v>191.43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67.91</v>
      </c>
      <c r="K10" s="57"/>
      <c r="L10" s="57"/>
      <c r="M10" s="57"/>
      <c r="N10" s="57"/>
      <c r="O10" s="57"/>
      <c r="P10" s="57"/>
      <c r="Q10" s="57"/>
      <c r="R10" s="57">
        <f>データ!O6</f>
        <v>99.81</v>
      </c>
      <c r="S10" s="57"/>
      <c r="T10" s="57"/>
      <c r="U10" s="57"/>
      <c r="V10" s="57"/>
      <c r="W10" s="57"/>
      <c r="X10" s="57"/>
      <c r="Y10" s="57"/>
      <c r="Z10" s="65">
        <f>データ!P6</f>
        <v>3229</v>
      </c>
      <c r="AA10" s="65"/>
      <c r="AB10" s="65"/>
      <c r="AC10" s="65"/>
      <c r="AD10" s="65"/>
      <c r="AE10" s="65"/>
      <c r="AF10" s="65"/>
      <c r="AG10" s="65"/>
      <c r="AH10" s="2"/>
      <c r="AI10" s="65">
        <f>データ!T6</f>
        <v>92903</v>
      </c>
      <c r="AJ10" s="65"/>
      <c r="AK10" s="65"/>
      <c r="AL10" s="65"/>
      <c r="AM10" s="65"/>
      <c r="AN10" s="65"/>
      <c r="AO10" s="65"/>
      <c r="AP10" s="65"/>
      <c r="AQ10" s="57">
        <f>データ!U6</f>
        <v>204.9</v>
      </c>
      <c r="AR10" s="57"/>
      <c r="AS10" s="57"/>
      <c r="AT10" s="57"/>
      <c r="AU10" s="57"/>
      <c r="AV10" s="57"/>
      <c r="AW10" s="57"/>
      <c r="AX10" s="57"/>
      <c r="AY10" s="57">
        <f>データ!V6</f>
        <v>453.41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252093</v>
      </c>
      <c r="D6" s="31">
        <f t="shared" si="3"/>
        <v>46</v>
      </c>
      <c r="E6" s="31">
        <f t="shared" si="3"/>
        <v>1</v>
      </c>
      <c r="F6" s="31">
        <f t="shared" si="3"/>
        <v>0</v>
      </c>
      <c r="G6" s="31">
        <f t="shared" si="3"/>
        <v>1</v>
      </c>
      <c r="H6" s="31" t="str">
        <f t="shared" si="3"/>
        <v>滋賀県　甲賀市</v>
      </c>
      <c r="I6" s="31" t="str">
        <f t="shared" si="3"/>
        <v>法適用</v>
      </c>
      <c r="J6" s="31" t="str">
        <f t="shared" si="3"/>
        <v>水道事業</v>
      </c>
      <c r="K6" s="31" t="str">
        <f t="shared" si="3"/>
        <v>末端給水事業</v>
      </c>
      <c r="L6" s="31" t="str">
        <f t="shared" si="3"/>
        <v>A4</v>
      </c>
      <c r="M6" s="32" t="str">
        <f t="shared" si="3"/>
        <v>-</v>
      </c>
      <c r="N6" s="32">
        <f t="shared" si="3"/>
        <v>67.91</v>
      </c>
      <c r="O6" s="32">
        <f t="shared" si="3"/>
        <v>99.81</v>
      </c>
      <c r="P6" s="32">
        <f t="shared" si="3"/>
        <v>3229</v>
      </c>
      <c r="Q6" s="32">
        <f t="shared" si="3"/>
        <v>92195</v>
      </c>
      <c r="R6" s="32">
        <f t="shared" si="3"/>
        <v>481.62</v>
      </c>
      <c r="S6" s="32">
        <f t="shared" si="3"/>
        <v>191.43</v>
      </c>
      <c r="T6" s="32">
        <f t="shared" si="3"/>
        <v>92903</v>
      </c>
      <c r="U6" s="32">
        <f t="shared" si="3"/>
        <v>204.9</v>
      </c>
      <c r="V6" s="32">
        <f t="shared" si="3"/>
        <v>453.41</v>
      </c>
      <c r="W6" s="33">
        <f>IF(W7="",NA(),W7)</f>
        <v>109.8</v>
      </c>
      <c r="X6" s="33">
        <f t="shared" ref="X6:AF6" si="4">IF(X7="",NA(),X7)</f>
        <v>111.9</v>
      </c>
      <c r="Y6" s="33">
        <f t="shared" si="4"/>
        <v>110.85</v>
      </c>
      <c r="Z6" s="33">
        <f t="shared" si="4"/>
        <v>111.58</v>
      </c>
      <c r="AA6" s="33">
        <f t="shared" si="4"/>
        <v>108.72</v>
      </c>
      <c r="AB6" s="33">
        <f t="shared" si="4"/>
        <v>107.68</v>
      </c>
      <c r="AC6" s="33">
        <f t="shared" si="4"/>
        <v>108.24</v>
      </c>
      <c r="AD6" s="33">
        <f t="shared" si="4"/>
        <v>107.8</v>
      </c>
      <c r="AE6" s="33">
        <f t="shared" si="4"/>
        <v>111.96</v>
      </c>
      <c r="AF6" s="33">
        <f t="shared" si="4"/>
        <v>112.69</v>
      </c>
      <c r="AG6" s="32" t="str">
        <f>IF(AG7="","",IF(AG7="-","【-】","【"&amp;SUBSTITUTE(TEXT(AG7,"#,##0.00"),"-","△")&amp;"】"))</f>
        <v>【113.56】</v>
      </c>
      <c r="AH6" s="33">
        <f>IF(AH7="",NA(),AH7)</f>
        <v>16.84</v>
      </c>
      <c r="AI6" s="33">
        <f t="shared" ref="AI6:AQ6" si="5">IF(AI7="",NA(),AI7)</f>
        <v>5.35</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1049.1400000000001</v>
      </c>
      <c r="AT6" s="33">
        <f t="shared" ref="AT6:BB6" si="6">IF(AT7="",NA(),AT7)</f>
        <v>1066.49</v>
      </c>
      <c r="AU6" s="33">
        <f t="shared" si="6"/>
        <v>864.73</v>
      </c>
      <c r="AV6" s="33">
        <f t="shared" si="6"/>
        <v>422.1</v>
      </c>
      <c r="AW6" s="33">
        <f t="shared" si="6"/>
        <v>389.25</v>
      </c>
      <c r="AX6" s="33">
        <f t="shared" si="6"/>
        <v>695.41</v>
      </c>
      <c r="AY6" s="33">
        <f t="shared" si="6"/>
        <v>701</v>
      </c>
      <c r="AZ6" s="33">
        <f t="shared" si="6"/>
        <v>739.59</v>
      </c>
      <c r="BA6" s="33">
        <f t="shared" si="6"/>
        <v>335.95</v>
      </c>
      <c r="BB6" s="33">
        <f t="shared" si="6"/>
        <v>346.59</v>
      </c>
      <c r="BC6" s="32" t="str">
        <f>IF(BC7="","",IF(BC7="-","【-】","【"&amp;SUBSTITUTE(TEXT(BC7,"#,##0.00"),"-","△")&amp;"】"))</f>
        <v>【262.74】</v>
      </c>
      <c r="BD6" s="33">
        <f>IF(BD7="",NA(),BD7)</f>
        <v>291.52999999999997</v>
      </c>
      <c r="BE6" s="33">
        <f t="shared" ref="BE6:BM6" si="7">IF(BE7="",NA(),BE7)</f>
        <v>277.08</v>
      </c>
      <c r="BF6" s="33">
        <f t="shared" si="7"/>
        <v>292.17</v>
      </c>
      <c r="BG6" s="33">
        <f t="shared" si="7"/>
        <v>293.85000000000002</v>
      </c>
      <c r="BH6" s="33">
        <f t="shared" si="7"/>
        <v>299.88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100.64</v>
      </c>
      <c r="BP6" s="33">
        <f t="shared" ref="BP6:BX6" si="8">IF(BP7="",NA(),BP7)</f>
        <v>102.98</v>
      </c>
      <c r="BQ6" s="33">
        <f t="shared" si="8"/>
        <v>100.5</v>
      </c>
      <c r="BR6" s="33">
        <f t="shared" si="8"/>
        <v>103.35</v>
      </c>
      <c r="BS6" s="33">
        <f t="shared" si="8"/>
        <v>104.27</v>
      </c>
      <c r="BT6" s="33">
        <f t="shared" si="8"/>
        <v>99.61</v>
      </c>
      <c r="BU6" s="33">
        <f t="shared" si="8"/>
        <v>100.27</v>
      </c>
      <c r="BV6" s="33">
        <f t="shared" si="8"/>
        <v>99.46</v>
      </c>
      <c r="BW6" s="33">
        <f t="shared" si="8"/>
        <v>105.21</v>
      </c>
      <c r="BX6" s="33">
        <f t="shared" si="8"/>
        <v>105.71</v>
      </c>
      <c r="BY6" s="32" t="str">
        <f>IF(BY7="","",IF(BY7="-","【-】","【"&amp;SUBSTITUTE(TEXT(BY7,"#,##0.00"),"-","△")&amp;"】"))</f>
        <v>【104.99】</v>
      </c>
      <c r="BZ6" s="33">
        <f>IF(BZ7="",NA(),BZ7)</f>
        <v>196.74</v>
      </c>
      <c r="CA6" s="33">
        <f t="shared" ref="CA6:CI6" si="9">IF(CA7="",NA(),CA7)</f>
        <v>206.15</v>
      </c>
      <c r="CB6" s="33">
        <f t="shared" si="9"/>
        <v>207.11</v>
      </c>
      <c r="CC6" s="33">
        <f t="shared" si="9"/>
        <v>202.47</v>
      </c>
      <c r="CD6" s="33">
        <f t="shared" si="9"/>
        <v>199.97</v>
      </c>
      <c r="CE6" s="33">
        <f t="shared" si="9"/>
        <v>169.59</v>
      </c>
      <c r="CF6" s="33">
        <f t="shared" si="9"/>
        <v>169.62</v>
      </c>
      <c r="CG6" s="33">
        <f t="shared" si="9"/>
        <v>171.78</v>
      </c>
      <c r="CH6" s="33">
        <f t="shared" si="9"/>
        <v>162.59</v>
      </c>
      <c r="CI6" s="33">
        <f t="shared" si="9"/>
        <v>162.15</v>
      </c>
      <c r="CJ6" s="32" t="str">
        <f>IF(CJ7="","",IF(CJ7="-","【-】","【"&amp;SUBSTITUTE(TEXT(CJ7,"#,##0.00"),"-","△")&amp;"】"))</f>
        <v>【163.72】</v>
      </c>
      <c r="CK6" s="33">
        <f>IF(CK7="",NA(),CK7)</f>
        <v>65.58</v>
      </c>
      <c r="CL6" s="33">
        <f t="shared" ref="CL6:CT6" si="10">IF(CL7="",NA(),CL7)</f>
        <v>63.39</v>
      </c>
      <c r="CM6" s="33">
        <f t="shared" si="10"/>
        <v>61.75</v>
      </c>
      <c r="CN6" s="33">
        <f t="shared" si="10"/>
        <v>60.36</v>
      </c>
      <c r="CO6" s="33">
        <f t="shared" si="10"/>
        <v>60.1</v>
      </c>
      <c r="CP6" s="33">
        <f t="shared" si="10"/>
        <v>60.04</v>
      </c>
      <c r="CQ6" s="33">
        <f t="shared" si="10"/>
        <v>59.88</v>
      </c>
      <c r="CR6" s="33">
        <f t="shared" si="10"/>
        <v>59.68</v>
      </c>
      <c r="CS6" s="33">
        <f t="shared" si="10"/>
        <v>59.17</v>
      </c>
      <c r="CT6" s="33">
        <f t="shared" si="10"/>
        <v>59.34</v>
      </c>
      <c r="CU6" s="32" t="str">
        <f>IF(CU7="","",IF(CU7="-","【-】","【"&amp;SUBSTITUTE(TEXT(CU7,"#,##0.00"),"-","△")&amp;"】"))</f>
        <v>【59.76】</v>
      </c>
      <c r="CV6" s="33">
        <f>IF(CV7="",NA(),CV7)</f>
        <v>86.2</v>
      </c>
      <c r="CW6" s="33">
        <f t="shared" ref="CW6:DE6" si="11">IF(CW7="",NA(),CW7)</f>
        <v>87.31</v>
      </c>
      <c r="CX6" s="33">
        <f t="shared" si="11"/>
        <v>87.54</v>
      </c>
      <c r="CY6" s="33">
        <f t="shared" si="11"/>
        <v>87.52</v>
      </c>
      <c r="CZ6" s="33">
        <f t="shared" si="11"/>
        <v>87.48</v>
      </c>
      <c r="DA6" s="33">
        <f t="shared" si="11"/>
        <v>87.33</v>
      </c>
      <c r="DB6" s="33">
        <f t="shared" si="11"/>
        <v>87.65</v>
      </c>
      <c r="DC6" s="33">
        <f t="shared" si="11"/>
        <v>87.63</v>
      </c>
      <c r="DD6" s="33">
        <f t="shared" si="11"/>
        <v>87.6</v>
      </c>
      <c r="DE6" s="33">
        <f t="shared" si="11"/>
        <v>87.74</v>
      </c>
      <c r="DF6" s="32" t="str">
        <f>IF(DF7="","",IF(DF7="-","【-】","【"&amp;SUBSTITUTE(TEXT(DF7,"#,##0.00"),"-","△")&amp;"】"))</f>
        <v>【89.95】</v>
      </c>
      <c r="DG6" s="33">
        <f>IF(DG7="",NA(),DG7)</f>
        <v>26.16</v>
      </c>
      <c r="DH6" s="33">
        <f t="shared" ref="DH6:DP6" si="12">IF(DH7="",NA(),DH7)</f>
        <v>27.17</v>
      </c>
      <c r="DI6" s="33">
        <f t="shared" si="12"/>
        <v>27.74</v>
      </c>
      <c r="DJ6" s="33">
        <f t="shared" si="12"/>
        <v>39.979999999999997</v>
      </c>
      <c r="DK6" s="33">
        <f t="shared" si="12"/>
        <v>41.19</v>
      </c>
      <c r="DL6" s="33">
        <f t="shared" si="12"/>
        <v>37.71</v>
      </c>
      <c r="DM6" s="33">
        <f t="shared" si="12"/>
        <v>38.69</v>
      </c>
      <c r="DN6" s="33">
        <f t="shared" si="12"/>
        <v>39.65</v>
      </c>
      <c r="DO6" s="33">
        <f t="shared" si="12"/>
        <v>45.25</v>
      </c>
      <c r="DP6" s="33">
        <f t="shared" si="12"/>
        <v>46.27</v>
      </c>
      <c r="DQ6" s="32" t="str">
        <f>IF(DQ7="","",IF(DQ7="-","【-】","【"&amp;SUBSTITUTE(TEXT(DQ7,"#,##0.00"),"-","△")&amp;"】"))</f>
        <v>【47.18】</v>
      </c>
      <c r="DR6" s="33">
        <f>IF(DR7="",NA(),DR7)</f>
        <v>9.3699999999999992</v>
      </c>
      <c r="DS6" s="33">
        <f t="shared" ref="DS6:EA6" si="13">IF(DS7="",NA(),DS7)</f>
        <v>11.2</v>
      </c>
      <c r="DT6" s="33">
        <f t="shared" si="13"/>
        <v>12.28</v>
      </c>
      <c r="DU6" s="33">
        <f t="shared" si="13"/>
        <v>13.13</v>
      </c>
      <c r="DV6" s="33">
        <f t="shared" si="13"/>
        <v>11.69</v>
      </c>
      <c r="DW6" s="33">
        <f t="shared" si="13"/>
        <v>7.67</v>
      </c>
      <c r="DX6" s="33">
        <f t="shared" si="13"/>
        <v>8.4</v>
      </c>
      <c r="DY6" s="33">
        <f t="shared" si="13"/>
        <v>9.7100000000000009</v>
      </c>
      <c r="DZ6" s="33">
        <f t="shared" si="13"/>
        <v>10.71</v>
      </c>
      <c r="EA6" s="33">
        <f t="shared" si="13"/>
        <v>10.93</v>
      </c>
      <c r="EB6" s="32" t="str">
        <f>IF(EB7="","",IF(EB7="-","【-】","【"&amp;SUBSTITUTE(TEXT(EB7,"#,##0.00"),"-","△")&amp;"】"))</f>
        <v>【13.18】</v>
      </c>
      <c r="EC6" s="33">
        <f>IF(EC7="",NA(),EC7)</f>
        <v>1.1499999999999999</v>
      </c>
      <c r="ED6" s="33">
        <f t="shared" ref="ED6:EL6" si="14">IF(ED7="",NA(),ED7)</f>
        <v>1.91</v>
      </c>
      <c r="EE6" s="33">
        <f t="shared" si="14"/>
        <v>0.86</v>
      </c>
      <c r="EF6" s="33">
        <f t="shared" si="14"/>
        <v>1.05</v>
      </c>
      <c r="EG6" s="33">
        <f t="shared" si="14"/>
        <v>1.0900000000000001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252093</v>
      </c>
      <c r="D7" s="35">
        <v>46</v>
      </c>
      <c r="E7" s="35">
        <v>1</v>
      </c>
      <c r="F7" s="35">
        <v>0</v>
      </c>
      <c r="G7" s="35">
        <v>1</v>
      </c>
      <c r="H7" s="35" t="s">
        <v>93</v>
      </c>
      <c r="I7" s="35" t="s">
        <v>94</v>
      </c>
      <c r="J7" s="35" t="s">
        <v>95</v>
      </c>
      <c r="K7" s="35" t="s">
        <v>96</v>
      </c>
      <c r="L7" s="35" t="s">
        <v>97</v>
      </c>
      <c r="M7" s="36" t="s">
        <v>98</v>
      </c>
      <c r="N7" s="36">
        <v>67.91</v>
      </c>
      <c r="O7" s="36">
        <v>99.81</v>
      </c>
      <c r="P7" s="36">
        <v>3229</v>
      </c>
      <c r="Q7" s="36">
        <v>92195</v>
      </c>
      <c r="R7" s="36">
        <v>481.62</v>
      </c>
      <c r="S7" s="36">
        <v>191.43</v>
      </c>
      <c r="T7" s="36">
        <v>92903</v>
      </c>
      <c r="U7" s="36">
        <v>204.9</v>
      </c>
      <c r="V7" s="36">
        <v>453.41</v>
      </c>
      <c r="W7" s="36">
        <v>109.8</v>
      </c>
      <c r="X7" s="36">
        <v>111.9</v>
      </c>
      <c r="Y7" s="36">
        <v>110.85</v>
      </c>
      <c r="Z7" s="36">
        <v>111.58</v>
      </c>
      <c r="AA7" s="36">
        <v>108.72</v>
      </c>
      <c r="AB7" s="36">
        <v>107.68</v>
      </c>
      <c r="AC7" s="36">
        <v>108.24</v>
      </c>
      <c r="AD7" s="36">
        <v>107.8</v>
      </c>
      <c r="AE7" s="36">
        <v>111.96</v>
      </c>
      <c r="AF7" s="36">
        <v>112.69</v>
      </c>
      <c r="AG7" s="36">
        <v>113.56</v>
      </c>
      <c r="AH7" s="36">
        <v>16.84</v>
      </c>
      <c r="AI7" s="36">
        <v>5.35</v>
      </c>
      <c r="AJ7" s="36">
        <v>0</v>
      </c>
      <c r="AK7" s="36">
        <v>0</v>
      </c>
      <c r="AL7" s="36">
        <v>0</v>
      </c>
      <c r="AM7" s="36">
        <v>4.67</v>
      </c>
      <c r="AN7" s="36">
        <v>4.46</v>
      </c>
      <c r="AO7" s="36">
        <v>4.3899999999999997</v>
      </c>
      <c r="AP7" s="36">
        <v>0.41</v>
      </c>
      <c r="AQ7" s="36">
        <v>0.54</v>
      </c>
      <c r="AR7" s="36">
        <v>0.87</v>
      </c>
      <c r="AS7" s="36">
        <v>1049.1400000000001</v>
      </c>
      <c r="AT7" s="36">
        <v>1066.49</v>
      </c>
      <c r="AU7" s="36">
        <v>864.73</v>
      </c>
      <c r="AV7" s="36">
        <v>422.1</v>
      </c>
      <c r="AW7" s="36">
        <v>389.25</v>
      </c>
      <c r="AX7" s="36">
        <v>695.41</v>
      </c>
      <c r="AY7" s="36">
        <v>701</v>
      </c>
      <c r="AZ7" s="36">
        <v>739.59</v>
      </c>
      <c r="BA7" s="36">
        <v>335.95</v>
      </c>
      <c r="BB7" s="36">
        <v>346.59</v>
      </c>
      <c r="BC7" s="36">
        <v>262.74</v>
      </c>
      <c r="BD7" s="36">
        <v>291.52999999999997</v>
      </c>
      <c r="BE7" s="36">
        <v>277.08</v>
      </c>
      <c r="BF7" s="36">
        <v>292.17</v>
      </c>
      <c r="BG7" s="36">
        <v>293.85000000000002</v>
      </c>
      <c r="BH7" s="36">
        <v>299.88</v>
      </c>
      <c r="BI7" s="36">
        <v>343.45</v>
      </c>
      <c r="BJ7" s="36">
        <v>330.99</v>
      </c>
      <c r="BK7" s="36">
        <v>324.08999999999997</v>
      </c>
      <c r="BL7" s="36">
        <v>319.82</v>
      </c>
      <c r="BM7" s="36">
        <v>312.02999999999997</v>
      </c>
      <c r="BN7" s="36">
        <v>276.38</v>
      </c>
      <c r="BO7" s="36">
        <v>100.64</v>
      </c>
      <c r="BP7" s="36">
        <v>102.98</v>
      </c>
      <c r="BQ7" s="36">
        <v>100.5</v>
      </c>
      <c r="BR7" s="36">
        <v>103.35</v>
      </c>
      <c r="BS7" s="36">
        <v>104.27</v>
      </c>
      <c r="BT7" s="36">
        <v>99.61</v>
      </c>
      <c r="BU7" s="36">
        <v>100.27</v>
      </c>
      <c r="BV7" s="36">
        <v>99.46</v>
      </c>
      <c r="BW7" s="36">
        <v>105.21</v>
      </c>
      <c r="BX7" s="36">
        <v>105.71</v>
      </c>
      <c r="BY7" s="36">
        <v>104.99</v>
      </c>
      <c r="BZ7" s="36">
        <v>196.74</v>
      </c>
      <c r="CA7" s="36">
        <v>206.15</v>
      </c>
      <c r="CB7" s="36">
        <v>207.11</v>
      </c>
      <c r="CC7" s="36">
        <v>202.47</v>
      </c>
      <c r="CD7" s="36">
        <v>199.97</v>
      </c>
      <c r="CE7" s="36">
        <v>169.59</v>
      </c>
      <c r="CF7" s="36">
        <v>169.62</v>
      </c>
      <c r="CG7" s="36">
        <v>171.78</v>
      </c>
      <c r="CH7" s="36">
        <v>162.59</v>
      </c>
      <c r="CI7" s="36">
        <v>162.15</v>
      </c>
      <c r="CJ7" s="36">
        <v>163.72</v>
      </c>
      <c r="CK7" s="36">
        <v>65.58</v>
      </c>
      <c r="CL7" s="36">
        <v>63.39</v>
      </c>
      <c r="CM7" s="36">
        <v>61.75</v>
      </c>
      <c r="CN7" s="36">
        <v>60.36</v>
      </c>
      <c r="CO7" s="36">
        <v>60.1</v>
      </c>
      <c r="CP7" s="36">
        <v>60.04</v>
      </c>
      <c r="CQ7" s="36">
        <v>59.88</v>
      </c>
      <c r="CR7" s="36">
        <v>59.68</v>
      </c>
      <c r="CS7" s="36">
        <v>59.17</v>
      </c>
      <c r="CT7" s="36">
        <v>59.34</v>
      </c>
      <c r="CU7" s="36">
        <v>59.76</v>
      </c>
      <c r="CV7" s="36">
        <v>86.2</v>
      </c>
      <c r="CW7" s="36">
        <v>87.31</v>
      </c>
      <c r="CX7" s="36">
        <v>87.54</v>
      </c>
      <c r="CY7" s="36">
        <v>87.52</v>
      </c>
      <c r="CZ7" s="36">
        <v>87.48</v>
      </c>
      <c r="DA7" s="36">
        <v>87.33</v>
      </c>
      <c r="DB7" s="36">
        <v>87.65</v>
      </c>
      <c r="DC7" s="36">
        <v>87.63</v>
      </c>
      <c r="DD7" s="36">
        <v>87.6</v>
      </c>
      <c r="DE7" s="36">
        <v>87.74</v>
      </c>
      <c r="DF7" s="36">
        <v>89.95</v>
      </c>
      <c r="DG7" s="36">
        <v>26.16</v>
      </c>
      <c r="DH7" s="36">
        <v>27.17</v>
      </c>
      <c r="DI7" s="36">
        <v>27.74</v>
      </c>
      <c r="DJ7" s="36">
        <v>39.979999999999997</v>
      </c>
      <c r="DK7" s="36">
        <v>41.19</v>
      </c>
      <c r="DL7" s="36">
        <v>37.71</v>
      </c>
      <c r="DM7" s="36">
        <v>38.69</v>
      </c>
      <c r="DN7" s="36">
        <v>39.65</v>
      </c>
      <c r="DO7" s="36">
        <v>45.25</v>
      </c>
      <c r="DP7" s="36">
        <v>46.27</v>
      </c>
      <c r="DQ7" s="36">
        <v>47.18</v>
      </c>
      <c r="DR7" s="36">
        <v>9.3699999999999992</v>
      </c>
      <c r="DS7" s="36">
        <v>11.2</v>
      </c>
      <c r="DT7" s="36">
        <v>12.28</v>
      </c>
      <c r="DU7" s="36">
        <v>13.13</v>
      </c>
      <c r="DV7" s="36">
        <v>11.69</v>
      </c>
      <c r="DW7" s="36">
        <v>7.67</v>
      </c>
      <c r="DX7" s="36">
        <v>8.4</v>
      </c>
      <c r="DY7" s="36">
        <v>9.7100000000000009</v>
      </c>
      <c r="DZ7" s="36">
        <v>10.71</v>
      </c>
      <c r="EA7" s="36">
        <v>10.93</v>
      </c>
      <c r="EB7" s="36">
        <v>13.18</v>
      </c>
      <c r="EC7" s="36">
        <v>1.1499999999999999</v>
      </c>
      <c r="ED7" s="36">
        <v>1.91</v>
      </c>
      <c r="EE7" s="36">
        <v>0.86</v>
      </c>
      <c r="EF7" s="36">
        <v>1.05</v>
      </c>
      <c r="EG7" s="36">
        <v>1.0900000000000001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緩利　圭代</cp:lastModifiedBy>
  <cp:lastPrinted>2017-02-06T00:49:13Z</cp:lastPrinted>
  <dcterms:created xsi:type="dcterms:W3CDTF">2017-02-01T08:43:56Z</dcterms:created>
  <dcterms:modified xsi:type="dcterms:W3CDTF">2017-02-21T05:24:47Z</dcterms:modified>
</cp:coreProperties>
</file>