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<sst xmlns="http://schemas.openxmlformats.org/spreadsheetml/2006/main" count="221" uniqueCount="111">
  <si>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</si>
  <si>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</si>
  <si>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</si>
  <si>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</si>
  <si>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</si>
  <si>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</si>
  <si>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</si>
  <si>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</si>
  <si>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</si>
  <si>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</si>
  <si>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</si>
  <si>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</si>
  <si>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</si>
  <si>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</si>
  <si>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</si>
  <si>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</si>
  <si>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</si>
  <si>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</si>
  <si>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</si>
  <si>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</si>
  <si>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</si>
  <si>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</si>
  <si>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</si>
  <si>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</si>
  <si>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</si>
  <si>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</si>
  <si>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</si>
  <si>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</si>
  <si>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</si>
  <si>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</si>
  <si>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</si>
  <si>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</si>
  <si>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</si>
  <si>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</si>
  <si>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</si>
  <si>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</si>
  <si>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</si>
  <si>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</si>
  <si>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</si>
  <si>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</si>
  <si>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</si>
  <si>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</si>
  <si>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</si>
  <si>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</si>
  <si>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</si>
  <si>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</si>
  <si>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</si>
  <si>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</si>
  <si>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</si>
  <si>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</si>
  <si>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</si>
  <si>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</si>
  <si>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</si>
  <si>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</si>
  <si>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</si>
  <si>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</si>
  <si>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</si>
  <si>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</si>
  <si>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</si>
  <si>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</si>
  <si>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</si>
  <si>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</si>
  <si>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</si>
  <si>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</si>
  <si>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</si>
  <si>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</si>
  <si>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</si>
  <si>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</si>
  <si>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</si>
  <si>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</si>
  <si>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</si>
  <si>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</si>
  <si>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</si>
  <si>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</si>
  <si>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</si>
  <si>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</si>
  <si>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</si>
  <si>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</si>
  <si>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</si>
  <si>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</si>
  <si>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</si>
  <si>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</si>
  <si>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</si>
  <si>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</si>
  <si>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</si>
  <si>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</si>
  <si>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</si>
  <si>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</si>
  <si>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</si>
  <si>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</si>
  <si>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</si>
  <si>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</si>
  <si>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</si>
  <si>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</si>
  <si>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</si>
  <si>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</si>
  <si>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守山市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</si>
  <si>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</si>
  <si>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</si>
  <si>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</si>
  <si>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</si>
  <si>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</si>
  <si>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</si>
  <si>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</si>
  <si>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</si>
  <si>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</si>
  <si>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</si>
  <si>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</si>
  <si>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管渠改善率は管路敷設からの経過年数が短く、現在のところ更新を認識するまでには至っていない。類似団体でも同様の傾向であるが、将来的な更新需要について把握が必要である。</t>
    </r>
    <phoneticPr fontId="4"/>
  </si>
  <si>
    <r>
      <rPr>
        <sz val="11"/>
        <rFont val="ＭＳ ゴシック"/>
        <family val="3"/>
        <charset val="128"/>
      </rPr>
      <t>　収益的収支比率は100％を割り込んでおり、企業債償還金を含む費用を料金収入等の総収益で賄えていない状況を示しているため、使用料収入の確保等経営改善を行う必要がある。また、企業債残高対事業規模比率は増加しているが、原因としては、公共下水道事業・特定環境保全公共下水道事業が平成28年度より地方公営企業法を適用するにあたり、農業集落排水事業についても打切り決算を行ったため、本来出納整理期間内に収入される使用料が未収となったことによる。</t>
    </r>
    <r>
      <rPr>
        <sz val="11"/>
        <color rgb="FFFF0000"/>
        <rFont val="ＭＳ ゴシック"/>
        <family val="3"/>
        <charset val="128"/>
      </rPr>
      <t xml:space="preserve">
　</t>
    </r>
    <r>
      <rPr>
        <sz val="11"/>
        <rFont val="ＭＳ ゴシック"/>
        <family val="3"/>
        <charset val="128"/>
      </rPr>
      <t>水洗化率は類似団体と比較し高い水準であり、普及が進んでいるが、施設利用率は汚水量の減少に伴い急激に減少しており、施設能力が過大となっている。</t>
    </r>
    <rPh sb="25" eb="28">
      <t>ショウカンキン</t>
    </rPh>
    <rPh sb="29" eb="30">
      <t>フク</t>
    </rPh>
    <rPh sb="31" eb="33">
      <t>ヒヨウ</t>
    </rPh>
    <rPh sb="34" eb="36">
      <t>リョウキン</t>
    </rPh>
    <rPh sb="36" eb="38">
      <t>シュウニュウ</t>
    </rPh>
    <rPh sb="38" eb="39">
      <t>トウ</t>
    </rPh>
    <rPh sb="40" eb="43">
      <t>ソウシュウエキ</t>
    </rPh>
    <rPh sb="44" eb="45">
      <t>マカナ</t>
    </rPh>
    <rPh sb="50" eb="52">
      <t>ジョウキョウ</t>
    </rPh>
    <rPh sb="53" eb="54">
      <t>シメ</t>
    </rPh>
    <rPh sb="61" eb="63">
      <t>シヨウ</t>
    </rPh>
    <rPh sb="63" eb="64">
      <t>リョウ</t>
    </rPh>
    <rPh sb="64" eb="66">
      <t>シュウニュウ</t>
    </rPh>
    <rPh sb="67" eb="69">
      <t>カクホ</t>
    </rPh>
    <rPh sb="69" eb="70">
      <t>トウ</t>
    </rPh>
    <rPh sb="70" eb="72">
      <t>ケイエイ</t>
    </rPh>
    <rPh sb="72" eb="74">
      <t>カイゼン</t>
    </rPh>
    <rPh sb="75" eb="76">
      <t>オコナ</t>
    </rPh>
    <rPh sb="77" eb="79">
      <t>ヒツヨウ</t>
    </rPh>
    <rPh sb="114" eb="116">
      <t>コウキョウ</t>
    </rPh>
    <rPh sb="116" eb="119">
      <t>ゲスイドウ</t>
    </rPh>
    <rPh sb="119" eb="121">
      <t>ジギョウ</t>
    </rPh>
    <rPh sb="122" eb="124">
      <t>トクテイ</t>
    </rPh>
    <rPh sb="124" eb="126">
      <t>カンキョウ</t>
    </rPh>
    <rPh sb="126" eb="128">
      <t>ホゼン</t>
    </rPh>
    <rPh sb="128" eb="130">
      <t>コウキョウ</t>
    </rPh>
    <rPh sb="130" eb="133">
      <t>ゲスイドウ</t>
    </rPh>
    <rPh sb="133" eb="135">
      <t>ジギョウ</t>
    </rPh>
    <rPh sb="167" eb="169">
      <t>ジギョウ</t>
    </rPh>
    <phoneticPr fontId="4"/>
  </si>
  <si>
    <t>　類似団体と比較して使用料の設定水準が低いため、使用料改定を見据える中で、使用料収入の確保、維持管理費の削減を行い、将来の事業継続に向け、経営改善の検討が必要である。
　また、現在取り組んでいる処理施設の廃止・公共下水道への接続替えを計画的に進め、運営経費の削減を図る必要がある。</t>
    <rPh sb="30" eb="32">
      <t>ミス</t>
    </rPh>
    <rPh sb="77" eb="79">
      <t>ヒツヨウ</t>
    </rPh>
    <rPh sb="90" eb="91">
      <t>ト</t>
    </rPh>
    <rPh sb="92" eb="93">
      <t>ク</t>
    </rPh>
    <rPh sb="117" eb="120">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</si>
</sst>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004928"/>
        <c:axId val="85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3004928"/>
        <c:axId val="85262336"/>
      </c:lineChart>
      <c:dateAx>
        <c:axId val="53004928"/>
        <c:scaling>
          <c:orientation val="minMax"/>
        </c:scaling>
        <c:delete val="1"/>
        <c:axPos val="b"/>
        <c:numFmt formatCode="ge" sourceLinked="1"/>
        <c:majorTickMark val="none"/>
        <c:minorTickMark val="none"/>
        <c:tickLblPos val="none"/>
        <c:crossAx val="85262336"/>
        <c:crosses val="autoZero"/>
        <c:auto val="1"/>
        <c:lblOffset val="100"/>
        <c:baseTimeUnit val="years"/>
      </c:dateAx>
      <c:valAx>
        <c:axId val="85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4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54.68</c:v>
                </c:pt>
                <c:pt idx="1">
                  <c:v>53.81</c:v>
                </c:pt>
                <c:pt idx="2">
                  <c:v>52.89</c:v>
                </c:pt>
                <c:pt idx="3">
                  <c:v>50.57</c:v>
                </c:pt>
                <c:pt idx="4">
                  <c:v>50.83</c:v>
                </c:pt>
              </c:numCache>
            </c:numRef>
          </c:val>
        </c:ser>
        <c:dLbls>
          <c:showLegendKey val="0"/>
          <c:showVal val="0"/>
          <c:showCatName val="0"/>
          <c:showSerName val="0"/>
          <c:showPercent val="0"/>
          <c:showBubbleSize val="0"/>
        </c:dLbls>
        <c:gapWidth val="150"/>
        <c:axId val="31598848"/>
        <c:axId val="316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1598848"/>
        <c:axId val="31605120"/>
      </c:lineChart>
      <c:dateAx>
        <c:axId val="31598848"/>
        <c:scaling>
          <c:orientation val="minMax"/>
        </c:scaling>
        <c:delete val="1"/>
        <c:axPos val="b"/>
        <c:numFmt formatCode="ge" sourceLinked="1"/>
        <c:majorTickMark val="none"/>
        <c:minorTickMark val="none"/>
        <c:tickLblPos val="none"/>
        <c:crossAx val="31605120"/>
        <c:crosses val="autoZero"/>
        <c:auto val="1"/>
        <c:lblOffset val="100"/>
        <c:baseTimeUnit val="years"/>
      </c:dateAx>
      <c:valAx>
        <c:axId val="316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91.17</c:v>
                </c:pt>
                <c:pt idx="1">
                  <c:v>91.16</c:v>
                </c:pt>
                <c:pt idx="2">
                  <c:v>91.28</c:v>
                </c:pt>
                <c:pt idx="3">
                  <c:v>91.53</c:v>
                </c:pt>
                <c:pt idx="4">
                  <c:v>91.67</c:v>
                </c:pt>
              </c:numCache>
            </c:numRef>
          </c:val>
        </c:ser>
        <c:dLbls>
          <c:showLegendKey val="0"/>
          <c:showVal val="0"/>
          <c:showCatName val="0"/>
          <c:showSerName val="0"/>
          <c:showPercent val="0"/>
          <c:showBubbleSize val="0"/>
        </c:dLbls>
        <c:gapWidth val="150"/>
        <c:axId val="31619712"/>
        <c:axId val="316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1619712"/>
        <c:axId val="31621888"/>
      </c:lineChart>
      <c:dateAx>
        <c:axId val="31619712"/>
        <c:scaling>
          <c:orientation val="minMax"/>
        </c:scaling>
        <c:delete val="1"/>
        <c:axPos val="b"/>
        <c:numFmt formatCode="ge" sourceLinked="1"/>
        <c:majorTickMark val="none"/>
        <c:minorTickMark val="none"/>
        <c:tickLblPos val="none"/>
        <c:crossAx val="31621888"/>
        <c:crosses val="autoZero"/>
        <c:auto val="1"/>
        <c:lblOffset val="100"/>
        <c:baseTimeUnit val="years"/>
      </c:dateAx>
      <c:valAx>
        <c:axId val="316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73.81</c:v>
                </c:pt>
                <c:pt idx="1">
                  <c:v>73.69</c:v>
                </c:pt>
                <c:pt idx="2">
                  <c:v>73.540000000000006</c:v>
                </c:pt>
                <c:pt idx="3">
                  <c:v>73.83</c:v>
                </c:pt>
                <c:pt idx="4">
                  <c:v>73.400000000000006</c:v>
                </c:pt>
              </c:numCache>
            </c:numRef>
          </c:val>
        </c:ser>
        <c:dLbls>
          <c:showLegendKey val="0"/>
          <c:showVal val="0"/>
          <c:showCatName val="0"/>
          <c:showSerName val="0"/>
          <c:showPercent val="0"/>
          <c:showBubbleSize val="0"/>
        </c:dLbls>
        <c:gapWidth val="150"/>
        <c:axId val="98237056"/>
        <c:axId val="98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37056"/>
        <c:axId val="98236288"/>
      </c:lineChart>
      <c:dateAx>
        <c:axId val="98237056"/>
        <c:scaling>
          <c:orientation val="minMax"/>
        </c:scaling>
        <c:delete val="1"/>
        <c:axPos val="b"/>
        <c:numFmt formatCode="ge" sourceLinked="1"/>
        <c:majorTickMark val="none"/>
        <c:minorTickMark val="none"/>
        <c:tickLblPos val="none"/>
        <c:crossAx val="98236288"/>
        <c:crosses val="autoZero"/>
        <c:auto val="1"/>
        <c:lblOffset val="100"/>
        <c:baseTimeUnit val="years"/>
      </c:dateAx>
      <c:valAx>
        <c:axId val="98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48384"/>
        <c:axId val="29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48384"/>
        <c:axId val="29650304"/>
      </c:lineChart>
      <c:dateAx>
        <c:axId val="29648384"/>
        <c:scaling>
          <c:orientation val="minMax"/>
        </c:scaling>
        <c:delete val="1"/>
        <c:axPos val="b"/>
        <c:numFmt formatCode="ge" sourceLinked="1"/>
        <c:majorTickMark val="none"/>
        <c:minorTickMark val="none"/>
        <c:tickLblPos val="none"/>
        <c:crossAx val="29650304"/>
        <c:crosses val="autoZero"/>
        <c:auto val="1"/>
        <c:lblOffset val="100"/>
        <c:baseTimeUnit val="years"/>
      </c:dateAx>
      <c:valAx>
        <c:axId val="29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8480"/>
        <c:axId val="296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8480"/>
        <c:axId val="29670400"/>
      </c:lineChart>
      <c:dateAx>
        <c:axId val="29668480"/>
        <c:scaling>
          <c:orientation val="minMax"/>
        </c:scaling>
        <c:delete val="1"/>
        <c:axPos val="b"/>
        <c:numFmt formatCode="ge" sourceLinked="1"/>
        <c:majorTickMark val="none"/>
        <c:minorTickMark val="none"/>
        <c:tickLblPos val="none"/>
        <c:crossAx val="29670400"/>
        <c:crosses val="autoZero"/>
        <c:auto val="1"/>
        <c:lblOffset val="100"/>
        <c:baseTimeUnit val="years"/>
      </c:dateAx>
      <c:valAx>
        <c:axId val="296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80384"/>
        <c:axId val="29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80384"/>
        <c:axId val="29682304"/>
      </c:lineChart>
      <c:dateAx>
        <c:axId val="29680384"/>
        <c:scaling>
          <c:orientation val="minMax"/>
        </c:scaling>
        <c:delete val="1"/>
        <c:axPos val="b"/>
        <c:numFmt formatCode="ge" sourceLinked="1"/>
        <c:majorTickMark val="none"/>
        <c:minorTickMark val="none"/>
        <c:tickLblPos val="none"/>
        <c:crossAx val="29682304"/>
        <c:crosses val="autoZero"/>
        <c:auto val="1"/>
        <c:lblOffset val="100"/>
        <c:baseTimeUnit val="years"/>
      </c:dateAx>
      <c:valAx>
        <c:axId val="296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1936"/>
        <c:axId val="298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1936"/>
        <c:axId val="29833856"/>
      </c:lineChart>
      <c:dateAx>
        <c:axId val="29831936"/>
        <c:scaling>
          <c:orientation val="minMax"/>
        </c:scaling>
        <c:delete val="1"/>
        <c:axPos val="b"/>
        <c:numFmt formatCode="ge" sourceLinked="1"/>
        <c:majorTickMark val="none"/>
        <c:minorTickMark val="none"/>
        <c:tickLblPos val="none"/>
        <c:crossAx val="29833856"/>
        <c:crosses val="autoZero"/>
        <c:auto val="1"/>
        <c:lblOffset val="100"/>
        <c:baseTimeUnit val="years"/>
      </c:dateAx>
      <c:valAx>
        <c:axId val="298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1654.04</c:v>
                </c:pt>
                <c:pt idx="1">
                  <c:v>1573.77</c:v>
                </c:pt>
                <c:pt idx="2">
                  <c:v>1619.56</c:v>
                </c:pt>
                <c:pt idx="3">
                  <c:v>1438.54</c:v>
                </c:pt>
                <c:pt idx="4">
                  <c:v>1649.54</c:v>
                </c:pt>
              </c:numCache>
            </c:numRef>
          </c:val>
        </c:ser>
        <c:dLbls>
          <c:showLegendKey val="0"/>
          <c:showVal val="0"/>
          <c:showCatName val="0"/>
          <c:showSerName val="0"/>
          <c:showPercent val="0"/>
          <c:showBubbleSize val="0"/>
        </c:dLbls>
        <c:gapWidth val="150"/>
        <c:axId val="29843456"/>
        <c:axId val="298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9843456"/>
        <c:axId val="29845376"/>
      </c:lineChart>
      <c:dateAx>
        <c:axId val="29843456"/>
        <c:scaling>
          <c:orientation val="minMax"/>
        </c:scaling>
        <c:delete val="1"/>
        <c:axPos val="b"/>
        <c:numFmt formatCode="ge" sourceLinked="1"/>
        <c:majorTickMark val="none"/>
        <c:minorTickMark val="none"/>
        <c:tickLblPos val="none"/>
        <c:crossAx val="29845376"/>
        <c:crosses val="autoZero"/>
        <c:auto val="1"/>
        <c:lblOffset val="100"/>
        <c:baseTimeUnit val="years"/>
      </c:dateAx>
      <c:valAx>
        <c:axId val="298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31.24</c:v>
                </c:pt>
                <c:pt idx="1">
                  <c:v>30.77</c:v>
                </c:pt>
                <c:pt idx="2">
                  <c:v>30.3</c:v>
                </c:pt>
                <c:pt idx="3">
                  <c:v>29.05</c:v>
                </c:pt>
                <c:pt idx="4">
                  <c:v>25.95</c:v>
                </c:pt>
              </c:numCache>
            </c:numRef>
          </c:val>
        </c:ser>
        <c:dLbls>
          <c:showLegendKey val="0"/>
          <c:showVal val="0"/>
          <c:showCatName val="0"/>
          <c:showSerName val="0"/>
          <c:showPercent val="0"/>
          <c:showBubbleSize val="0"/>
        </c:dLbls>
        <c:gapWidth val="150"/>
        <c:axId val="29859200"/>
        <c:axId val="298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9859200"/>
        <c:axId val="29865472"/>
      </c:lineChart>
      <c:dateAx>
        <c:axId val="29859200"/>
        <c:scaling>
          <c:orientation val="minMax"/>
        </c:scaling>
        <c:delete val="1"/>
        <c:axPos val="b"/>
        <c:numFmt formatCode="ge" sourceLinked="1"/>
        <c:majorTickMark val="none"/>
        <c:minorTickMark val="none"/>
        <c:tickLblPos val="none"/>
        <c:crossAx val="29865472"/>
        <c:crosses val="autoZero"/>
        <c:auto val="1"/>
        <c:lblOffset val="100"/>
        <c:baseTimeUnit val="years"/>
      </c:dateAx>
      <c:valAx>
        <c:axId val="298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398.93</c:v>
                </c:pt>
                <c:pt idx="1">
                  <c:v>403.68</c:v>
                </c:pt>
                <c:pt idx="2">
                  <c:v>408.3</c:v>
                </c:pt>
                <c:pt idx="3">
                  <c:v>436.03</c:v>
                </c:pt>
                <c:pt idx="4">
                  <c:v>427.21</c:v>
                </c:pt>
              </c:numCache>
            </c:numRef>
          </c:val>
        </c:ser>
        <c:dLbls>
          <c:showLegendKey val="0"/>
          <c:showVal val="0"/>
          <c:showCatName val="0"/>
          <c:showSerName val="0"/>
          <c:showPercent val="0"/>
          <c:showBubbleSize val="0"/>
        </c:dLbls>
        <c:gapWidth val="150"/>
        <c:axId val="29874816"/>
        <c:axId val="298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9874816"/>
        <c:axId val="29881088"/>
      </c:lineChart>
      <c:dateAx>
        <c:axId val="29874816"/>
        <c:scaling>
          <c:orientation val="minMax"/>
        </c:scaling>
        <c:delete val="1"/>
        <c:axPos val="b"/>
        <c:numFmt formatCode="ge" sourceLinked="1"/>
        <c:majorTickMark val="none"/>
        <c:minorTickMark val="none"/>
        <c:tickLblPos val="none"/>
        <c:crossAx val="29881088"/>
        <c:crosses val="autoZero"/>
        <c:auto val="1"/>
        <c:lblOffset val="100"/>
        <c:baseTimeUnit val="years"/>
      </c:dateAx>
      <c:valAx>
        <c:axId val="298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59"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守山市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81094</v>
      </c>
      <c r="AM8" s="47"/>
      <c r="AN8" s="47"/>
      <c r="AO8" s="47"/>
      <c r="AP8" s="47"/>
      <c r="AQ8" s="47"/>
      <c r="AR8" s="47"/>
      <c r="AS8" s="47"/>
      <c r="AT8" s="43">
        <f>データ!S6</f>
        <v>55.74</v>
      </c>
      <c r="AU8" s="43"/>
      <c r="AV8" s="43"/>
      <c r="AW8" s="43"/>
      <c r="AX8" s="43"/>
      <c r="AY8" s="43"/>
      <c r="AZ8" s="43"/>
      <c r="BA8" s="43"/>
      <c r="BB8" s="43">
        <f>データ!T6</f>
        <v>1454.86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5.75</v>
      </c>
      <c r="Q10" s="43"/>
      <c r="R10" s="43"/>
      <c r="S10" s="43"/>
      <c r="T10" s="43"/>
      <c r="U10" s="43"/>
      <c r="V10" s="43"/>
      <c r="W10" s="43">
        <f>データ!P6</f>
        <v>99.79</v>
      </c>
      <c r="X10" s="43"/>
      <c r="Y10" s="43"/>
      <c r="Z10" s="43"/>
      <c r="AA10" s="43"/>
      <c r="AB10" s="43"/>
      <c r="AC10" s="43"/>
      <c r="AD10" s="47">
        <f>データ!Q6</f>
        <v>2365</v>
      </c>
      <c r="AE10" s="47"/>
      <c r="AF10" s="47"/>
      <c r="AG10" s="47"/>
      <c r="AH10" s="47"/>
      <c r="AI10" s="47"/>
      <c r="AJ10" s="47"/>
      <c r="AK10" s="2"/>
      <c r="AL10" s="47">
        <f>データ!U6</f>
        <v>4684</v>
      </c>
      <c r="AM10" s="47"/>
      <c r="AN10" s="47"/>
      <c r="AO10" s="47"/>
      <c r="AP10" s="47"/>
      <c r="AQ10" s="47"/>
      <c r="AR10" s="47"/>
      <c r="AS10" s="47"/>
      <c r="AT10" s="43">
        <f>データ!V6</f>
        <v>1.36</v>
      </c>
      <c r="AU10" s="43"/>
      <c r="AV10" s="43"/>
      <c r="AW10" s="43"/>
      <c r="AX10" s="43"/>
      <c r="AY10" s="43"/>
      <c r="AZ10" s="43"/>
      <c r="BA10" s="43"/>
      <c r="BB10" s="43">
        <f>データ!W6</f>
        <v>3444.12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2.7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252077</v>
      </c>
      <c r="D6" s="31">
        <f t="shared" si="3"/>
        <v>47</v>
      </c>
      <c r="E6" s="31">
        <f t="shared" si="3"/>
        <v>17</v>
      </c>
      <c r="F6" s="31">
        <f t="shared" si="3"/>
        <v>5</v>
      </c>
      <c r="G6" s="31">
        <f t="shared" si="3"/>
        <v>0</v>
      </c>
      <c r="H6" s="31" t="str">
        <f t="shared" si="3"/>
        <v>滋賀県　守山市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5.75</v>
      </c>
      <c r="P6" s="32">
        <f t="shared" si="3"/>
        <v>99.79</v>
      </c>
      <c r="Q6" s="32">
        <f t="shared" si="3"/>
        <v>2365</v>
      </c>
      <c r="R6" s="32">
        <f t="shared" si="3"/>
        <v>81094</v>
      </c>
      <c r="S6" s="32">
        <f t="shared" si="3"/>
        <v>55.74</v>
      </c>
      <c r="T6" s="32">
        <f t="shared" si="3"/>
        <v>1454.86</v>
      </c>
      <c r="U6" s="32">
        <f t="shared" si="3"/>
        <v>4684</v>
      </c>
      <c r="V6" s="32">
        <f t="shared" si="3"/>
        <v>1.36</v>
      </c>
      <c r="W6" s="32">
        <f t="shared" si="3"/>
        <v>3444.12</v>
      </c>
      <c r="X6" s="33">
        <f>IF(X7="",NA(),X7)</f>
        <v>73.81</v>
      </c>
      <c r="Y6" s="33">
        <f t="shared" ref="Y6:AG6" si="4">IF(Y7="",NA(),Y7)</f>
        <v>73.69</v>
      </c>
      <c r="Z6" s="33">
        <f t="shared" si="4"/>
        <v>73.540000000000006</v>
      </c>
      <c r="AA6" s="33">
        <f t="shared" si="4"/>
        <v>73.83</v>
      </c>
      <c r="AB6" s="33">
        <f t="shared" si="4"/>
        <v>73.400000000000006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1654.04</v>
      </c>
      <c r="BF6" s="33">
        <f t="shared" ref="BF6:BN6" si="7">IF(BF7="",NA(),BF7)</f>
        <v>1573.77</v>
      </c>
      <c r="BG6" s="33">
        <f t="shared" si="7"/>
        <v>1619.56</v>
      </c>
      <c r="BH6" s="33">
        <f t="shared" si="7"/>
        <v>1438.54</v>
      </c>
      <c r="BI6" s="33">
        <f t="shared" si="7"/>
        <v>1649.54</v>
      </c>
      <c r="BJ6" s="33">
        <f t="shared" si="7"/>
        <v>1239.2</v>
      </c>
      <c r="BK6" s="33">
        <f t="shared" si="7"/>
        <v>1197.82</v>
      </c>
      <c r="BL6" s="33">
        <f t="shared" si="7"/>
        <v>1126.77</v>
      </c>
      <c r="BM6" s="33">
        <f t="shared" si="7"/>
        <v>1044.8</v>
      </c>
      <c r="BN6" s="33">
        <f t="shared" si="7"/>
        <v>1081.8</v>
      </c>
      <c r="BO6" s="32" t="str">
        <f>IF(BO7="","",IF(BO7="-","【-】","【"&amp;SUBSTITUTE(TEXT(BO7,"#,##0.00"),"-","△")&amp;"】"))</f>
        <v>【1,015.77】</v>
      </c>
      <c r="BP6" s="33">
        <f>IF(BP7="",NA(),BP7)</f>
        <v>31.24</v>
      </c>
      <c r="BQ6" s="33">
        <f t="shared" ref="BQ6:BY6" si="8">IF(BQ7="",NA(),BQ7)</f>
        <v>30.77</v>
      </c>
      <c r="BR6" s="33">
        <f t="shared" si="8"/>
        <v>30.3</v>
      </c>
      <c r="BS6" s="33">
        <f t="shared" si="8"/>
        <v>29.05</v>
      </c>
      <c r="BT6" s="33">
        <f t="shared" si="8"/>
        <v>25.95</v>
      </c>
      <c r="BU6" s="33">
        <f t="shared" si="8"/>
        <v>51.56</v>
      </c>
      <c r="BV6" s="33">
        <f t="shared" si="8"/>
        <v>51.03</v>
      </c>
      <c r="BW6" s="33">
        <f t="shared" si="8"/>
        <v>50.9</v>
      </c>
      <c r="BX6" s="33">
        <f t="shared" si="8"/>
        <v>50.82</v>
      </c>
      <c r="BY6" s="33">
        <f t="shared" si="8"/>
        <v>52.19</v>
      </c>
      <c r="BZ6" s="32" t="str">
        <f>IF(BZ7="","",IF(BZ7="-","【-】","【"&amp;SUBSTITUTE(TEXT(BZ7,"#,##0.00"),"-","△")&amp;"】"))</f>
        <v>【52.78】</v>
      </c>
      <c r="CA6" s="33">
        <f>IF(CA7="",NA(),CA7)</f>
        <v>398.93</v>
      </c>
      <c r="CB6" s="33">
        <f t="shared" ref="CB6:CJ6" si="9">IF(CB7="",NA(),CB7)</f>
        <v>403.68</v>
      </c>
      <c r="CC6" s="33">
        <f t="shared" si="9"/>
        <v>408.3</v>
      </c>
      <c r="CD6" s="33">
        <f t="shared" si="9"/>
        <v>436.03</v>
      </c>
      <c r="CE6" s="33">
        <f t="shared" si="9"/>
        <v>427.21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54.68</v>
      </c>
      <c r="CM6" s="33">
        <f t="shared" ref="CM6:CU6" si="10">IF(CM7="",NA(),CM7)</f>
        <v>53.81</v>
      </c>
      <c r="CN6" s="33">
        <f t="shared" si="10"/>
        <v>52.89</v>
      </c>
      <c r="CO6" s="33">
        <f t="shared" si="10"/>
        <v>50.57</v>
      </c>
      <c r="CP6" s="33">
        <f t="shared" si="10"/>
        <v>50.83</v>
      </c>
      <c r="CQ6" s="33">
        <f t="shared" si="10"/>
        <v>55.2</v>
      </c>
      <c r="CR6" s="33">
        <f t="shared" si="10"/>
        <v>54.74</v>
      </c>
      <c r="CS6" s="33">
        <f t="shared" si="10"/>
        <v>53.78</v>
      </c>
      <c r="CT6" s="33">
        <f t="shared" si="10"/>
        <v>53.24</v>
      </c>
      <c r="CU6" s="33">
        <f t="shared" si="10"/>
        <v>52.31</v>
      </c>
      <c r="CV6" s="32" t="str">
        <f>IF(CV7="","",IF(CV7="-","【-】","【"&amp;SUBSTITUTE(TEXT(CV7,"#,##0.00"),"-","△")&amp;"】"))</f>
        <v>【52.74】</v>
      </c>
      <c r="CW6" s="33">
        <f>IF(CW7="",NA(),CW7)</f>
        <v>91.17</v>
      </c>
      <c r="CX6" s="33">
        <f t="shared" ref="CX6:DF6" si="11">IF(CX7="",NA(),CX7)</f>
        <v>91.16</v>
      </c>
      <c r="CY6" s="33">
        <f t="shared" si="11"/>
        <v>91.28</v>
      </c>
      <c r="CZ6" s="33">
        <f t="shared" si="11"/>
        <v>91.53</v>
      </c>
      <c r="DA6" s="33">
        <f t="shared" si="11"/>
        <v>91.67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252077</v>
      </c>
      <c r="D7" s="35">
        <v>47</v>
      </c>
      <c r="E7" s="35">
        <v>17</v>
      </c>
      <c r="F7" s="35">
        <v>5</v>
      </c>
      <c r="G7" s="35">
        <v>0</v>
      </c>
      <c r="H7" s="35" t="s">
        <v>96</v>
      </c>
      <c r="I7" s="35" t="s">
        <v>97</v>
      </c>
      <c r="J7" s="35" t="s">
        <v>98</v>
      </c>
      <c r="K7" s="35" t="s">
        <v>99</v>
      </c>
      <c r="L7" s="35" t="s">
        <v>100</v>
      </c>
      <c r="M7" s="36" t="s">
        <v>101</v>
      </c>
      <c r="N7" s="36" t="s">
        <v>102</v>
      </c>
      <c r="O7" s="36">
        <v>5.75</v>
      </c>
      <c r="P7" s="36">
        <v>99.79</v>
      </c>
      <c r="Q7" s="36">
        <v>2365</v>
      </c>
      <c r="R7" s="36">
        <v>81094</v>
      </c>
      <c r="S7" s="36">
        <v>55.74</v>
      </c>
      <c r="T7" s="36">
        <v>1454.86</v>
      </c>
      <c r="U7" s="36">
        <v>4684</v>
      </c>
      <c r="V7" s="36">
        <v>1.36</v>
      </c>
      <c r="W7" s="36">
        <v>3444.12</v>
      </c>
      <c r="X7" s="36">
        <v>73.81</v>
      </c>
      <c r="Y7" s="36">
        <v>73.69</v>
      </c>
      <c r="Z7" s="36">
        <v>73.540000000000006</v>
      </c>
      <c r="AA7" s="36">
        <v>73.83</v>
      </c>
      <c r="AB7" s="36">
        <v>73.400000000000006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1654.04</v>
      </c>
      <c r="BF7" s="36">
        <v>1573.77</v>
      </c>
      <c r="BG7" s="36">
        <v>1619.56</v>
      </c>
      <c r="BH7" s="36">
        <v>1438.54</v>
      </c>
      <c r="BI7" s="36">
        <v>1649.54</v>
      </c>
      <c r="BJ7" s="36">
        <v>1239.2</v>
      </c>
      <c r="BK7" s="36">
        <v>1197.82</v>
      </c>
      <c r="BL7" s="36">
        <v>1126.77</v>
      </c>
      <c r="BM7" s="36">
        <v>1044.8</v>
      </c>
      <c r="BN7" s="36">
        <v>1081.8</v>
      </c>
      <c r="BO7" s="36">
        <v>1015.77</v>
      </c>
      <c r="BP7" s="36">
        <v>31.24</v>
      </c>
      <c r="BQ7" s="36">
        <v>30.77</v>
      </c>
      <c r="BR7" s="36">
        <v>30.3</v>
      </c>
      <c r="BS7" s="36">
        <v>29.05</v>
      </c>
      <c r="BT7" s="36">
        <v>25.95</v>
      </c>
      <c r="BU7" s="36">
        <v>51.56</v>
      </c>
      <c r="BV7" s="36">
        <v>51.03</v>
      </c>
      <c r="BW7" s="36">
        <v>50.9</v>
      </c>
      <c r="BX7" s="36">
        <v>50.82</v>
      </c>
      <c r="BY7" s="36">
        <v>52.19</v>
      </c>
      <c r="BZ7" s="36">
        <v>52.78</v>
      </c>
      <c r="CA7" s="36">
        <v>398.93</v>
      </c>
      <c r="CB7" s="36">
        <v>403.68</v>
      </c>
      <c r="CC7" s="36">
        <v>408.3</v>
      </c>
      <c r="CD7" s="36">
        <v>436.03</v>
      </c>
      <c r="CE7" s="36">
        <v>427.21</v>
      </c>
      <c r="CF7" s="36">
        <v>283.26</v>
      </c>
      <c r="CG7" s="36">
        <v>289.60000000000002</v>
      </c>
      <c r="CH7" s="36">
        <v>293.27</v>
      </c>
      <c r="CI7" s="36">
        <v>300.52</v>
      </c>
      <c r="CJ7" s="36">
        <v>296.14</v>
      </c>
      <c r="CK7" s="36">
        <v>289.81</v>
      </c>
      <c r="CL7" s="36">
        <v>54.68</v>
      </c>
      <c r="CM7" s="36">
        <v>53.81</v>
      </c>
      <c r="CN7" s="36">
        <v>52.89</v>
      </c>
      <c r="CO7" s="36">
        <v>50.57</v>
      </c>
      <c r="CP7" s="36">
        <v>50.83</v>
      </c>
      <c r="CQ7" s="36">
        <v>55.2</v>
      </c>
      <c r="CR7" s="36">
        <v>54.74</v>
      </c>
      <c r="CS7" s="36">
        <v>53.78</v>
      </c>
      <c r="CT7" s="36">
        <v>53.24</v>
      </c>
      <c r="CU7" s="36">
        <v>52.31</v>
      </c>
      <c r="CV7" s="36">
        <v>52.74</v>
      </c>
      <c r="CW7" s="36">
        <v>91.17</v>
      </c>
      <c r="CX7" s="36">
        <v>91.16</v>
      </c>
      <c r="CY7" s="36">
        <v>91.28</v>
      </c>
      <c r="CZ7" s="36">
        <v>91.53</v>
      </c>
      <c r="DA7" s="36">
        <v>91.67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2017-02-08T03:12:41Z</dcterms:created>
  <dcterms:modified xsi:type="dcterms:W3CDTF">2017-02-22T05:38:08Z</dcterms:modified>
</cp:coreProperties>
</file>