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n01sv05\部署用フォルダ\都市建設部\都市建設部 上下水道課\A_料金総務グループ\A_00 各事業関連業務\A 00 決算統計関係\平成２７年度決算統計\H29.1.23 公営企業に係る「経営比較分析表」の分析等について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I10" i="4" s="1"/>
  <c r="M6" i="5"/>
  <c r="B10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AD10" i="4"/>
  <c r="AL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<sst xmlns="http://schemas.openxmlformats.org/spreadsheetml/2006/main" count="221" uniqueCount="111">
  <si>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</si>
  <si>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</si>
  <si>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</si>
  <si>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</si>
  <si>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</si>
  <si>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</si>
  <si>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</si>
  <si>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</si>
  <si>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</si>
  <si>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</si>
  <si>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</si>
  <si>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</si>
  <si>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</si>
  <si>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</si>
  <si>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</si>
  <si>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</si>
  <si>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</si>
  <si>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</si>
  <si>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</si>
  <si>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</si>
  <si>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</si>
  <si>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</si>
  <si>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</si>
  <si>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</si>
  <si>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</si>
  <si>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</si>
  <si>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</si>
  <si>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</si>
  <si>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</si>
  <si>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</si>
  <si>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</si>
  <si>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</si>
  <si>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</si>
  <si>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</si>
  <si>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</si>
  <si>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</si>
  <si>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</si>
  <si>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</si>
  <si>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</si>
  <si>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</si>
  <si>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</si>
  <si>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</si>
  <si>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</si>
  <si>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</si>
  <si>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</si>
  <si>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</si>
  <si>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</si>
  <si>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</si>
  <si>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</si>
  <si>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</si>
  <si>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</si>
  <si>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</si>
  <si>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</si>
  <si>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</si>
  <si>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</si>
  <si>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</si>
  <si>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</si>
  <si>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</si>
  <si>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</si>
  <si>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</si>
  <si>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</si>
  <si>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</si>
  <si>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</si>
  <si>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</si>
  <si>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</si>
  <si>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</si>
  <si>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</si>
  <si>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</si>
  <si>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</si>
  <si>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</si>
  <si>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</si>
  <si>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</si>
  <si>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</si>
  <si>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</si>
  <si>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</si>
  <si>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</si>
  <si>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</si>
  <si>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</si>
  <si>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</si>
  <si>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</si>
  <si>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</si>
  <si>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</si>
  <si>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</si>
  <si>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</si>
  <si>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</si>
  <si>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</si>
  <si>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</si>
  <si>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</si>
  <si>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</si>
  <si>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</si>
  <si>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</si>
  <si>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</si>
  <si>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</si>
  <si>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</si>
  <si>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</si>
  <si>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</si>
  <si>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滋賀県　長浜市</t>
  </si>
  <si>
    <t>法非適用</t>
  </si>
  <si>
    <t>下水道事業</t>
  </si>
  <si>
    <t>小規模集合排水処理</t>
  </si>
  <si>
    <t>I2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</si>
  <si>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</si>
  <si>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</si>
  <si>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</si>
  <si>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</si>
  <si>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</si>
  <si>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</si>
  <si>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</si>
  <si>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供用開始後１５年近くが経過し、今後の処理機能の維持については、農業集落排水事業に含めた形でのアセットマネジメント、ストックマネジメントを策定する中で、計画的な更新を検討している。</t>
    <phoneticPr fontId="4"/>
  </si>
  <si>
    <t>　収益的収支比率については、企業債償還が経営の硬直化の要因となっており、一般会計からの繰入金に依存している状況である。
　企業債残高対事業規模比率については、現在高は減少しているものの、小規模施設の高資本整備を行っており、類似団体と比べても若干高い比率となっている。
　経費回収率については、処理人口も僅少であるため、一般会計からの繰入金に依存している状況である。
　汚水処理原価については、昨年度より安価になっているが、労務単価の見直しや修繕料などといった管理経費の増加により、類似団体の平均と比べても高い水準となっている。
　施設利用率については、過疎化の影響で処理人口は減少傾向にあり、施設の利用率は今後も下がっていくことが予想される。
　水洗化率については１００％で、類似団体の平均を大きく上回っている。</t>
    <rPh sb="47" eb="49">
      <t>イゾン</t>
    </rPh>
    <phoneticPr fontId="4"/>
  </si>
  <si>
    <t>　長浜市の小規模集合排水処理事業は、１地区の経営で、処理人口も３０人に満たず、使用料収入を見込むことができないため、類似団体と比較しても、汚水処理原価は高く、経費回収率と施設利用率は低い状況にある。
　このため、平成２６年度から使用料を公共下水道と統一し、財務改善を行っているが、今後も当該地区の人口減少は否めず、施設の老朽化の進行を考慮すると、経営状況はますます厳しくなることが予想される。
　また、資本費負担も平成４０年度まで残る。</t>
    <rPh sb="39" eb="41">
      <t>シヨウ</t>
    </rPh>
    <rPh sb="41" eb="42">
      <t>リョウ</t>
    </rPh>
    <rPh sb="58" eb="60">
      <t>ルイジ</t>
    </rPh>
    <rPh sb="60" eb="62">
      <t>ダンタイ</t>
    </rPh>
    <rPh sb="63" eb="65">
      <t>ヒカク</t>
    </rPh>
    <rPh sb="69" eb="71">
      <t>オスイ</t>
    </rPh>
    <rPh sb="71" eb="73">
      <t>ショリ</t>
    </rPh>
    <rPh sb="73" eb="75">
      <t>ゲンカ</t>
    </rPh>
    <rPh sb="76" eb="77">
      <t>タカ</t>
    </rPh>
    <rPh sb="79" eb="81">
      <t>ケイヒ</t>
    </rPh>
    <rPh sb="81" eb="83">
      <t>カイシュウ</t>
    </rPh>
    <rPh sb="83" eb="84">
      <t>リツ</t>
    </rPh>
    <rPh sb="85" eb="87">
      <t>シセツ</t>
    </rPh>
    <rPh sb="87" eb="89">
      <t>リヨウ</t>
    </rPh>
    <rPh sb="89" eb="90">
      <t>リツ</t>
    </rPh>
    <rPh sb="91" eb="92">
      <t>ヒク</t>
    </rPh>
    <rPh sb="93" eb="95">
      <t>ジョウキョウ</t>
    </rPh>
    <rPh sb="140" eb="142">
      <t>コンゴ</t>
    </rPh>
    <rPh sb="148" eb="150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</si>
</sst>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84344"/>
        <c:axId val="126813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0.01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84344"/>
        <c:axId val="126813928"/>
      </c:lineChart>
      <c:dateAx>
        <c:axId val="126784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6813928"/>
        <c:crosses val="autoZero"/>
        <c:auto val="1"/>
        <c:lblOffset val="100"/>
        <c:baseTimeUnit val="years"/>
      </c:dateAx>
      <c:valAx>
        <c:axId val="126813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784344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188360"/>
        <c:axId val="15418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38.97</c:v>
                </c:pt>
                <c:pt idx="1">
                  <c:v>39.119999999999997</c:v>
                </c:pt>
                <c:pt idx="2">
                  <c:v>41.24</c:v>
                </c:pt>
                <c:pt idx="3">
                  <c:v>37.950000000000003</c:v>
                </c:pt>
                <c:pt idx="4">
                  <c:v>34.92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88360"/>
        <c:axId val="154188752"/>
      </c:lineChart>
      <c:dateAx>
        <c:axId val="154188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188752"/>
        <c:crosses val="autoZero"/>
        <c:auto val="1"/>
        <c:lblOffset val="100"/>
        <c:baseTimeUnit val="years"/>
      </c:dateAx>
      <c:valAx>
        <c:axId val="15418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188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21200"/>
        <c:axId val="154321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86.89</c:v>
                </c:pt>
                <c:pt idx="1">
                  <c:v>87.79</c:v>
                </c:pt>
                <c:pt idx="2">
                  <c:v>88.34</c:v>
                </c:pt>
                <c:pt idx="3">
                  <c:v>88.2</c:v>
                </c:pt>
                <c:pt idx="4">
                  <c:v>88.64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21200"/>
        <c:axId val="154321592"/>
      </c:lineChart>
      <c:dateAx>
        <c:axId val="15432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321592"/>
        <c:crosses val="autoZero"/>
        <c:auto val="1"/>
        <c:lblOffset val="100"/>
        <c:baseTimeUnit val="years"/>
      </c:dateAx>
      <c:valAx>
        <c:axId val="154321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32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78.930000000000007</c:v>
                </c:pt>
                <c:pt idx="1">
                  <c:v>80.05</c:v>
                </c:pt>
                <c:pt idx="2">
                  <c:v>78.88</c:v>
                </c:pt>
                <c:pt idx="3">
                  <c:v>79.42</c:v>
                </c:pt>
                <c:pt idx="4">
                  <c:v>78.98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19744"/>
        <c:axId val="15383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19744"/>
        <c:axId val="153832416"/>
      </c:lineChart>
      <c:dateAx>
        <c:axId val="153819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832416"/>
        <c:crosses val="autoZero"/>
        <c:auto val="1"/>
        <c:lblOffset val="100"/>
        <c:baseTimeUnit val="years"/>
      </c:dateAx>
      <c:valAx>
        <c:axId val="15383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819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00736"/>
        <c:axId val="153874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00736"/>
        <c:axId val="153874344"/>
      </c:lineChart>
      <c:dateAx>
        <c:axId val="15380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874344"/>
        <c:crosses val="autoZero"/>
        <c:auto val="1"/>
        <c:lblOffset val="100"/>
        <c:baseTimeUnit val="years"/>
      </c:dateAx>
      <c:valAx>
        <c:axId val="153874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800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44512"/>
        <c:axId val="15384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44512"/>
        <c:axId val="153844896"/>
      </c:lineChart>
      <c:dateAx>
        <c:axId val="15384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844896"/>
        <c:crosses val="autoZero"/>
        <c:auto val="1"/>
        <c:lblOffset val="100"/>
        <c:baseTimeUnit val="years"/>
      </c:dateAx>
      <c:valAx>
        <c:axId val="153844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844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58632"/>
        <c:axId val="15265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58632"/>
        <c:axId val="152659024"/>
      </c:lineChart>
      <c:dateAx>
        <c:axId val="152658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659024"/>
        <c:crosses val="autoZero"/>
        <c:auto val="1"/>
        <c:lblOffset val="100"/>
        <c:baseTimeUnit val="years"/>
      </c:dateAx>
      <c:valAx>
        <c:axId val="152659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658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29728"/>
        <c:axId val="153930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29728"/>
        <c:axId val="153930120"/>
      </c:lineChart>
      <c:dateAx>
        <c:axId val="15392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930120"/>
        <c:crosses val="autoZero"/>
        <c:auto val="1"/>
        <c:lblOffset val="100"/>
        <c:baseTimeUnit val="years"/>
      </c:dateAx>
      <c:valAx>
        <c:axId val="153930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92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6207.88</c:v>
                </c:pt>
                <c:pt idx="1">
                  <c:v>4747.82</c:v>
                </c:pt>
                <c:pt idx="2">
                  <c:v>7418.3</c:v>
                </c:pt>
                <c:pt idx="3">
                  <c:v>4066.67</c:v>
                </c:pt>
                <c:pt idx="4">
                  <c:v>2974.75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29336"/>
        <c:axId val="15265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2988.96</c:v>
                </c:pt>
                <c:pt idx="1">
                  <c:v>3055.24</c:v>
                </c:pt>
                <c:pt idx="2">
                  <c:v>2574.4699999999998</c:v>
                </c:pt>
                <c:pt idx="3">
                  <c:v>2585.83</c:v>
                </c:pt>
                <c:pt idx="4">
                  <c:v>2464.06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29336"/>
        <c:axId val="152658240"/>
      </c:lineChart>
      <c:dateAx>
        <c:axId val="153929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658240"/>
        <c:crosses val="autoZero"/>
        <c:auto val="1"/>
        <c:lblOffset val="100"/>
        <c:baseTimeUnit val="years"/>
      </c:dateAx>
      <c:valAx>
        <c:axId val="15265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929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22.79</c:v>
                </c:pt>
                <c:pt idx="1">
                  <c:v>15.59</c:v>
                </c:pt>
                <c:pt idx="2">
                  <c:v>15.59</c:v>
                </c:pt>
                <c:pt idx="3">
                  <c:v>7.74</c:v>
                </c:pt>
                <c:pt idx="4">
                  <c:v>9.4700000000000006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57064"/>
        <c:axId val="15418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26.99</c:v>
                </c:pt>
                <c:pt idx="1">
                  <c:v>29.25</c:v>
                </c:pt>
                <c:pt idx="2">
                  <c:v>31.04</c:v>
                </c:pt>
                <c:pt idx="3">
                  <c:v>31.45</c:v>
                </c:pt>
                <c:pt idx="4">
                  <c:v>32.909999999999997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57064"/>
        <c:axId val="154185616"/>
      </c:lineChart>
      <c:dateAx>
        <c:axId val="152657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185616"/>
        <c:crosses val="autoZero"/>
        <c:auto val="1"/>
        <c:lblOffset val="100"/>
        <c:baseTimeUnit val="years"/>
      </c:dateAx>
      <c:valAx>
        <c:axId val="15418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2657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1191.6400000000001</c:v>
                </c:pt>
                <c:pt idx="1">
                  <c:v>1578.81</c:v>
                </c:pt>
                <c:pt idx="2">
                  <c:v>1710.64</c:v>
                </c:pt>
                <c:pt idx="3">
                  <c:v>1879.09</c:v>
                </c:pt>
                <c:pt idx="4">
                  <c:v>1525.09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186792"/>
        <c:axId val="15418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663.6</c:v>
                </c:pt>
                <c:pt idx="1">
                  <c:v>622.30999999999995</c:v>
                </c:pt>
                <c:pt idx="2">
                  <c:v>589.39</c:v>
                </c:pt>
                <c:pt idx="3">
                  <c:v>588.54999999999995</c:v>
                </c:pt>
                <c:pt idx="4">
                  <c:v>561.54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86792"/>
        <c:axId val="154187184"/>
      </c:lineChart>
      <c:dateAx>
        <c:axId val="154186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187184"/>
        <c:crosses val="autoZero"/>
        <c:auto val="1"/>
        <c:lblOffset val="100"/>
        <c:baseTimeUnit val="years"/>
      </c:dateAx>
      <c:valAx>
        <c:axId val="15418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186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【2,685.08】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R14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滋賀県　長浜市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小規模集合排水処理</v>
      </c>
      <c r="Q8" s="46"/>
      <c r="R8" s="46"/>
      <c r="S8" s="46"/>
      <c r="T8" s="46"/>
      <c r="U8" s="46"/>
      <c r="V8" s="46"/>
      <c r="W8" s="46" t="str">
        <f>データ!L6</f>
        <v>I2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120995</v>
      </c>
      <c r="AM8" s="47"/>
      <c r="AN8" s="47"/>
      <c r="AO8" s="47"/>
      <c r="AP8" s="47"/>
      <c r="AQ8" s="47"/>
      <c r="AR8" s="47"/>
      <c r="AS8" s="47"/>
      <c r="AT8" s="43">
        <f>データ!S6</f>
        <v>681.02</v>
      </c>
      <c r="AU8" s="43"/>
      <c r="AV8" s="43"/>
      <c r="AW8" s="43"/>
      <c r="AX8" s="43"/>
      <c r="AY8" s="43"/>
      <c r="AZ8" s="43"/>
      <c r="BA8" s="43"/>
      <c r="BB8" s="43">
        <f>データ!T6</f>
        <v>177.67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0.02</v>
      </c>
      <c r="Q10" s="43"/>
      <c r="R10" s="43"/>
      <c r="S10" s="43"/>
      <c r="T10" s="43"/>
      <c r="U10" s="43"/>
      <c r="V10" s="43"/>
      <c r="W10" s="43">
        <f>データ!P6</f>
        <v>39.049999999999997</v>
      </c>
      <c r="X10" s="43"/>
      <c r="Y10" s="43"/>
      <c r="Z10" s="43"/>
      <c r="AA10" s="43"/>
      <c r="AB10" s="43"/>
      <c r="AC10" s="43"/>
      <c r="AD10" s="47">
        <f>データ!Q6</f>
        <v>2780</v>
      </c>
      <c r="AE10" s="47"/>
      <c r="AF10" s="47"/>
      <c r="AG10" s="47"/>
      <c r="AH10" s="47"/>
      <c r="AI10" s="47"/>
      <c r="AJ10" s="47"/>
      <c r="AK10" s="2"/>
      <c r="AL10" s="47">
        <f>データ!U6</f>
        <v>24</v>
      </c>
      <c r="AM10" s="47"/>
      <c r="AN10" s="47"/>
      <c r="AO10" s="47"/>
      <c r="AP10" s="47"/>
      <c r="AQ10" s="47"/>
      <c r="AR10" s="47"/>
      <c r="AS10" s="47"/>
      <c r="AT10" s="43">
        <f>データ!V6</f>
        <v>0.03</v>
      </c>
      <c r="AU10" s="43"/>
      <c r="AV10" s="43"/>
      <c r="AW10" s="43"/>
      <c r="AX10" s="43"/>
      <c r="AY10" s="43"/>
      <c r="AZ10" s="43"/>
      <c r="BA10" s="43"/>
      <c r="BB10" s="43">
        <f>データ!W6</f>
        <v>800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109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252034</v>
      </c>
      <c r="D6" s="31">
        <f t="shared" si="3"/>
        <v>47</v>
      </c>
      <c r="E6" s="31">
        <f t="shared" si="3"/>
        <v>17</v>
      </c>
      <c r="F6" s="31">
        <f t="shared" si="3"/>
        <v>9</v>
      </c>
      <c r="G6" s="31">
        <f t="shared" si="3"/>
        <v>0</v>
      </c>
      <c r="H6" s="31" t="str">
        <f t="shared" si="3"/>
        <v>滋賀県　長浜市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小規模集合排水処理</v>
      </c>
      <c r="L6" s="31" t="str">
        <f t="shared" si="3"/>
        <v>I2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0.02</v>
      </c>
      <c r="P6" s="32">
        <f t="shared" si="3"/>
        <v>39.049999999999997</v>
      </c>
      <c r="Q6" s="32">
        <f t="shared" si="3"/>
        <v>2780</v>
      </c>
      <c r="R6" s="32">
        <f t="shared" si="3"/>
        <v>120995</v>
      </c>
      <c r="S6" s="32">
        <f t="shared" si="3"/>
        <v>681.02</v>
      </c>
      <c r="T6" s="32">
        <f t="shared" si="3"/>
        <v>177.67</v>
      </c>
      <c r="U6" s="32">
        <f t="shared" si="3"/>
        <v>24</v>
      </c>
      <c r="V6" s="32">
        <f t="shared" si="3"/>
        <v>0.03</v>
      </c>
      <c r="W6" s="32">
        <f t="shared" si="3"/>
        <v>800</v>
      </c>
      <c r="X6" s="33">
        <f>IF(X7="",NA(),X7)</f>
        <v>78.930000000000007</v>
      </c>
      <c r="Y6" s="33">
        <f t="shared" ref="Y6:AG6" si="4">IF(Y7="",NA(),Y7)</f>
        <v>80.05</v>
      </c>
      <c r="Z6" s="33">
        <f t="shared" si="4"/>
        <v>78.88</v>
      </c>
      <c r="AA6" s="33">
        <f t="shared" si="4"/>
        <v>79.42</v>
      </c>
      <c r="AB6" s="33">
        <f t="shared" si="4"/>
        <v>78.98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6207.88</v>
      </c>
      <c r="BF6" s="33">
        <f t="shared" ref="BF6:BN6" si="7">IF(BF7="",NA(),BF7)</f>
        <v>4747.82</v>
      </c>
      <c r="BG6" s="33">
        <f t="shared" si="7"/>
        <v>7418.3</v>
      </c>
      <c r="BH6" s="33">
        <f t="shared" si="7"/>
        <v>4066.67</v>
      </c>
      <c r="BI6" s="33">
        <f t="shared" si="7"/>
        <v>2974.75</v>
      </c>
      <c r="BJ6" s="33">
        <f t="shared" si="7"/>
        <v>2988.96</v>
      </c>
      <c r="BK6" s="33">
        <f t="shared" si="7"/>
        <v>3055.24</v>
      </c>
      <c r="BL6" s="33">
        <f t="shared" si="7"/>
        <v>2574.4699999999998</v>
      </c>
      <c r="BM6" s="33">
        <f t="shared" si="7"/>
        <v>2585.83</v>
      </c>
      <c r="BN6" s="33">
        <f t="shared" si="7"/>
        <v>2464.06</v>
      </c>
      <c r="BO6" s="32" t="str">
        <f>IF(BO7="","",IF(BO7="-","【-】","【"&amp;SUBSTITUTE(TEXT(BO7,"#,##0.00"),"-","△")&amp;"】"))</f>
        <v>【2,685.08】</v>
      </c>
      <c r="BP6" s="33">
        <f>IF(BP7="",NA(),BP7)</f>
        <v>22.79</v>
      </c>
      <c r="BQ6" s="33">
        <f t="shared" ref="BQ6:BY6" si="8">IF(BQ7="",NA(),BQ7)</f>
        <v>15.59</v>
      </c>
      <c r="BR6" s="33">
        <f t="shared" si="8"/>
        <v>15.59</v>
      </c>
      <c r="BS6" s="33">
        <f t="shared" si="8"/>
        <v>7.74</v>
      </c>
      <c r="BT6" s="33">
        <f t="shared" si="8"/>
        <v>9.4700000000000006</v>
      </c>
      <c r="BU6" s="33">
        <f t="shared" si="8"/>
        <v>26.99</v>
      </c>
      <c r="BV6" s="33">
        <f t="shared" si="8"/>
        <v>29.25</v>
      </c>
      <c r="BW6" s="33">
        <f t="shared" si="8"/>
        <v>31.04</v>
      </c>
      <c r="BX6" s="33">
        <f t="shared" si="8"/>
        <v>31.45</v>
      </c>
      <c r="BY6" s="33">
        <f t="shared" si="8"/>
        <v>32.909999999999997</v>
      </c>
      <c r="BZ6" s="32" t="str">
        <f>IF(BZ7="","",IF(BZ7="-","【-】","【"&amp;SUBSTITUTE(TEXT(BZ7,"#,##0.00"),"-","△")&amp;"】"))</f>
        <v>【30.63】</v>
      </c>
      <c r="CA6" s="33">
        <f>IF(CA7="",NA(),CA7)</f>
        <v>1191.6400000000001</v>
      </c>
      <c r="CB6" s="33">
        <f t="shared" ref="CB6:CJ6" si="9">IF(CB7="",NA(),CB7)</f>
        <v>1578.81</v>
      </c>
      <c r="CC6" s="33">
        <f t="shared" si="9"/>
        <v>1710.64</v>
      </c>
      <c r="CD6" s="33">
        <f t="shared" si="9"/>
        <v>1879.09</v>
      </c>
      <c r="CE6" s="33">
        <f t="shared" si="9"/>
        <v>1525.09</v>
      </c>
      <c r="CF6" s="33">
        <f t="shared" si="9"/>
        <v>663.6</v>
      </c>
      <c r="CG6" s="33">
        <f t="shared" si="9"/>
        <v>622.30999999999995</v>
      </c>
      <c r="CH6" s="33">
        <f t="shared" si="9"/>
        <v>589.39</v>
      </c>
      <c r="CI6" s="33">
        <f t="shared" si="9"/>
        <v>588.54999999999995</v>
      </c>
      <c r="CJ6" s="33">
        <f t="shared" si="9"/>
        <v>561.54</v>
      </c>
      <c r="CK6" s="32" t="str">
        <f>IF(CK7="","",IF(CK7="-","【-】","【"&amp;SUBSTITUTE(TEXT(CK7,"#,##0.00"),"-","△")&amp;"】"))</f>
        <v>【600.63】</v>
      </c>
      <c r="CL6" s="33">
        <f>IF(CL7="",NA(),CL7)</f>
        <v>25</v>
      </c>
      <c r="CM6" s="33">
        <f t="shared" ref="CM6:CU6" si="10">IF(CM7="",NA(),CM7)</f>
        <v>25</v>
      </c>
      <c r="CN6" s="33">
        <f t="shared" si="10"/>
        <v>25</v>
      </c>
      <c r="CO6" s="33">
        <f t="shared" si="10"/>
        <v>25</v>
      </c>
      <c r="CP6" s="33">
        <f t="shared" si="10"/>
        <v>25</v>
      </c>
      <c r="CQ6" s="33">
        <f t="shared" si="10"/>
        <v>38.97</v>
      </c>
      <c r="CR6" s="33">
        <f t="shared" si="10"/>
        <v>39.119999999999997</v>
      </c>
      <c r="CS6" s="33">
        <f t="shared" si="10"/>
        <v>41.24</v>
      </c>
      <c r="CT6" s="33">
        <f t="shared" si="10"/>
        <v>37.950000000000003</v>
      </c>
      <c r="CU6" s="33">
        <f t="shared" si="10"/>
        <v>34.92</v>
      </c>
      <c r="CV6" s="32" t="str">
        <f>IF(CV7="","",IF(CV7="-","【-】","【"&amp;SUBSTITUTE(TEXT(CV7,"#,##0.00"),"-","△")&amp;"】"))</f>
        <v>【36.67】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86.89</v>
      </c>
      <c r="DC6" s="33">
        <f t="shared" si="11"/>
        <v>87.79</v>
      </c>
      <c r="DD6" s="33">
        <f t="shared" si="11"/>
        <v>88.34</v>
      </c>
      <c r="DE6" s="33">
        <f t="shared" si="11"/>
        <v>88.2</v>
      </c>
      <c r="DF6" s="33">
        <f t="shared" si="11"/>
        <v>88.64</v>
      </c>
      <c r="DG6" s="32" t="str">
        <f>IF(DG7="","",IF(DG7="-","【-】","【"&amp;SUBSTITUTE(TEXT(DG7,"#,##0.00"),"-","△")&amp;"】"))</f>
        <v>【89.35】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2">
        <f t="shared" si="14"/>
        <v>0</v>
      </c>
      <c r="EK6" s="32">
        <f t="shared" si="14"/>
        <v>0</v>
      </c>
      <c r="EL6" s="33">
        <f t="shared" si="14"/>
        <v>0.01</v>
      </c>
      <c r="EM6" s="32">
        <f t="shared" si="14"/>
        <v>0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2015</v>
      </c>
      <c r="C7" s="35">
        <v>252034</v>
      </c>
      <c r="D7" s="35">
        <v>47</v>
      </c>
      <c r="E7" s="35">
        <v>17</v>
      </c>
      <c r="F7" s="35">
        <v>9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0.02</v>
      </c>
      <c r="P7" s="36">
        <v>39.049999999999997</v>
      </c>
      <c r="Q7" s="36">
        <v>2780</v>
      </c>
      <c r="R7" s="36">
        <v>120995</v>
      </c>
      <c r="S7" s="36">
        <v>681.02</v>
      </c>
      <c r="T7" s="36">
        <v>177.67</v>
      </c>
      <c r="U7" s="36">
        <v>24</v>
      </c>
      <c r="V7" s="36">
        <v>0.03</v>
      </c>
      <c r="W7" s="36">
        <v>800</v>
      </c>
      <c r="X7" s="36">
        <v>78.930000000000007</v>
      </c>
      <c r="Y7" s="36">
        <v>80.05</v>
      </c>
      <c r="Z7" s="36">
        <v>78.88</v>
      </c>
      <c r="AA7" s="36">
        <v>79.42</v>
      </c>
      <c r="AB7" s="36">
        <v>78.98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6207.88</v>
      </c>
      <c r="BF7" s="36">
        <v>4747.82</v>
      </c>
      <c r="BG7" s="36">
        <v>7418.3</v>
      </c>
      <c r="BH7" s="36">
        <v>4066.67</v>
      </c>
      <c r="BI7" s="36">
        <v>2974.75</v>
      </c>
      <c r="BJ7" s="36">
        <v>2988.96</v>
      </c>
      <c r="BK7" s="36">
        <v>3055.24</v>
      </c>
      <c r="BL7" s="36">
        <v>2574.4699999999998</v>
      </c>
      <c r="BM7" s="36">
        <v>2585.83</v>
      </c>
      <c r="BN7" s="36">
        <v>2464.06</v>
      </c>
      <c r="BO7" s="36">
        <v>2685.08</v>
      </c>
      <c r="BP7" s="36">
        <v>22.79</v>
      </c>
      <c r="BQ7" s="36">
        <v>15.59</v>
      </c>
      <c r="BR7" s="36">
        <v>15.59</v>
      </c>
      <c r="BS7" s="36">
        <v>7.74</v>
      </c>
      <c r="BT7" s="36">
        <v>9.4700000000000006</v>
      </c>
      <c r="BU7" s="36">
        <v>26.99</v>
      </c>
      <c r="BV7" s="36">
        <v>29.25</v>
      </c>
      <c r="BW7" s="36">
        <v>31.04</v>
      </c>
      <c r="BX7" s="36">
        <v>31.45</v>
      </c>
      <c r="BY7" s="36">
        <v>32.909999999999997</v>
      </c>
      <c r="BZ7" s="36">
        <v>30.63</v>
      </c>
      <c r="CA7" s="36">
        <v>1191.6400000000001</v>
      </c>
      <c r="CB7" s="36">
        <v>1578.81</v>
      </c>
      <c r="CC7" s="36">
        <v>1710.64</v>
      </c>
      <c r="CD7" s="36">
        <v>1879.09</v>
      </c>
      <c r="CE7" s="36">
        <v>1525.09</v>
      </c>
      <c r="CF7" s="36">
        <v>663.6</v>
      </c>
      <c r="CG7" s="36">
        <v>622.30999999999995</v>
      </c>
      <c r="CH7" s="36">
        <v>589.39</v>
      </c>
      <c r="CI7" s="36">
        <v>588.54999999999995</v>
      </c>
      <c r="CJ7" s="36">
        <v>561.54</v>
      </c>
      <c r="CK7" s="36">
        <v>600.63</v>
      </c>
      <c r="CL7" s="36">
        <v>25</v>
      </c>
      <c r="CM7" s="36">
        <v>25</v>
      </c>
      <c r="CN7" s="36">
        <v>25</v>
      </c>
      <c r="CO7" s="36">
        <v>25</v>
      </c>
      <c r="CP7" s="36">
        <v>25</v>
      </c>
      <c r="CQ7" s="36">
        <v>38.97</v>
      </c>
      <c r="CR7" s="36">
        <v>39.119999999999997</v>
      </c>
      <c r="CS7" s="36">
        <v>41.24</v>
      </c>
      <c r="CT7" s="36">
        <v>37.950000000000003</v>
      </c>
      <c r="CU7" s="36">
        <v>34.92</v>
      </c>
      <c r="CV7" s="36">
        <v>36.67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86.89</v>
      </c>
      <c r="DC7" s="36">
        <v>87.79</v>
      </c>
      <c r="DD7" s="36">
        <v>88.34</v>
      </c>
      <c r="DE7" s="36">
        <v>88.2</v>
      </c>
      <c r="DF7" s="36">
        <v>88.64</v>
      </c>
      <c r="DG7" s="36">
        <v>89.35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</v>
      </c>
      <c r="EK7" s="36">
        <v>0</v>
      </c>
      <c r="EL7" s="36">
        <v>0.01</v>
      </c>
      <c r="EM7" s="36">
        <v>0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加藤 浩</cp:lastModifiedBy>
  <cp:lastPrinted>2017-02-13T01:02:28Z</cp:lastPrinted>
  <dcterms:created xsi:type="dcterms:W3CDTF">2017-02-08T03:20:43Z</dcterms:created>
  <dcterms:modified xsi:type="dcterms:W3CDTF">2017-02-22T01:23:38Z</dcterms:modified>
  <cp:category/>
</cp:coreProperties>
</file>