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definedNames>
    <definedName name="_xlnm.Print_Area" localSheetId="0">法非適用_下水道事業!$A$1:$BZ$84</definedName>
  </definedName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W8" i="4" s="1"/>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<sst xmlns="http://schemas.openxmlformats.org/spreadsheetml/2006/main" count="221" uniqueCount="111">
  <si>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</si>
  <si>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</si>
  <si>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</si>
  <si>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</si>
  <si>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</si>
  <si>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</si>
  <si>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</si>
  <si>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</si>
  <si>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</si>
  <si>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</si>
  <si>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</si>
  <si>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</si>
  <si>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</si>
  <si>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</si>
  <si>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</si>
  <si>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</si>
  <si>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</si>
  <si>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</si>
  <si>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</si>
  <si>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</si>
  <si>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</si>
  <si>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</si>
  <si>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</si>
  <si>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</si>
  <si>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</si>
  <si>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</si>
  <si>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</si>
  <si>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</si>
  <si>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</si>
  <si>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</si>
  <si>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</si>
  <si>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</si>
  <si>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</si>
  <si>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</si>
  <si>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</si>
  <si>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</si>
  <si>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</si>
  <si>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</si>
  <si>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</si>
  <si>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</si>
  <si>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</si>
  <si>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</si>
  <si>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</si>
  <si>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</si>
  <si>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</si>
  <si>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</si>
  <si>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</si>
  <si>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</si>
  <si>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</si>
  <si>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</si>
  <si>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</si>
  <si>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</si>
  <si>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</si>
  <si>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</si>
  <si>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</si>
  <si>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</si>
  <si>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</si>
  <si>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</si>
  <si>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</si>
  <si>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</si>
  <si>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</si>
  <si>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</si>
  <si>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</si>
  <si>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</si>
  <si>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</si>
  <si>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</si>
  <si>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</si>
  <si>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</si>
  <si>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</si>
  <si>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</si>
  <si>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</si>
  <si>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</si>
  <si>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</si>
  <si>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</si>
  <si>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</si>
  <si>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</si>
  <si>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</si>
  <si>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</si>
  <si>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</si>
  <si>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</si>
  <si>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</si>
  <si>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</si>
  <si>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</si>
  <si>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</si>
  <si>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</si>
  <si>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</si>
  <si>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</si>
  <si>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</si>
  <si>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</si>
  <si>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</si>
  <si>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</si>
  <si>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</si>
  <si>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</si>
  <si>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</si>
  <si>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</si>
  <si>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</si>
  <si>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彦根市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</si>
  <si>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</si>
  <si>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</si>
  <si>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</si>
  <si>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</si>
  <si>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</si>
  <si>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</si>
  <si>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</si>
  <si>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</si>
  <si>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</si>
  <si>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</si>
  <si>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</si>
  <si>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将来、公共下水道に接続を想定しているため、老朽化対策は必要最低限の取組みにとどまっている。</t>
    <rPh sb="1" eb="3">
      <t>ショウライ</t>
    </rPh>
    <rPh sb="4" eb="6">
      <t>コウキョウ</t>
    </rPh>
    <rPh sb="6" eb="8">
      <t>ゲスイ</t>
    </rPh>
    <rPh sb="8" eb="9">
      <t>ミチ</t>
    </rPh>
    <rPh sb="10" eb="12">
      <t>セツゾク</t>
    </rPh>
    <rPh sb="13" eb="15">
      <t>ソウテイ</t>
    </rPh>
    <rPh sb="22" eb="25">
      <t>ロウキュウカ</t>
    </rPh>
    <rPh sb="25" eb="27">
      <t>タイサク</t>
    </rPh>
    <rPh sb="28" eb="30">
      <t>ヒツヨウ</t>
    </rPh>
    <rPh sb="30" eb="33">
      <t>サイテイゲン</t>
    </rPh>
    <rPh sb="34" eb="36">
      <t>トリクミ</t>
    </rPh>
    <phoneticPr fontId="4"/>
  </si>
  <si>
    <t>　経営の健全性・効率性に関しては、類似団体平均と比べて良好であるが、経費回収率が100％を大きく下回っていることから、汚水処理にかかる経費の効率化が必要となる。そこで、将来は公共下水道への接続を計画しており、老朽化対策に関しては必要最低限の取組みにとどまっている。</t>
    <rPh sb="1" eb="3">
      <t>ケイエイ</t>
    </rPh>
    <rPh sb="4" eb="7">
      <t>ケンゼンセイ</t>
    </rPh>
    <rPh sb="8" eb="11">
      <t>コウリツセイ</t>
    </rPh>
    <rPh sb="12" eb="13">
      <t>カン</t>
    </rPh>
    <rPh sb="17" eb="19">
      <t>ルイジ</t>
    </rPh>
    <rPh sb="19" eb="21">
      <t>ダンタイ</t>
    </rPh>
    <rPh sb="21" eb="23">
      <t>ヘイキン</t>
    </rPh>
    <rPh sb="24" eb="25">
      <t>クラ</t>
    </rPh>
    <rPh sb="27" eb="29">
      <t>リョウコウ</t>
    </rPh>
    <rPh sb="34" eb="36">
      <t>ケイヒ</t>
    </rPh>
    <rPh sb="36" eb="38">
      <t>カイシュウ</t>
    </rPh>
    <rPh sb="38" eb="39">
      <t>リツ</t>
    </rPh>
    <rPh sb="45" eb="46">
      <t>オオ</t>
    </rPh>
    <rPh sb="48" eb="50">
      <t>シタマワ</t>
    </rPh>
    <rPh sb="59" eb="61">
      <t>オスイ</t>
    </rPh>
    <rPh sb="61" eb="63">
      <t>ショリ</t>
    </rPh>
    <rPh sb="67" eb="69">
      <t>ケイヒ</t>
    </rPh>
    <rPh sb="70" eb="73">
      <t>コウリツカ</t>
    </rPh>
    <rPh sb="74" eb="76">
      <t>ヒツヨウ</t>
    </rPh>
    <rPh sb="97" eb="99">
      <t>ケイカク</t>
    </rPh>
    <rPh sb="104" eb="107">
      <t>ロウキュウカ</t>
    </rPh>
    <rPh sb="107" eb="109">
      <t>タイサク</t>
    </rPh>
    <rPh sb="110" eb="111">
      <t>カン</t>
    </rPh>
    <rPh sb="114" eb="116">
      <t>ヒツヨウ</t>
    </rPh>
    <rPh sb="116" eb="119">
      <t>サイテイゲン</t>
    </rPh>
    <rPh sb="120" eb="122">
      <t>トリク</t>
    </rPh>
    <phoneticPr fontId="4"/>
  </si>
  <si>
    <t>①収益的収支比率はH23では68.01%であったのに対してH27年度は58.97%であった。原因は区域内人口の減少に伴い使用料収入が減ったことが考えられる。
④企業債残高対事業規模比率は類似団体平均と比べて低く良好。
⑤経費回収率は類似団体平均と比べると高いが、100％を大きく下回っているため、今後は、公共下水道の使用料ともバランスを図りながら、適正な料金水準への改定も検討していく必要があると考えられる。
⑥汚水処理原価は類似団体平均と比べて低く良好。
⑦施設利用率は類似団体平均と比べて高く良好。
⑧水洗化率は類似団体平均と比べて高く良好。</t>
    <rPh sb="1" eb="4">
      <t>シュウエキテキ</t>
    </rPh>
    <rPh sb="4" eb="6">
      <t>シュウシ</t>
    </rPh>
    <rPh sb="6" eb="8">
      <t>ヒリツ</t>
    </rPh>
    <rPh sb="26" eb="27">
      <t>タイ</t>
    </rPh>
    <rPh sb="32" eb="34">
      <t>ネンド</t>
    </rPh>
    <rPh sb="46" eb="48">
      <t>ゲンイン</t>
    </rPh>
    <rPh sb="49" eb="52">
      <t>クイキナイ</t>
    </rPh>
    <rPh sb="52" eb="54">
      <t>ジンコウ</t>
    </rPh>
    <rPh sb="55" eb="57">
      <t>ゲンショウ</t>
    </rPh>
    <rPh sb="58" eb="59">
      <t>トモナ</t>
    </rPh>
    <rPh sb="60" eb="62">
      <t>シヨウ</t>
    </rPh>
    <rPh sb="62" eb="63">
      <t>リョウ</t>
    </rPh>
    <rPh sb="63" eb="65">
      <t>シュウニュウ</t>
    </rPh>
    <rPh sb="66" eb="67">
      <t>ヘ</t>
    </rPh>
    <rPh sb="72" eb="73">
      <t>カンガ</t>
    </rPh>
    <rPh sb="80" eb="82">
      <t>キギョウ</t>
    </rPh>
    <rPh sb="82" eb="83">
      <t>サイ</t>
    </rPh>
    <rPh sb="83" eb="85">
      <t>ザンダカ</t>
    </rPh>
    <rPh sb="85" eb="86">
      <t>タイ</t>
    </rPh>
    <rPh sb="86" eb="88">
      <t>ジギョウ</t>
    </rPh>
    <rPh sb="88" eb="90">
      <t>キボ</t>
    </rPh>
    <rPh sb="90" eb="92">
      <t>ヒリツ</t>
    </rPh>
    <rPh sb="93" eb="95">
      <t>ルイジ</t>
    </rPh>
    <rPh sb="95" eb="97">
      <t>ダンタイ</t>
    </rPh>
    <rPh sb="97" eb="99">
      <t>ヘイキン</t>
    </rPh>
    <rPh sb="100" eb="101">
      <t>クラ</t>
    </rPh>
    <rPh sb="103" eb="104">
      <t>ヒク</t>
    </rPh>
    <rPh sb="105" eb="107">
      <t>リョウコウ</t>
    </rPh>
    <rPh sb="110" eb="112">
      <t>ケイヒ</t>
    </rPh>
    <rPh sb="112" eb="114">
      <t>カイシュウ</t>
    </rPh>
    <rPh sb="114" eb="115">
      <t>リツ</t>
    </rPh>
    <rPh sb="127" eb="128">
      <t>タカ</t>
    </rPh>
    <rPh sb="136" eb="137">
      <t>オオ</t>
    </rPh>
    <rPh sb="139" eb="141">
      <t>シタマワ</t>
    </rPh>
    <rPh sb="148" eb="150">
      <t>コンゴ</t>
    </rPh>
    <rPh sb="152" eb="154">
      <t>コウキョウ</t>
    </rPh>
    <rPh sb="154" eb="157">
      <t>ゲスイドウ</t>
    </rPh>
    <rPh sb="158" eb="160">
      <t>シヨウ</t>
    </rPh>
    <rPh sb="160" eb="161">
      <t>リョウ</t>
    </rPh>
    <rPh sb="168" eb="169">
      <t>ハカ</t>
    </rPh>
    <rPh sb="174" eb="176">
      <t>テキセイ</t>
    </rPh>
    <rPh sb="177" eb="179">
      <t>リョウキン</t>
    </rPh>
    <rPh sb="179" eb="181">
      <t>スイジュン</t>
    </rPh>
    <rPh sb="183" eb="185">
      <t>カイテイ</t>
    </rPh>
    <rPh sb="186" eb="188">
      <t>ケントウ</t>
    </rPh>
    <rPh sb="192" eb="194">
      <t>ヒツヨウ</t>
    </rPh>
    <rPh sb="198" eb="199">
      <t>カンガ</t>
    </rPh>
    <rPh sb="206" eb="208">
      <t>オスイ</t>
    </rPh>
    <rPh sb="208" eb="210">
      <t>ショリ</t>
    </rPh>
    <rPh sb="210" eb="212">
      <t>ゲンカ</t>
    </rPh>
    <rPh sb="223" eb="224">
      <t>ヒク</t>
    </rPh>
    <rPh sb="225" eb="227">
      <t>リョウコウ</t>
    </rPh>
    <rPh sb="230" eb="232">
      <t>シセツ</t>
    </rPh>
    <rPh sb="232" eb="235">
      <t>リヨウリツ</t>
    </rPh>
    <rPh sb="246" eb="247">
      <t>タカ</t>
    </rPh>
    <rPh sb="248" eb="250">
      <t>リョウコウ</t>
    </rPh>
    <rPh sb="253" eb="256">
      <t>スイセンカ</t>
    </rPh>
    <rPh sb="256" eb="257">
      <t>リツ</t>
    </rPh>
    <rPh sb="268" eb="269">
      <t>タカ</t>
    </rPh>
    <rPh sb="270" eb="272">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</si>
</sst>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498816"/>
        <c:axId val="19111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16498816"/>
        <c:axId val="191113816"/>
      </c:lineChart>
      <c:dateAx>
        <c:axId val="116498816"/>
        <c:scaling>
          <c:orientation val="minMax"/>
        </c:scaling>
        <c:delete val="1"/>
        <c:axPos val="b"/>
        <c:numFmt formatCode="ge" sourceLinked="1"/>
        <c:majorTickMark val="none"/>
        <c:minorTickMark val="none"/>
        <c:tickLblPos val="none"/>
        <c:crossAx val="191113816"/>
        <c:crosses val="autoZero"/>
        <c:auto val="1"/>
        <c:lblOffset val="100"/>
        <c:baseTimeUnit val="years"/>
      </c:dateAx>
      <c:valAx>
        <c:axId val="19111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988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65.510000000000005</c:v>
                </c:pt>
                <c:pt idx="1">
                  <c:v>64.62</c:v>
                </c:pt>
                <c:pt idx="2">
                  <c:v>63.65</c:v>
                </c:pt>
                <c:pt idx="3">
                  <c:v>63.12</c:v>
                </c:pt>
                <c:pt idx="4">
                  <c:v>61.45</c:v>
                </c:pt>
              </c:numCache>
            </c:numRef>
          </c:val>
        </c:ser>
        <c:dLbls>
          <c:showLegendKey val="0"/>
          <c:showVal val="0"/>
          <c:showCatName val="0"/>
          <c:showSerName val="0"/>
          <c:showPercent val="0"/>
          <c:showBubbleSize val="0"/>
        </c:dLbls>
        <c:gapWidth val="150"/>
        <c:axId val="192155616"/>
        <c:axId val="19215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92155616"/>
        <c:axId val="192156008"/>
      </c:lineChart>
      <c:dateAx>
        <c:axId val="192155616"/>
        <c:scaling>
          <c:orientation val="minMax"/>
        </c:scaling>
        <c:delete val="1"/>
        <c:axPos val="b"/>
        <c:numFmt formatCode="ge" sourceLinked="1"/>
        <c:majorTickMark val="none"/>
        <c:minorTickMark val="none"/>
        <c:tickLblPos val="none"/>
        <c:crossAx val="192156008"/>
        <c:crosses val="autoZero"/>
        <c:auto val="1"/>
        <c:lblOffset val="100"/>
        <c:baseTimeUnit val="years"/>
      </c:dateAx>
      <c:valAx>
        <c:axId val="19215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1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97.27</c:v>
                </c:pt>
                <c:pt idx="1">
                  <c:v>98.79</c:v>
                </c:pt>
                <c:pt idx="2">
                  <c:v>96.93</c:v>
                </c:pt>
                <c:pt idx="3">
                  <c:v>97.46</c:v>
                </c:pt>
                <c:pt idx="4">
                  <c:v>98.32</c:v>
                </c:pt>
              </c:numCache>
            </c:numRef>
          </c:val>
        </c:ser>
        <c:dLbls>
          <c:showLegendKey val="0"/>
          <c:showVal val="0"/>
          <c:showCatName val="0"/>
          <c:showSerName val="0"/>
          <c:showPercent val="0"/>
          <c:showBubbleSize val="0"/>
        </c:dLbls>
        <c:gapWidth val="150"/>
        <c:axId val="192157184"/>
        <c:axId val="19215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92157184"/>
        <c:axId val="192157576"/>
      </c:lineChart>
      <c:dateAx>
        <c:axId val="192157184"/>
        <c:scaling>
          <c:orientation val="minMax"/>
        </c:scaling>
        <c:delete val="1"/>
        <c:axPos val="b"/>
        <c:numFmt formatCode="ge" sourceLinked="1"/>
        <c:majorTickMark val="none"/>
        <c:minorTickMark val="none"/>
        <c:tickLblPos val="none"/>
        <c:crossAx val="192157576"/>
        <c:crosses val="autoZero"/>
        <c:auto val="1"/>
        <c:lblOffset val="100"/>
        <c:baseTimeUnit val="years"/>
      </c:dateAx>
      <c:valAx>
        <c:axId val="19215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1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68.010000000000005</c:v>
                </c:pt>
                <c:pt idx="1">
                  <c:v>62.79</c:v>
                </c:pt>
                <c:pt idx="2">
                  <c:v>61.97</c:v>
                </c:pt>
                <c:pt idx="3">
                  <c:v>60.11</c:v>
                </c:pt>
                <c:pt idx="4">
                  <c:v>58.97</c:v>
                </c:pt>
              </c:numCache>
            </c:numRef>
          </c:val>
        </c:ser>
        <c:dLbls>
          <c:showLegendKey val="0"/>
          <c:showVal val="0"/>
          <c:showCatName val="0"/>
          <c:showSerName val="0"/>
          <c:showPercent val="0"/>
          <c:showBubbleSize val="0"/>
        </c:dLbls>
        <c:gapWidth val="150"/>
        <c:axId val="115904312"/>
        <c:axId val="19123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904312"/>
        <c:axId val="191231952"/>
      </c:lineChart>
      <c:dateAx>
        <c:axId val="115904312"/>
        <c:scaling>
          <c:orientation val="minMax"/>
        </c:scaling>
        <c:delete val="1"/>
        <c:axPos val="b"/>
        <c:numFmt formatCode="ge" sourceLinked="1"/>
        <c:majorTickMark val="none"/>
        <c:minorTickMark val="none"/>
        <c:tickLblPos val="none"/>
        <c:crossAx val="191231952"/>
        <c:crosses val="autoZero"/>
        <c:auto val="1"/>
        <c:lblOffset val="100"/>
        <c:baseTimeUnit val="years"/>
      </c:dateAx>
      <c:valAx>
        <c:axId val="19123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0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758680"/>
        <c:axId val="19176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758680"/>
        <c:axId val="191763160"/>
      </c:lineChart>
      <c:dateAx>
        <c:axId val="191758680"/>
        <c:scaling>
          <c:orientation val="minMax"/>
        </c:scaling>
        <c:delete val="1"/>
        <c:axPos val="b"/>
        <c:numFmt formatCode="ge" sourceLinked="1"/>
        <c:majorTickMark val="none"/>
        <c:minorTickMark val="none"/>
        <c:tickLblPos val="none"/>
        <c:crossAx val="191763160"/>
        <c:crosses val="autoZero"/>
        <c:auto val="1"/>
        <c:lblOffset val="100"/>
        <c:baseTimeUnit val="years"/>
      </c:dateAx>
      <c:valAx>
        <c:axId val="19176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75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812088"/>
        <c:axId val="19182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812088"/>
        <c:axId val="191820664"/>
      </c:lineChart>
      <c:dateAx>
        <c:axId val="191812088"/>
        <c:scaling>
          <c:orientation val="minMax"/>
        </c:scaling>
        <c:delete val="1"/>
        <c:axPos val="b"/>
        <c:numFmt formatCode="ge" sourceLinked="1"/>
        <c:majorTickMark val="none"/>
        <c:minorTickMark val="none"/>
        <c:tickLblPos val="none"/>
        <c:crossAx val="191820664"/>
        <c:crosses val="autoZero"/>
        <c:auto val="1"/>
        <c:lblOffset val="100"/>
        <c:baseTimeUnit val="years"/>
      </c:dateAx>
      <c:valAx>
        <c:axId val="191820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1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821856"/>
        <c:axId val="19182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821856"/>
        <c:axId val="191822248"/>
      </c:lineChart>
      <c:dateAx>
        <c:axId val="191821856"/>
        <c:scaling>
          <c:orientation val="minMax"/>
        </c:scaling>
        <c:delete val="1"/>
        <c:axPos val="b"/>
        <c:numFmt formatCode="ge" sourceLinked="1"/>
        <c:majorTickMark val="none"/>
        <c:minorTickMark val="none"/>
        <c:tickLblPos val="none"/>
        <c:crossAx val="191822248"/>
        <c:crosses val="autoZero"/>
        <c:auto val="1"/>
        <c:lblOffset val="100"/>
        <c:baseTimeUnit val="years"/>
      </c:dateAx>
      <c:valAx>
        <c:axId val="19182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1823424"/>
        <c:axId val="19182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1823424"/>
        <c:axId val="191823816"/>
      </c:lineChart>
      <c:dateAx>
        <c:axId val="191823424"/>
        <c:scaling>
          <c:orientation val="minMax"/>
        </c:scaling>
        <c:delete val="1"/>
        <c:axPos val="b"/>
        <c:numFmt formatCode="ge" sourceLinked="1"/>
        <c:majorTickMark val="none"/>
        <c:minorTickMark val="none"/>
        <c:tickLblPos val="none"/>
        <c:crossAx val="191823816"/>
        <c:crosses val="autoZero"/>
        <c:auto val="1"/>
        <c:lblOffset val="100"/>
        <c:baseTimeUnit val="years"/>
      </c:dateAx>
      <c:valAx>
        <c:axId val="19182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258.68</c:v>
                </c:pt>
                <c:pt idx="1">
                  <c:v>258.95</c:v>
                </c:pt>
                <c:pt idx="2">
                  <c:v>140.38999999999999</c:v>
                </c:pt>
                <c:pt idx="3">
                  <c:v>127.4</c:v>
                </c:pt>
                <c:pt idx="4">
                  <c:v>115.57</c:v>
                </c:pt>
              </c:numCache>
            </c:numRef>
          </c:val>
        </c:ser>
        <c:dLbls>
          <c:showLegendKey val="0"/>
          <c:showVal val="0"/>
          <c:showCatName val="0"/>
          <c:showSerName val="0"/>
          <c:showPercent val="0"/>
          <c:showBubbleSize val="0"/>
        </c:dLbls>
        <c:gapWidth val="150"/>
        <c:axId val="192026712"/>
        <c:axId val="1920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92026712"/>
        <c:axId val="192027104"/>
      </c:lineChart>
      <c:dateAx>
        <c:axId val="192026712"/>
        <c:scaling>
          <c:orientation val="minMax"/>
        </c:scaling>
        <c:delete val="1"/>
        <c:axPos val="b"/>
        <c:numFmt formatCode="ge" sourceLinked="1"/>
        <c:majorTickMark val="none"/>
        <c:minorTickMark val="none"/>
        <c:tickLblPos val="none"/>
        <c:crossAx val="192027104"/>
        <c:crosses val="autoZero"/>
        <c:auto val="1"/>
        <c:lblOffset val="100"/>
        <c:baseTimeUnit val="years"/>
      </c:dateAx>
      <c:valAx>
        <c:axId val="19202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2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59.2</c:v>
                </c:pt>
                <c:pt idx="1">
                  <c:v>60.79</c:v>
                </c:pt>
                <c:pt idx="2">
                  <c:v>61.65</c:v>
                </c:pt>
                <c:pt idx="3">
                  <c:v>64.44</c:v>
                </c:pt>
                <c:pt idx="4">
                  <c:v>63.19</c:v>
                </c:pt>
              </c:numCache>
            </c:numRef>
          </c:val>
        </c:ser>
        <c:dLbls>
          <c:showLegendKey val="0"/>
          <c:showVal val="0"/>
          <c:showCatName val="0"/>
          <c:showSerName val="0"/>
          <c:showPercent val="0"/>
          <c:showBubbleSize val="0"/>
        </c:dLbls>
        <c:gapWidth val="150"/>
        <c:axId val="192028280"/>
        <c:axId val="1920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92028280"/>
        <c:axId val="192028672"/>
      </c:lineChart>
      <c:dateAx>
        <c:axId val="192028280"/>
        <c:scaling>
          <c:orientation val="minMax"/>
        </c:scaling>
        <c:delete val="1"/>
        <c:axPos val="b"/>
        <c:numFmt formatCode="ge" sourceLinked="1"/>
        <c:majorTickMark val="none"/>
        <c:minorTickMark val="none"/>
        <c:tickLblPos val="none"/>
        <c:crossAx val="192028672"/>
        <c:crosses val="autoZero"/>
        <c:auto val="1"/>
        <c:lblOffset val="100"/>
        <c:baseTimeUnit val="years"/>
      </c:dateAx>
      <c:valAx>
        <c:axId val="1920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2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221.75</c:v>
                </c:pt>
                <c:pt idx="1">
                  <c:v>217.76</c:v>
                </c:pt>
                <c:pt idx="2">
                  <c:v>215.19</c:v>
                </c:pt>
                <c:pt idx="3">
                  <c:v>210.56</c:v>
                </c:pt>
                <c:pt idx="4">
                  <c:v>221.36</c:v>
                </c:pt>
              </c:numCache>
            </c:numRef>
          </c:val>
        </c:ser>
        <c:dLbls>
          <c:showLegendKey val="0"/>
          <c:showVal val="0"/>
          <c:showCatName val="0"/>
          <c:showSerName val="0"/>
          <c:showPercent val="0"/>
          <c:showBubbleSize val="0"/>
        </c:dLbls>
        <c:gapWidth val="150"/>
        <c:axId val="192029848"/>
        <c:axId val="1920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92029848"/>
        <c:axId val="192030240"/>
      </c:lineChart>
      <c:dateAx>
        <c:axId val="192029848"/>
        <c:scaling>
          <c:orientation val="minMax"/>
        </c:scaling>
        <c:delete val="1"/>
        <c:axPos val="b"/>
        <c:numFmt formatCode="ge" sourceLinked="1"/>
        <c:majorTickMark val="none"/>
        <c:minorTickMark val="none"/>
        <c:tickLblPos val="none"/>
        <c:crossAx val="192030240"/>
        <c:crosses val="autoZero"/>
        <c:auto val="1"/>
        <c:lblOffset val="100"/>
        <c:baseTimeUnit val="years"/>
      </c:dateAx>
      <c:valAx>
        <c:axId val="1920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02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AG1" zoomScaleNormal="100" zoomScaleSheetLayoutView="100" workbookViewId="0">
      <selection activeCell="AV34" sqref="AV34:BI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滋賀県　彦根市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112786</v>
      </c>
      <c r="AM8" s="64"/>
      <c r="AN8" s="64"/>
      <c r="AO8" s="64"/>
      <c r="AP8" s="64"/>
      <c r="AQ8" s="64"/>
      <c r="AR8" s="64"/>
      <c r="AS8" s="64"/>
      <c r="AT8" s="63">
        <f>データ!S6</f>
        <v>196.87</v>
      </c>
      <c r="AU8" s="63"/>
      <c r="AV8" s="63"/>
      <c r="AW8" s="63"/>
      <c r="AX8" s="63"/>
      <c r="AY8" s="63"/>
      <c r="AZ8" s="63"/>
      <c r="BA8" s="63"/>
      <c r="BB8" s="63">
        <f>データ!T6</f>
        <v>572.9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4.0199999999999996</v>
      </c>
      <c r="Q10" s="63"/>
      <c r="R10" s="63"/>
      <c r="S10" s="63"/>
      <c r="T10" s="63"/>
      <c r="U10" s="63"/>
      <c r="V10" s="63"/>
      <c r="W10" s="63">
        <f>データ!P6</f>
        <v>100</v>
      </c>
      <c r="X10" s="63"/>
      <c r="Y10" s="63"/>
      <c r="Z10" s="63"/>
      <c r="AA10" s="63"/>
      <c r="AB10" s="63"/>
      <c r="AC10" s="63"/>
      <c r="AD10" s="64">
        <f>データ!Q6</f>
        <v>3877</v>
      </c>
      <c r="AE10" s="64"/>
      <c r="AF10" s="64"/>
      <c r="AG10" s="64"/>
      <c r="AH10" s="64"/>
      <c r="AI10" s="64"/>
      <c r="AJ10" s="64"/>
      <c r="AK10" s="2"/>
      <c r="AL10" s="64">
        <f>データ!U6</f>
        <v>4533</v>
      </c>
      <c r="AM10" s="64"/>
      <c r="AN10" s="64"/>
      <c r="AO10" s="64"/>
      <c r="AP10" s="64"/>
      <c r="AQ10" s="64"/>
      <c r="AR10" s="64"/>
      <c r="AS10" s="64"/>
      <c r="AT10" s="63">
        <f>データ!V6</f>
        <v>1.55</v>
      </c>
      <c r="AU10" s="63"/>
      <c r="AV10" s="63"/>
      <c r="AW10" s="63"/>
      <c r="AX10" s="63"/>
      <c r="AY10" s="63"/>
      <c r="AZ10" s="63"/>
      <c r="BA10" s="63"/>
      <c r="BB10" s="63">
        <f>データ!W6</f>
        <v>2924.52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252026</v>
      </c>
      <c r="D6" s="31">
        <f t="shared" si="3"/>
        <v>47</v>
      </c>
      <c r="E6" s="31">
        <f t="shared" si="3"/>
        <v>17</v>
      </c>
      <c r="F6" s="31">
        <f t="shared" si="3"/>
        <v>5</v>
      </c>
      <c r="G6" s="31">
        <f t="shared" si="3"/>
        <v>0</v>
      </c>
      <c r="H6" s="31" t="str">
        <f t="shared" si="3"/>
        <v>滋賀県　彦根市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4.0199999999999996</v>
      </c>
      <c r="P6" s="32">
        <f t="shared" si="3"/>
        <v>100</v>
      </c>
      <c r="Q6" s="32">
        <f t="shared" si="3"/>
        <v>3877</v>
      </c>
      <c r="R6" s="32">
        <f t="shared" si="3"/>
        <v>112786</v>
      </c>
      <c r="S6" s="32">
        <f t="shared" si="3"/>
        <v>196.87</v>
      </c>
      <c r="T6" s="32">
        <f t="shared" si="3"/>
        <v>572.9</v>
      </c>
      <c r="U6" s="32">
        <f t="shared" si="3"/>
        <v>4533</v>
      </c>
      <c r="V6" s="32">
        <f t="shared" si="3"/>
        <v>1.55</v>
      </c>
      <c r="W6" s="32">
        <f t="shared" si="3"/>
        <v>2924.52</v>
      </c>
      <c r="X6" s="33">
        <f>IF(X7="",NA(),X7)</f>
        <v>68.010000000000005</v>
      </c>
      <c r="Y6" s="33">
        <f t="shared" ref="Y6:AG6" si="4">IF(Y7="",NA(),Y7)</f>
        <v>62.79</v>
      </c>
      <c r="Z6" s="33">
        <f t="shared" si="4"/>
        <v>61.97</v>
      </c>
      <c r="AA6" s="33">
        <f t="shared" si="4"/>
        <v>60.11</v>
      </c>
      <c r="AB6" s="33">
        <f t="shared" si="4"/>
        <v>58.97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258.68</v>
      </c>
      <c r="BF6" s="33">
        <f t="shared" ref="BF6:BN6" si="7">IF(BF7="",NA(),BF7)</f>
        <v>258.95</v>
      </c>
      <c r="BG6" s="33">
        <f t="shared" si="7"/>
        <v>140.38999999999999</v>
      </c>
      <c r="BH6" s="33">
        <f t="shared" si="7"/>
        <v>127.4</v>
      </c>
      <c r="BI6" s="33">
        <f t="shared" si="7"/>
        <v>115.57</v>
      </c>
      <c r="BJ6" s="33">
        <f t="shared" si="7"/>
        <v>1239.2</v>
      </c>
      <c r="BK6" s="33">
        <f t="shared" si="7"/>
        <v>1197.82</v>
      </c>
      <c r="BL6" s="33">
        <f t="shared" si="7"/>
        <v>1126.77</v>
      </c>
      <c r="BM6" s="33">
        <f t="shared" si="7"/>
        <v>1044.8</v>
      </c>
      <c r="BN6" s="33">
        <f t="shared" si="7"/>
        <v>1081.8</v>
      </c>
      <c r="BO6" s="32" t="str">
        <f>IF(BO7="","",IF(BO7="-","【-】","【"&amp;SUBSTITUTE(TEXT(BO7,"#,##0.00"),"-","△")&amp;"】"))</f>
        <v>【1,015.77】</v>
      </c>
      <c r="BP6" s="33">
        <f>IF(BP7="",NA(),BP7)</f>
        <v>59.2</v>
      </c>
      <c r="BQ6" s="33">
        <f t="shared" ref="BQ6:BY6" si="8">IF(BQ7="",NA(),BQ7)</f>
        <v>60.79</v>
      </c>
      <c r="BR6" s="33">
        <f t="shared" si="8"/>
        <v>61.65</v>
      </c>
      <c r="BS6" s="33">
        <f t="shared" si="8"/>
        <v>64.44</v>
      </c>
      <c r="BT6" s="33">
        <f t="shared" si="8"/>
        <v>63.19</v>
      </c>
      <c r="BU6" s="33">
        <f t="shared" si="8"/>
        <v>51.56</v>
      </c>
      <c r="BV6" s="33">
        <f t="shared" si="8"/>
        <v>51.03</v>
      </c>
      <c r="BW6" s="33">
        <f t="shared" si="8"/>
        <v>50.9</v>
      </c>
      <c r="BX6" s="33">
        <f t="shared" si="8"/>
        <v>50.82</v>
      </c>
      <c r="BY6" s="33">
        <f t="shared" si="8"/>
        <v>52.19</v>
      </c>
      <c r="BZ6" s="32" t="str">
        <f>IF(BZ7="","",IF(BZ7="-","【-】","【"&amp;SUBSTITUTE(TEXT(BZ7,"#,##0.00"),"-","△")&amp;"】"))</f>
        <v>【52.78】</v>
      </c>
      <c r="CA6" s="33">
        <f>IF(CA7="",NA(),CA7)</f>
        <v>221.75</v>
      </c>
      <c r="CB6" s="33">
        <f t="shared" ref="CB6:CJ6" si="9">IF(CB7="",NA(),CB7)</f>
        <v>217.76</v>
      </c>
      <c r="CC6" s="33">
        <f t="shared" si="9"/>
        <v>215.19</v>
      </c>
      <c r="CD6" s="33">
        <f t="shared" si="9"/>
        <v>210.56</v>
      </c>
      <c r="CE6" s="33">
        <f t="shared" si="9"/>
        <v>221.36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65.510000000000005</v>
      </c>
      <c r="CM6" s="33">
        <f t="shared" ref="CM6:CU6" si="10">IF(CM7="",NA(),CM7)</f>
        <v>64.62</v>
      </c>
      <c r="CN6" s="33">
        <f t="shared" si="10"/>
        <v>63.65</v>
      </c>
      <c r="CO6" s="33">
        <f t="shared" si="10"/>
        <v>63.12</v>
      </c>
      <c r="CP6" s="33">
        <f t="shared" si="10"/>
        <v>61.45</v>
      </c>
      <c r="CQ6" s="33">
        <f t="shared" si="10"/>
        <v>55.2</v>
      </c>
      <c r="CR6" s="33">
        <f t="shared" si="10"/>
        <v>54.74</v>
      </c>
      <c r="CS6" s="33">
        <f t="shared" si="10"/>
        <v>53.78</v>
      </c>
      <c r="CT6" s="33">
        <f t="shared" si="10"/>
        <v>53.24</v>
      </c>
      <c r="CU6" s="33">
        <f t="shared" si="10"/>
        <v>52.31</v>
      </c>
      <c r="CV6" s="32" t="str">
        <f>IF(CV7="","",IF(CV7="-","【-】","【"&amp;SUBSTITUTE(TEXT(CV7,"#,##0.00"),"-","△")&amp;"】"))</f>
        <v>【52.74】</v>
      </c>
      <c r="CW6" s="33">
        <f>IF(CW7="",NA(),CW7)</f>
        <v>97.27</v>
      </c>
      <c r="CX6" s="33">
        <f t="shared" ref="CX6:DF6" si="11">IF(CX7="",NA(),CX7)</f>
        <v>98.79</v>
      </c>
      <c r="CY6" s="33">
        <f t="shared" si="11"/>
        <v>96.93</v>
      </c>
      <c r="CZ6" s="33">
        <f t="shared" si="11"/>
        <v>97.46</v>
      </c>
      <c r="DA6" s="33">
        <f t="shared" si="11"/>
        <v>98.32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252026</v>
      </c>
      <c r="D7" s="35">
        <v>47</v>
      </c>
      <c r="E7" s="35">
        <v>17</v>
      </c>
      <c r="F7" s="35">
        <v>5</v>
      </c>
      <c r="G7" s="35">
        <v>0</v>
      </c>
      <c r="H7" s="35" t="s">
        <v>96</v>
      </c>
      <c r="I7" s="35" t="s">
        <v>97</v>
      </c>
      <c r="J7" s="35" t="s">
        <v>98</v>
      </c>
      <c r="K7" s="35" t="s">
        <v>99</v>
      </c>
      <c r="L7" s="35" t="s">
        <v>100</v>
      </c>
      <c r="M7" s="36" t="s">
        <v>101</v>
      </c>
      <c r="N7" s="36" t="s">
        <v>102</v>
      </c>
      <c r="O7" s="36">
        <v>4.0199999999999996</v>
      </c>
      <c r="P7" s="36">
        <v>100</v>
      </c>
      <c r="Q7" s="36">
        <v>3877</v>
      </c>
      <c r="R7" s="36">
        <v>112786</v>
      </c>
      <c r="S7" s="36">
        <v>196.87</v>
      </c>
      <c r="T7" s="36">
        <v>572.9</v>
      </c>
      <c r="U7" s="36">
        <v>4533</v>
      </c>
      <c r="V7" s="36">
        <v>1.55</v>
      </c>
      <c r="W7" s="36">
        <v>2924.52</v>
      </c>
      <c r="X7" s="36">
        <v>68.010000000000005</v>
      </c>
      <c r="Y7" s="36">
        <v>62.79</v>
      </c>
      <c r="Z7" s="36">
        <v>61.97</v>
      </c>
      <c r="AA7" s="36">
        <v>60.11</v>
      </c>
      <c r="AB7" s="36">
        <v>58.97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258.68</v>
      </c>
      <c r="BF7" s="36">
        <v>258.95</v>
      </c>
      <c r="BG7" s="36">
        <v>140.38999999999999</v>
      </c>
      <c r="BH7" s="36">
        <v>127.4</v>
      </c>
      <c r="BI7" s="36">
        <v>115.57</v>
      </c>
      <c r="BJ7" s="36">
        <v>1239.2</v>
      </c>
      <c r="BK7" s="36">
        <v>1197.82</v>
      </c>
      <c r="BL7" s="36">
        <v>1126.77</v>
      </c>
      <c r="BM7" s="36">
        <v>1044.8</v>
      </c>
      <c r="BN7" s="36">
        <v>1081.8</v>
      </c>
      <c r="BO7" s="36">
        <v>1015.77</v>
      </c>
      <c r="BP7" s="36">
        <v>59.2</v>
      </c>
      <c r="BQ7" s="36">
        <v>60.79</v>
      </c>
      <c r="BR7" s="36">
        <v>61.65</v>
      </c>
      <c r="BS7" s="36">
        <v>64.44</v>
      </c>
      <c r="BT7" s="36">
        <v>63.19</v>
      </c>
      <c r="BU7" s="36">
        <v>51.56</v>
      </c>
      <c r="BV7" s="36">
        <v>51.03</v>
      </c>
      <c r="BW7" s="36">
        <v>50.9</v>
      </c>
      <c r="BX7" s="36">
        <v>50.82</v>
      </c>
      <c r="BY7" s="36">
        <v>52.19</v>
      </c>
      <c r="BZ7" s="36">
        <v>52.78</v>
      </c>
      <c r="CA7" s="36">
        <v>221.75</v>
      </c>
      <c r="CB7" s="36">
        <v>217.76</v>
      </c>
      <c r="CC7" s="36">
        <v>215.19</v>
      </c>
      <c r="CD7" s="36">
        <v>210.56</v>
      </c>
      <c r="CE7" s="36">
        <v>221.36</v>
      </c>
      <c r="CF7" s="36">
        <v>283.26</v>
      </c>
      <c r="CG7" s="36">
        <v>289.60000000000002</v>
      </c>
      <c r="CH7" s="36">
        <v>293.27</v>
      </c>
      <c r="CI7" s="36">
        <v>300.52</v>
      </c>
      <c r="CJ7" s="36">
        <v>296.14</v>
      </c>
      <c r="CK7" s="36">
        <v>289.81</v>
      </c>
      <c r="CL7" s="36">
        <v>65.510000000000005</v>
      </c>
      <c r="CM7" s="36">
        <v>64.62</v>
      </c>
      <c r="CN7" s="36">
        <v>63.65</v>
      </c>
      <c r="CO7" s="36">
        <v>63.12</v>
      </c>
      <c r="CP7" s="36">
        <v>61.45</v>
      </c>
      <c r="CQ7" s="36">
        <v>55.2</v>
      </c>
      <c r="CR7" s="36">
        <v>54.74</v>
      </c>
      <c r="CS7" s="36">
        <v>53.78</v>
      </c>
      <c r="CT7" s="36">
        <v>53.24</v>
      </c>
      <c r="CU7" s="36">
        <v>52.31</v>
      </c>
      <c r="CV7" s="36">
        <v>52.74</v>
      </c>
      <c r="CW7" s="36">
        <v>97.27</v>
      </c>
      <c r="CX7" s="36">
        <v>98.79</v>
      </c>
      <c r="CY7" s="36">
        <v>96.93</v>
      </c>
      <c r="CZ7" s="36">
        <v>97.46</v>
      </c>
      <c r="DA7" s="36">
        <v>98.32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法非適用_下水道事業</vt:lpstr>
      <vt:lpstr>データ</vt:lpstr>
      <vt:lpstr>法非適用_下水道事業!Print_Area</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chougai</cp:lastModifiedBy>
  <cp:lastPrinted>2017-02-20T06:37:39Z</cp:lastPrinted>
  <dcterms:created xsi:type="dcterms:W3CDTF">2017-02-08T03:12:38Z</dcterms:created>
  <dcterms:modified xsi:type="dcterms:W3CDTF">2017-02-20T12:26:02Z</dcterms:modified>
  <cp:category/>
</cp:coreProperties>
</file>