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4525"/>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B8" i="4"/>
  <c r="B6" i="4"/>
  <c r="C10" i="5" l="1"/>
  <c r="D10" i="5"/>
  <c r="E10" i="5"/>
  <c r="B10" i="5"/>
</calcChain>
</file>

<file path=xl/sharedStrings.xml><?xml version="1.0" encoding="utf-8"?>
<sst xmlns="http://schemas.openxmlformats.org/spreadsheetml/2006/main" count="235" uniqueCount="120">
  <si>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</si>
  <si>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</si>
  <si>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</si>
  <si>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</si>
  <si>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</si>
  <si>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</si>
  <si>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</si>
  <si>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</si>
  <si>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</si>
  <si>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</si>
  <si>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</si>
  <si>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</si>
  <si>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</si>
  <si>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</si>
  <si>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</si>
  <si>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</si>
  <si>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</si>
  <si>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</si>
  <si>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</si>
  <si>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</si>
  <si>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</si>
  <si>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</si>
  <si>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</si>
  <si>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</si>
  <si>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</si>
  <si>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</si>
  <si>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</si>
  <si>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</si>
  <si>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</si>
  <si>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</si>
  <si>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</si>
  <si>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</si>
  <si>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</si>
  <si>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</si>
  <si>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</si>
  <si>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</si>
  <si>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</si>
  <si>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</si>
  <si>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</si>
  <si>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</si>
  <si>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</si>
  <si>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</si>
  <si>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</si>
  <si>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</si>
  <si>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</si>
  <si>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</si>
  <si>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</si>
  <si>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</si>
  <si>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</si>
  <si>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</si>
  <si>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</si>
  <si>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</si>
  <si>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</si>
  <si>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</si>
  <si>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</si>
  <si>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</si>
  <si>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</si>
  <si>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</si>
  <si>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</si>
  <si>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</si>
  <si>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</si>
  <si>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</si>
  <si>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</si>
  <si>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</si>
  <si>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</si>
  <si>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</si>
  <si>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</si>
  <si>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</si>
  <si>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</si>
  <si>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</si>
  <si>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</si>
  <si>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</si>
  <si>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</si>
  <si>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</si>
  <si>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</si>
  <si>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</si>
  <si>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</si>
  <si>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</si>
  <si>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</si>
  <si>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</si>
  <si>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</si>
  <si>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</si>
  <si>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</si>
  <si>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</si>
  <si>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</si>
  <si>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</si>
  <si>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</si>
  <si>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</si>
  <si>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</si>
  <si>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</si>
  <si>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</si>
  <si>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</si>
  <si>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</si>
  <si>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</si>
  <si>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</si>
  <si>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</si>
  <si>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</si>
  <si>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</si>
  <si>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</si>
  <si>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</si>
  <si>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</si>
  <si>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</si>
  <si>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</si>
  <si>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</si>
  <si>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</si>
  <si>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滋賀県　愛知郡広域行政組合（事業会計分）</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</si>
  <si>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</si>
  <si>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</si>
  <si>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</si>
  <si>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</si>
  <si>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</si>
  <si>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</si>
  <si>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</si>
  <si>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</si>
  <si>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</si>
  <si>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</si>
  <si>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の経常収支比率から安定的なできているといえる。しかし、施設の老朽化が進んでおり今後は、大規模な更新投資が必要となることから欠損金が発生することも考えられる。また、平成２５年度から４箇年をかけて浄水場の大規模改良工事を実施したことにより③の流動比率が下降し平成２８年度は若干上昇したが企業債残高対給水収益比率は依然、類似団体平均値より高い水準であることから健全な運営が今後維持できるかは不透明である。⑤の料金回収率は高い水準であり今後も維持していきたい。⑥の給水原価は類似団体平均値と比べ抑えられているが施設の老朽化に伴い修繕等の必要性が高まることが予想されるため、今後は費用は増加すると考えられる。⑦の施設利用率については将来の給水人口減少等を考慮して施設の統廃合・ダウンサイジングを考える時期にきている。⑧の有収率は改善しつつあるが、類似団体平均値より低い水準であるため今後も向上を目指したい。</t>
    <rPh sb="2" eb="4">
      <t>ケイジョウ</t>
    </rPh>
    <rPh sb="4" eb="6">
      <t>シュウシ</t>
    </rPh>
    <rPh sb="6" eb="8">
      <t>ヒリツ</t>
    </rPh>
    <rPh sb="10" eb="13">
      <t>アンテイテキ</t>
    </rPh>
    <rPh sb="28" eb="30">
      <t>シセツ</t>
    </rPh>
    <rPh sb="31" eb="34">
      <t>ロウキュウカ</t>
    </rPh>
    <rPh sb="35" eb="36">
      <t>スス</t>
    </rPh>
    <rPh sb="40" eb="42">
      <t>コンゴ</t>
    </rPh>
    <rPh sb="44" eb="47">
      <t>ダイキボ</t>
    </rPh>
    <rPh sb="48" eb="50">
      <t>コウシン</t>
    </rPh>
    <rPh sb="50" eb="52">
      <t>トウシ</t>
    </rPh>
    <rPh sb="53" eb="55">
      <t>ヒツヨウ</t>
    </rPh>
    <rPh sb="62" eb="65">
      <t>ケッソンキン</t>
    </rPh>
    <rPh sb="66" eb="68">
      <t>ハッセイ</t>
    </rPh>
    <rPh sb="73" eb="74">
      <t>カンガ</t>
    </rPh>
    <rPh sb="82" eb="84">
      <t>ヘイセイ</t>
    </rPh>
    <rPh sb="86" eb="88">
      <t>ネンド</t>
    </rPh>
    <rPh sb="91" eb="93">
      <t>カネン</t>
    </rPh>
    <rPh sb="97" eb="100">
      <t>ジョウスイジョウ</t>
    </rPh>
    <rPh sb="101" eb="104">
      <t>ダイキボ</t>
    </rPh>
    <rPh sb="104" eb="106">
      <t>カイリョウ</t>
    </rPh>
    <rPh sb="106" eb="108">
      <t>コウジ</t>
    </rPh>
    <rPh sb="109" eb="111">
      <t>ジッシ</t>
    </rPh>
    <rPh sb="120" eb="122">
      <t>リュウドウ</t>
    </rPh>
    <rPh sb="122" eb="124">
      <t>ヒリツ</t>
    </rPh>
    <rPh sb="125" eb="127">
      <t>カコウ</t>
    </rPh>
    <rPh sb="128" eb="130">
      <t>ヘイセイ</t>
    </rPh>
    <rPh sb="132" eb="134">
      <t>ネンド</t>
    </rPh>
    <rPh sb="135" eb="137">
      <t>ジャッカン</t>
    </rPh>
    <rPh sb="137" eb="139">
      <t>ジョウショウ</t>
    </rPh>
    <rPh sb="142" eb="144">
      <t>キギョウ</t>
    </rPh>
    <rPh sb="144" eb="145">
      <t>サイ</t>
    </rPh>
    <rPh sb="145" eb="147">
      <t>ザンダカ</t>
    </rPh>
    <rPh sb="147" eb="148">
      <t>タイ</t>
    </rPh>
    <rPh sb="148" eb="150">
      <t>キュウスイ</t>
    </rPh>
    <rPh sb="150" eb="152">
      <t>シュウエキ</t>
    </rPh>
    <rPh sb="152" eb="154">
      <t>ヒリツ</t>
    </rPh>
    <rPh sb="155" eb="157">
      <t>イゼン</t>
    </rPh>
    <rPh sb="158" eb="160">
      <t>ルイジ</t>
    </rPh>
    <rPh sb="160" eb="162">
      <t>ダンタイ</t>
    </rPh>
    <rPh sb="162" eb="165">
      <t>ヘイキンチ</t>
    </rPh>
    <rPh sb="167" eb="168">
      <t>タカ</t>
    </rPh>
    <rPh sb="169" eb="171">
      <t>スイジュン</t>
    </rPh>
    <rPh sb="178" eb="180">
      <t>ケンゼン</t>
    </rPh>
    <rPh sb="181" eb="183">
      <t>ウンエイ</t>
    </rPh>
    <rPh sb="184" eb="186">
      <t>コンゴ</t>
    </rPh>
    <rPh sb="186" eb="188">
      <t>イジ</t>
    </rPh>
    <rPh sb="193" eb="196">
      <t>フトウメイ</t>
    </rPh>
    <rPh sb="202" eb="204">
      <t>リョウキン</t>
    </rPh>
    <rPh sb="204" eb="206">
      <t>カイシュウ</t>
    </rPh>
    <rPh sb="206" eb="207">
      <t>リツ</t>
    </rPh>
    <rPh sb="208" eb="209">
      <t>タカ</t>
    </rPh>
    <rPh sb="210" eb="212">
      <t>スイジュン</t>
    </rPh>
    <rPh sb="215" eb="217">
      <t>コンゴ</t>
    </rPh>
    <rPh sb="218" eb="220">
      <t>イジ</t>
    </rPh>
    <rPh sb="229" eb="231">
      <t>キュウスイ</t>
    </rPh>
    <rPh sb="231" eb="233">
      <t>ゲンカ</t>
    </rPh>
    <rPh sb="234" eb="236">
      <t>ルイジ</t>
    </rPh>
    <rPh sb="236" eb="238">
      <t>ダンタイ</t>
    </rPh>
    <rPh sb="238" eb="241">
      <t>ヘイキンチ</t>
    </rPh>
    <rPh sb="242" eb="243">
      <t>クラ</t>
    </rPh>
    <rPh sb="244" eb="245">
      <t>オサ</t>
    </rPh>
    <rPh sb="252" eb="254">
      <t>シセツ</t>
    </rPh>
    <rPh sb="255" eb="258">
      <t>ロウキュウカ</t>
    </rPh>
    <rPh sb="259" eb="260">
      <t>トモナ</t>
    </rPh>
    <rPh sb="261" eb="263">
      <t>シュウゼン</t>
    </rPh>
    <rPh sb="263" eb="264">
      <t>トウ</t>
    </rPh>
    <rPh sb="265" eb="268">
      <t>ヒツヨウセイ</t>
    </rPh>
    <rPh sb="269" eb="270">
      <t>タカ</t>
    </rPh>
    <rPh sb="275" eb="277">
      <t>ヨソウ</t>
    </rPh>
    <rPh sb="283" eb="285">
      <t>コンゴ</t>
    </rPh>
    <rPh sb="286" eb="288">
      <t>ヒヨウ</t>
    </rPh>
    <rPh sb="289" eb="291">
      <t>ゾウカ</t>
    </rPh>
    <rPh sb="294" eb="295">
      <t>カンガ</t>
    </rPh>
    <rPh sb="302" eb="304">
      <t>シセツ</t>
    </rPh>
    <rPh sb="304" eb="307">
      <t>リヨウリツ</t>
    </rPh>
    <rPh sb="312" eb="314">
      <t>ショウライ</t>
    </rPh>
    <rPh sb="315" eb="317">
      <t>キュウスイ</t>
    </rPh>
    <rPh sb="317" eb="319">
      <t>ジンコウ</t>
    </rPh>
    <rPh sb="319" eb="321">
      <t>ゲンショウ</t>
    </rPh>
    <rPh sb="321" eb="322">
      <t>トウ</t>
    </rPh>
    <rPh sb="323" eb="325">
      <t>コウリョ</t>
    </rPh>
    <rPh sb="327" eb="329">
      <t>シセツ</t>
    </rPh>
    <rPh sb="330" eb="333">
      <t>トウハイゴウ</t>
    </rPh>
    <rPh sb="343" eb="344">
      <t>カンガ</t>
    </rPh>
    <rPh sb="346" eb="348">
      <t>ジキ</t>
    </rPh>
    <rPh sb="356" eb="358">
      <t>ユウシュウ</t>
    </rPh>
    <rPh sb="358" eb="359">
      <t>リツ</t>
    </rPh>
    <rPh sb="360" eb="362">
      <t>カイゼン</t>
    </rPh>
    <rPh sb="369" eb="371">
      <t>ルイジ</t>
    </rPh>
    <rPh sb="371" eb="373">
      <t>ダンタイ</t>
    </rPh>
    <rPh sb="373" eb="376">
      <t>ヘイキンチ</t>
    </rPh>
    <rPh sb="378" eb="379">
      <t>ヒク</t>
    </rPh>
    <rPh sb="380" eb="382">
      <t>スイジュン</t>
    </rPh>
    <rPh sb="387" eb="389">
      <t>コンゴ</t>
    </rPh>
    <rPh sb="390" eb="392">
      <t>コウジョウ</t>
    </rPh>
    <rPh sb="393" eb="395">
      <t>メザ</t>
    </rPh>
    <phoneticPr fontId="4"/>
  </si>
  <si>
    <t>当組合は創設から４０年が経過しており老朽化が進み今後は、固定資産の減価償却率が上昇することが予想される。③の管路更新率は類似団体平均値よりも高い水準ではあるものの②の管路経年化率は増加すると予想されるため、計画的かつ効率的な更新に取り組む必要がある。</t>
    <rPh sb="0" eb="1">
      <t>トウ</t>
    </rPh>
    <rPh sb="1" eb="3">
      <t>クミアイ</t>
    </rPh>
    <rPh sb="4" eb="6">
      <t>ソウセツ</t>
    </rPh>
    <rPh sb="10" eb="11">
      <t>ネン</t>
    </rPh>
    <rPh sb="12" eb="14">
      <t>ケイカ</t>
    </rPh>
    <rPh sb="18" eb="21">
      <t>ロウキュウカ</t>
    </rPh>
    <rPh sb="22" eb="23">
      <t>スス</t>
    </rPh>
    <rPh sb="24" eb="26">
      <t>コンゴ</t>
    </rPh>
    <rPh sb="28" eb="30">
      <t>コテイ</t>
    </rPh>
    <rPh sb="30" eb="32">
      <t>シサン</t>
    </rPh>
    <rPh sb="33" eb="35">
      <t>ゲンカ</t>
    </rPh>
    <rPh sb="35" eb="37">
      <t>ショウキャク</t>
    </rPh>
    <rPh sb="37" eb="38">
      <t>リツ</t>
    </rPh>
    <rPh sb="39" eb="41">
      <t>ジョウショウ</t>
    </rPh>
    <rPh sb="46" eb="48">
      <t>ヨソウ</t>
    </rPh>
    <rPh sb="54" eb="56">
      <t>カンロ</t>
    </rPh>
    <rPh sb="56" eb="58">
      <t>コウシン</t>
    </rPh>
    <rPh sb="58" eb="59">
      <t>リツ</t>
    </rPh>
    <rPh sb="60" eb="62">
      <t>ルイジ</t>
    </rPh>
    <rPh sb="62" eb="64">
      <t>ダンタイ</t>
    </rPh>
    <rPh sb="64" eb="67">
      <t>ヘイキンチ</t>
    </rPh>
    <rPh sb="70" eb="71">
      <t>タカ</t>
    </rPh>
    <rPh sb="72" eb="74">
      <t>スイジュン</t>
    </rPh>
    <rPh sb="83" eb="85">
      <t>カンロ</t>
    </rPh>
    <rPh sb="85" eb="88">
      <t>ケイネンカ</t>
    </rPh>
    <rPh sb="88" eb="89">
      <t>リツ</t>
    </rPh>
    <rPh sb="90" eb="92">
      <t>ゾウカ</t>
    </rPh>
    <rPh sb="95" eb="97">
      <t>ヨソウ</t>
    </rPh>
    <rPh sb="103" eb="106">
      <t>ケイカクテキ</t>
    </rPh>
    <rPh sb="108" eb="111">
      <t>コウリツテキ</t>
    </rPh>
    <rPh sb="112" eb="114">
      <t>コウシン</t>
    </rPh>
    <rPh sb="115" eb="116">
      <t>ト</t>
    </rPh>
    <rPh sb="117" eb="118">
      <t>ク</t>
    </rPh>
    <rPh sb="119" eb="121">
      <t>ヒツヨウ</t>
    </rPh>
    <phoneticPr fontId="4"/>
  </si>
  <si>
    <t>現在は安定的で健全な経営ができているように見えるが、施設・管路の老朽化が進んでおり更新投資のための財源確保が難しい状態である。人口の減少により給水収益も減少していくことが予想されることから経費削減を実施しつつアセットマネジメントを活用して今後の更新計画・料金改定の時期を見極めて財源確保に取り組み健全な経営ができるよう目指したい。</t>
    <rPh sb="0" eb="2">
      <t>ゲンザイ</t>
    </rPh>
    <rPh sb="3" eb="6">
      <t>アンテイテキ</t>
    </rPh>
    <rPh sb="7" eb="9">
      <t>ケンゼン</t>
    </rPh>
    <rPh sb="10" eb="12">
      <t>ケイエイ</t>
    </rPh>
    <rPh sb="21" eb="22">
      <t>ミ</t>
    </rPh>
    <rPh sb="26" eb="28">
      <t>シセツ</t>
    </rPh>
    <rPh sb="29" eb="31">
      <t>カンロ</t>
    </rPh>
    <rPh sb="32" eb="35">
      <t>ロウキュウカ</t>
    </rPh>
    <rPh sb="36" eb="37">
      <t>スス</t>
    </rPh>
    <rPh sb="41" eb="43">
      <t>コウシン</t>
    </rPh>
    <rPh sb="43" eb="45">
      <t>トウシ</t>
    </rPh>
    <rPh sb="49" eb="51">
      <t>ザイゲン</t>
    </rPh>
    <rPh sb="51" eb="53">
      <t>カクホ</t>
    </rPh>
    <rPh sb="54" eb="55">
      <t>ムズカ</t>
    </rPh>
    <rPh sb="57" eb="59">
      <t>ジョウタイ</t>
    </rPh>
    <rPh sb="63" eb="65">
      <t>ジンコウ</t>
    </rPh>
    <rPh sb="66" eb="68">
      <t>ゲンショウ</t>
    </rPh>
    <rPh sb="71" eb="73">
      <t>キュウスイ</t>
    </rPh>
    <rPh sb="73" eb="75">
      <t>シュウエキ</t>
    </rPh>
    <rPh sb="76" eb="78">
      <t>ゲンショウ</t>
    </rPh>
    <rPh sb="85" eb="87">
      <t>ヨソウ</t>
    </rPh>
    <rPh sb="94" eb="96">
      <t>ケイヒ</t>
    </rPh>
    <rPh sb="96" eb="98">
      <t>サクゲン</t>
    </rPh>
    <rPh sb="99" eb="101">
      <t>ジッシ</t>
    </rPh>
    <rPh sb="115" eb="117">
      <t>カツヨウ</t>
    </rPh>
    <rPh sb="119" eb="121">
      <t>コンゴ</t>
    </rPh>
    <rPh sb="122" eb="124">
      <t>コウシン</t>
    </rPh>
    <rPh sb="124" eb="126">
      <t>ケイカク</t>
    </rPh>
    <rPh sb="127" eb="129">
      <t>リョウキン</t>
    </rPh>
    <rPh sb="129" eb="131">
      <t>カイテイ</t>
    </rPh>
    <rPh sb="132" eb="134">
      <t>ジキ</t>
    </rPh>
    <rPh sb="135" eb="137">
      <t>ミキワ</t>
    </rPh>
    <rPh sb="139" eb="141">
      <t>ザイゲン</t>
    </rPh>
    <rPh sb="141" eb="143">
      <t>カクホ</t>
    </rPh>
    <rPh sb="144" eb="145">
      <t>ト</t>
    </rPh>
    <rPh sb="146" eb="147">
      <t>ク</t>
    </rPh>
    <rPh sb="148" eb="150">
      <t>ケンゼン</t>
    </rPh>
    <rPh sb="151" eb="153">
      <t>ケイエイ</t>
    </rPh>
    <rPh sb="159" eb="161">
      <t>メザ</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</si>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</sst>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0.71</c:v>
                </c:pt>
                <c:pt idx="1">
                  <c:v>0.4</c:v>
                </c:pt>
                <c:pt idx="2">
                  <c:v>0.74</c:v>
                </c:pt>
                <c:pt idx="3">
                  <c:v>1.1200000000000001</c:v>
                </c:pt>
                <c:pt idx="4">
                  <c:v>0.83</c:v>
                </c:pt>
              </c:numCache>
            </c:numRef>
          </c:val>
        </c:ser>
        <c:dLbls>
          <c:showLegendKey val="0"/>
          <c:showVal val="0"/>
          <c:showCatName val="0"/>
          <c:showSerName val="0"/>
          <c:showPercent val="0"/>
          <c:showBubbleSize val="0"/>
        </c:dLbls>
        <c:gapWidth val="150"/>
        <c:axId val="144351616"/>
        <c:axId val="14435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144351616"/>
        <c:axId val="144353536"/>
      </c:lineChart>
      <c:dateAx>
        <c:axId val="144351616"/>
        <c:scaling>
          <c:orientation val="minMax"/>
        </c:scaling>
        <c:delete val="1"/>
        <c:axPos val="b"/>
        <c:numFmt formatCode="ge" sourceLinked="1"/>
        <c:majorTickMark val="none"/>
        <c:minorTickMark val="none"/>
        <c:tickLblPos val="none"/>
        <c:crossAx val="144353536"/>
        <c:crosses val="autoZero"/>
        <c:auto val="1"/>
        <c:lblOffset val="100"/>
        <c:baseTimeUnit val="years"/>
      </c:dateAx>
      <c:valAx>
        <c:axId val="14435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5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77.319999999999993</c:v>
                </c:pt>
                <c:pt idx="1">
                  <c:v>70.099999999999994</c:v>
                </c:pt>
                <c:pt idx="2">
                  <c:v>67.67</c:v>
                </c:pt>
                <c:pt idx="3">
                  <c:v>68.11</c:v>
                </c:pt>
                <c:pt idx="4">
                  <c:v>67.91</c:v>
                </c:pt>
              </c:numCache>
            </c:numRef>
          </c:val>
        </c:ser>
        <c:dLbls>
          <c:showLegendKey val="0"/>
          <c:showVal val="0"/>
          <c:showCatName val="0"/>
          <c:showSerName val="0"/>
          <c:showPercent val="0"/>
          <c:showBubbleSize val="0"/>
        </c:dLbls>
        <c:gapWidth val="150"/>
        <c:axId val="145228544"/>
        <c:axId val="14523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ser>
        <c:dLbls>
          <c:showLegendKey val="0"/>
          <c:showVal val="0"/>
          <c:showCatName val="0"/>
          <c:showSerName val="0"/>
          <c:showPercent val="0"/>
          <c:showBubbleSize val="0"/>
        </c:dLbls>
        <c:marker val="1"/>
        <c:smooth val="0"/>
        <c:axId val="145228544"/>
        <c:axId val="145230464"/>
      </c:lineChart>
      <c:dateAx>
        <c:axId val="145228544"/>
        <c:scaling>
          <c:orientation val="minMax"/>
        </c:scaling>
        <c:delete val="1"/>
        <c:axPos val="b"/>
        <c:numFmt formatCode="ge" sourceLinked="1"/>
        <c:majorTickMark val="none"/>
        <c:minorTickMark val="none"/>
        <c:tickLblPos val="none"/>
        <c:crossAx val="145230464"/>
        <c:crosses val="autoZero"/>
        <c:auto val="1"/>
        <c:lblOffset val="100"/>
        <c:baseTimeUnit val="years"/>
      </c:dateAx>
      <c:valAx>
        <c:axId val="14523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22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75.14</c:v>
                </c:pt>
                <c:pt idx="1">
                  <c:v>80.989999999999995</c:v>
                </c:pt>
                <c:pt idx="2">
                  <c:v>82.16</c:v>
                </c:pt>
                <c:pt idx="3">
                  <c:v>82.52</c:v>
                </c:pt>
                <c:pt idx="4">
                  <c:v>84.16</c:v>
                </c:pt>
              </c:numCache>
            </c:numRef>
          </c:val>
        </c:ser>
        <c:dLbls>
          <c:showLegendKey val="0"/>
          <c:showVal val="0"/>
          <c:showCatName val="0"/>
          <c:showSerName val="0"/>
          <c:showPercent val="0"/>
          <c:showBubbleSize val="0"/>
        </c:dLbls>
        <c:gapWidth val="150"/>
        <c:axId val="145265024"/>
        <c:axId val="14526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ser>
        <c:dLbls>
          <c:showLegendKey val="0"/>
          <c:showVal val="0"/>
          <c:showCatName val="0"/>
          <c:showSerName val="0"/>
          <c:showPercent val="0"/>
          <c:showBubbleSize val="0"/>
        </c:dLbls>
        <c:marker val="1"/>
        <c:smooth val="0"/>
        <c:axId val="145265024"/>
        <c:axId val="145266944"/>
      </c:lineChart>
      <c:dateAx>
        <c:axId val="145265024"/>
        <c:scaling>
          <c:orientation val="minMax"/>
        </c:scaling>
        <c:delete val="1"/>
        <c:axPos val="b"/>
        <c:numFmt formatCode="ge" sourceLinked="1"/>
        <c:majorTickMark val="none"/>
        <c:minorTickMark val="none"/>
        <c:tickLblPos val="none"/>
        <c:crossAx val="145266944"/>
        <c:crosses val="autoZero"/>
        <c:auto val="1"/>
        <c:lblOffset val="100"/>
        <c:baseTimeUnit val="years"/>
      </c:dateAx>
      <c:valAx>
        <c:axId val="14526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26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118.28</c:v>
                </c:pt>
                <c:pt idx="1">
                  <c:v>118.93</c:v>
                </c:pt>
                <c:pt idx="2">
                  <c:v>130.1</c:v>
                </c:pt>
                <c:pt idx="3">
                  <c:v>128.77000000000001</c:v>
                </c:pt>
                <c:pt idx="4">
                  <c:v>131.11000000000001</c:v>
                </c:pt>
              </c:numCache>
            </c:numRef>
          </c:val>
        </c:ser>
        <c:dLbls>
          <c:showLegendKey val="0"/>
          <c:showVal val="0"/>
          <c:showCatName val="0"/>
          <c:showSerName val="0"/>
          <c:showPercent val="0"/>
          <c:showBubbleSize val="0"/>
        </c:dLbls>
        <c:gapWidth val="150"/>
        <c:axId val="144805888"/>
        <c:axId val="14480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ser>
        <c:dLbls>
          <c:showLegendKey val="0"/>
          <c:showVal val="0"/>
          <c:showCatName val="0"/>
          <c:showSerName val="0"/>
          <c:showPercent val="0"/>
          <c:showBubbleSize val="0"/>
        </c:dLbls>
        <c:marker val="1"/>
        <c:smooth val="0"/>
        <c:axId val="144805888"/>
        <c:axId val="144807808"/>
      </c:lineChart>
      <c:dateAx>
        <c:axId val="144805888"/>
        <c:scaling>
          <c:orientation val="minMax"/>
        </c:scaling>
        <c:delete val="1"/>
        <c:axPos val="b"/>
        <c:numFmt formatCode="ge" sourceLinked="1"/>
        <c:majorTickMark val="none"/>
        <c:minorTickMark val="none"/>
        <c:tickLblPos val="none"/>
        <c:crossAx val="144807808"/>
        <c:crosses val="autoZero"/>
        <c:auto val="1"/>
        <c:lblOffset val="100"/>
        <c:baseTimeUnit val="years"/>
      </c:dateAx>
      <c:valAx>
        <c:axId val="144807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480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34.35</c:v>
                </c:pt>
                <c:pt idx="1">
                  <c:v>34.909999999999997</c:v>
                </c:pt>
                <c:pt idx="2">
                  <c:v>40.130000000000003</c:v>
                </c:pt>
                <c:pt idx="3">
                  <c:v>41.51</c:v>
                </c:pt>
                <c:pt idx="4">
                  <c:v>37.44</c:v>
                </c:pt>
              </c:numCache>
            </c:numRef>
          </c:val>
        </c:ser>
        <c:dLbls>
          <c:showLegendKey val="0"/>
          <c:showVal val="0"/>
          <c:showCatName val="0"/>
          <c:showSerName val="0"/>
          <c:showPercent val="0"/>
          <c:showBubbleSize val="0"/>
        </c:dLbls>
        <c:gapWidth val="150"/>
        <c:axId val="144821632"/>
        <c:axId val="14484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ser>
        <c:dLbls>
          <c:showLegendKey val="0"/>
          <c:showVal val="0"/>
          <c:showCatName val="0"/>
          <c:showSerName val="0"/>
          <c:showPercent val="0"/>
          <c:showBubbleSize val="0"/>
        </c:dLbls>
        <c:marker val="1"/>
        <c:smooth val="0"/>
        <c:axId val="144821632"/>
        <c:axId val="144840192"/>
      </c:lineChart>
      <c:dateAx>
        <c:axId val="144821632"/>
        <c:scaling>
          <c:orientation val="minMax"/>
        </c:scaling>
        <c:delete val="1"/>
        <c:axPos val="b"/>
        <c:numFmt formatCode="ge" sourceLinked="1"/>
        <c:majorTickMark val="none"/>
        <c:minorTickMark val="none"/>
        <c:tickLblPos val="none"/>
        <c:crossAx val="144840192"/>
        <c:crosses val="autoZero"/>
        <c:auto val="1"/>
        <c:lblOffset val="100"/>
        <c:baseTimeUnit val="years"/>
      </c:dateAx>
      <c:valAx>
        <c:axId val="14484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82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formatCode="#,##0.00;&quot;△&quot;#,##0.00;&quot;-&quot;">
                  <c:v>6.34</c:v>
                </c:pt>
                <c:pt idx="3" formatCode="#,##0.00;&quot;△&quot;#,##0.00;&quot;-&quot;">
                  <c:v>6.32</c:v>
                </c:pt>
                <c:pt idx="4" formatCode="#,##0.00;&quot;△&quot;#,##0.00;&quot;-&quot;">
                  <c:v>6.27</c:v>
                </c:pt>
              </c:numCache>
            </c:numRef>
          </c:val>
        </c:ser>
        <c:dLbls>
          <c:showLegendKey val="0"/>
          <c:showVal val="0"/>
          <c:showCatName val="0"/>
          <c:showSerName val="0"/>
          <c:showPercent val="0"/>
          <c:showBubbleSize val="0"/>
        </c:dLbls>
        <c:gapWidth val="150"/>
        <c:axId val="144870400"/>
        <c:axId val="14487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ser>
        <c:dLbls>
          <c:showLegendKey val="0"/>
          <c:showVal val="0"/>
          <c:showCatName val="0"/>
          <c:showSerName val="0"/>
          <c:showPercent val="0"/>
          <c:showBubbleSize val="0"/>
        </c:dLbls>
        <c:marker val="1"/>
        <c:smooth val="0"/>
        <c:axId val="144870400"/>
        <c:axId val="144872576"/>
      </c:lineChart>
      <c:dateAx>
        <c:axId val="144870400"/>
        <c:scaling>
          <c:orientation val="minMax"/>
        </c:scaling>
        <c:delete val="1"/>
        <c:axPos val="b"/>
        <c:numFmt formatCode="ge" sourceLinked="1"/>
        <c:majorTickMark val="none"/>
        <c:minorTickMark val="none"/>
        <c:tickLblPos val="none"/>
        <c:crossAx val="144872576"/>
        <c:crosses val="autoZero"/>
        <c:auto val="1"/>
        <c:lblOffset val="100"/>
        <c:baseTimeUnit val="years"/>
      </c:dateAx>
      <c:valAx>
        <c:axId val="14487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87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4987264"/>
        <c:axId val="14498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ser>
        <c:dLbls>
          <c:showLegendKey val="0"/>
          <c:showVal val="0"/>
          <c:showCatName val="0"/>
          <c:showSerName val="0"/>
          <c:showPercent val="0"/>
          <c:showBubbleSize val="0"/>
        </c:dLbls>
        <c:marker val="1"/>
        <c:smooth val="0"/>
        <c:axId val="144987264"/>
        <c:axId val="144989184"/>
      </c:lineChart>
      <c:dateAx>
        <c:axId val="144987264"/>
        <c:scaling>
          <c:orientation val="minMax"/>
        </c:scaling>
        <c:delete val="1"/>
        <c:axPos val="b"/>
        <c:numFmt formatCode="ge" sourceLinked="1"/>
        <c:majorTickMark val="none"/>
        <c:minorTickMark val="none"/>
        <c:tickLblPos val="none"/>
        <c:crossAx val="144989184"/>
        <c:crosses val="autoZero"/>
        <c:auto val="1"/>
        <c:lblOffset val="100"/>
        <c:baseTimeUnit val="years"/>
      </c:dateAx>
      <c:valAx>
        <c:axId val="144989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498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2963.19</c:v>
                </c:pt>
                <c:pt idx="1">
                  <c:v>1228.23</c:v>
                </c:pt>
                <c:pt idx="2">
                  <c:v>462.92</c:v>
                </c:pt>
                <c:pt idx="3">
                  <c:v>229.49</c:v>
                </c:pt>
                <c:pt idx="4">
                  <c:v>295.42</c:v>
                </c:pt>
              </c:numCache>
            </c:numRef>
          </c:val>
        </c:ser>
        <c:dLbls>
          <c:showLegendKey val="0"/>
          <c:showVal val="0"/>
          <c:showCatName val="0"/>
          <c:showSerName val="0"/>
          <c:showPercent val="0"/>
          <c:showBubbleSize val="0"/>
        </c:dLbls>
        <c:gapWidth val="150"/>
        <c:axId val="145027840"/>
        <c:axId val="14502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ser>
        <c:dLbls>
          <c:showLegendKey val="0"/>
          <c:showVal val="0"/>
          <c:showCatName val="0"/>
          <c:showSerName val="0"/>
          <c:showPercent val="0"/>
          <c:showBubbleSize val="0"/>
        </c:dLbls>
        <c:marker val="1"/>
        <c:smooth val="0"/>
        <c:axId val="145027840"/>
        <c:axId val="145029760"/>
      </c:lineChart>
      <c:dateAx>
        <c:axId val="145027840"/>
        <c:scaling>
          <c:orientation val="minMax"/>
        </c:scaling>
        <c:delete val="1"/>
        <c:axPos val="b"/>
        <c:numFmt formatCode="ge" sourceLinked="1"/>
        <c:majorTickMark val="none"/>
        <c:minorTickMark val="none"/>
        <c:tickLblPos val="none"/>
        <c:crossAx val="145029760"/>
        <c:crosses val="autoZero"/>
        <c:auto val="1"/>
        <c:lblOffset val="100"/>
        <c:baseTimeUnit val="years"/>
      </c:dateAx>
      <c:valAx>
        <c:axId val="145029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502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407.89</c:v>
                </c:pt>
                <c:pt idx="1">
                  <c:v>423.77</c:v>
                </c:pt>
                <c:pt idx="2">
                  <c:v>434.54</c:v>
                </c:pt>
                <c:pt idx="3">
                  <c:v>455.95</c:v>
                </c:pt>
                <c:pt idx="4">
                  <c:v>448.63</c:v>
                </c:pt>
              </c:numCache>
            </c:numRef>
          </c:val>
        </c:ser>
        <c:dLbls>
          <c:showLegendKey val="0"/>
          <c:showVal val="0"/>
          <c:showCatName val="0"/>
          <c:showSerName val="0"/>
          <c:showPercent val="0"/>
          <c:showBubbleSize val="0"/>
        </c:dLbls>
        <c:gapWidth val="150"/>
        <c:axId val="145045760"/>
        <c:axId val="14506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ser>
        <c:dLbls>
          <c:showLegendKey val="0"/>
          <c:showVal val="0"/>
          <c:showCatName val="0"/>
          <c:showSerName val="0"/>
          <c:showPercent val="0"/>
          <c:showBubbleSize val="0"/>
        </c:dLbls>
        <c:marker val="1"/>
        <c:smooth val="0"/>
        <c:axId val="145045760"/>
        <c:axId val="145068416"/>
      </c:lineChart>
      <c:dateAx>
        <c:axId val="145045760"/>
        <c:scaling>
          <c:orientation val="minMax"/>
        </c:scaling>
        <c:delete val="1"/>
        <c:axPos val="b"/>
        <c:numFmt formatCode="ge" sourceLinked="1"/>
        <c:majorTickMark val="none"/>
        <c:minorTickMark val="none"/>
        <c:tickLblPos val="none"/>
        <c:crossAx val="145068416"/>
        <c:crosses val="autoZero"/>
        <c:auto val="1"/>
        <c:lblOffset val="100"/>
        <c:baseTimeUnit val="years"/>
      </c:dateAx>
      <c:valAx>
        <c:axId val="145068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504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115.91</c:v>
                </c:pt>
                <c:pt idx="1">
                  <c:v>114.33</c:v>
                </c:pt>
                <c:pt idx="2">
                  <c:v>125.47</c:v>
                </c:pt>
                <c:pt idx="3">
                  <c:v>123.13</c:v>
                </c:pt>
                <c:pt idx="4">
                  <c:v>126.58</c:v>
                </c:pt>
              </c:numCache>
            </c:numRef>
          </c:val>
        </c:ser>
        <c:dLbls>
          <c:showLegendKey val="0"/>
          <c:showVal val="0"/>
          <c:showCatName val="0"/>
          <c:showSerName val="0"/>
          <c:showPercent val="0"/>
          <c:showBubbleSize val="0"/>
        </c:dLbls>
        <c:gapWidth val="150"/>
        <c:axId val="145106816"/>
        <c:axId val="14511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ser>
        <c:dLbls>
          <c:showLegendKey val="0"/>
          <c:showVal val="0"/>
          <c:showCatName val="0"/>
          <c:showSerName val="0"/>
          <c:showPercent val="0"/>
          <c:showBubbleSize val="0"/>
        </c:dLbls>
        <c:marker val="1"/>
        <c:smooth val="0"/>
        <c:axId val="145106816"/>
        <c:axId val="145113088"/>
      </c:lineChart>
      <c:dateAx>
        <c:axId val="145106816"/>
        <c:scaling>
          <c:orientation val="minMax"/>
        </c:scaling>
        <c:delete val="1"/>
        <c:axPos val="b"/>
        <c:numFmt formatCode="ge" sourceLinked="1"/>
        <c:majorTickMark val="none"/>
        <c:minorTickMark val="none"/>
        <c:tickLblPos val="none"/>
        <c:crossAx val="145113088"/>
        <c:crosses val="autoZero"/>
        <c:auto val="1"/>
        <c:lblOffset val="100"/>
        <c:baseTimeUnit val="years"/>
      </c:dateAx>
      <c:valAx>
        <c:axId val="14511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10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101.02</c:v>
                </c:pt>
                <c:pt idx="1">
                  <c:v>102.8</c:v>
                </c:pt>
                <c:pt idx="2">
                  <c:v>94.49</c:v>
                </c:pt>
                <c:pt idx="3">
                  <c:v>95.85</c:v>
                </c:pt>
                <c:pt idx="4">
                  <c:v>93.7</c:v>
                </c:pt>
              </c:numCache>
            </c:numRef>
          </c:val>
        </c:ser>
        <c:dLbls>
          <c:showLegendKey val="0"/>
          <c:showVal val="0"/>
          <c:showCatName val="0"/>
          <c:showSerName val="0"/>
          <c:showPercent val="0"/>
          <c:showBubbleSize val="0"/>
        </c:dLbls>
        <c:gapWidth val="150"/>
        <c:axId val="145130624"/>
        <c:axId val="14513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ser>
        <c:dLbls>
          <c:showLegendKey val="0"/>
          <c:showVal val="0"/>
          <c:showCatName val="0"/>
          <c:showSerName val="0"/>
          <c:showPercent val="0"/>
          <c:showBubbleSize val="0"/>
        </c:dLbls>
        <c:marker val="1"/>
        <c:smooth val="0"/>
        <c:axId val="145130624"/>
        <c:axId val="145132544"/>
      </c:lineChart>
      <c:dateAx>
        <c:axId val="145130624"/>
        <c:scaling>
          <c:orientation val="minMax"/>
        </c:scaling>
        <c:delete val="1"/>
        <c:axPos val="b"/>
        <c:numFmt formatCode="ge" sourceLinked="1"/>
        <c:majorTickMark val="none"/>
        <c:minorTickMark val="none"/>
        <c:tickLblPos val="none"/>
        <c:crossAx val="145132544"/>
        <c:crosses val="autoZero"/>
        <c:auto val="1"/>
        <c:lblOffset val="100"/>
        <c:baseTimeUnit val="years"/>
      </c:dateAx>
      <c:valAx>
        <c:axId val="14513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13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滋賀県　愛知郡広域行政組合（事業会計分）</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4" t="s">
        <v>119</v>
      </c>
      <c r="AE8" s="84"/>
      <c r="AF8" s="84"/>
      <c r="AG8" s="84"/>
      <c r="AH8" s="84"/>
      <c r="AI8" s="84"/>
      <c r="AJ8" s="84"/>
      <c r="AK8" s="5"/>
      <c r="AL8" s="71" t="str">
        <f>データ!$R$6</f>
        <v>-</v>
      </c>
      <c r="AM8" s="71"/>
      <c r="AN8" s="71"/>
      <c r="AO8" s="71"/>
      <c r="AP8" s="71"/>
      <c r="AQ8" s="71"/>
      <c r="AR8" s="71"/>
      <c r="AS8" s="71"/>
      <c r="AT8" s="67" t="str">
        <f>データ!$S$6</f>
        <v>-</v>
      </c>
      <c r="AU8" s="68"/>
      <c r="AV8" s="68"/>
      <c r="AW8" s="68"/>
      <c r="AX8" s="68"/>
      <c r="AY8" s="68"/>
      <c r="AZ8" s="68"/>
      <c r="BA8" s="68"/>
      <c r="BB8" s="70" t="str">
        <f>データ!$T$6</f>
        <v>-</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60.89</v>
      </c>
      <c r="J10" s="68"/>
      <c r="K10" s="68"/>
      <c r="L10" s="68"/>
      <c r="M10" s="68"/>
      <c r="N10" s="68"/>
      <c r="O10" s="69"/>
      <c r="P10" s="70">
        <f>データ!$P$6</f>
        <v>98.04</v>
      </c>
      <c r="Q10" s="70"/>
      <c r="R10" s="70"/>
      <c r="S10" s="70"/>
      <c r="T10" s="70"/>
      <c r="U10" s="70"/>
      <c r="V10" s="70"/>
      <c r="W10" s="71">
        <f>データ!$Q$6</f>
        <v>2370</v>
      </c>
      <c r="X10" s="71"/>
      <c r="Y10" s="71"/>
      <c r="Z10" s="71"/>
      <c r="AA10" s="71"/>
      <c r="AB10" s="71"/>
      <c r="AC10" s="71"/>
      <c r="AD10" s="2"/>
      <c r="AE10" s="2"/>
      <c r="AF10" s="2"/>
      <c r="AG10" s="2"/>
      <c r="AH10" s="5"/>
      <c r="AI10" s="5"/>
      <c r="AJ10" s="5"/>
      <c r="AK10" s="5"/>
      <c r="AL10" s="71">
        <f>データ!$U$6</f>
        <v>34161</v>
      </c>
      <c r="AM10" s="71"/>
      <c r="AN10" s="71"/>
      <c r="AO10" s="71"/>
      <c r="AP10" s="71"/>
      <c r="AQ10" s="71"/>
      <c r="AR10" s="71"/>
      <c r="AS10" s="71"/>
      <c r="AT10" s="67">
        <f>データ!$V$6</f>
        <v>63</v>
      </c>
      <c r="AU10" s="68"/>
      <c r="AV10" s="68"/>
      <c r="AW10" s="68"/>
      <c r="AX10" s="68"/>
      <c r="AY10" s="68"/>
      <c r="AZ10" s="68"/>
      <c r="BA10" s="68"/>
      <c r="BB10" s="70">
        <f>データ!$W$6</f>
        <v>542.24</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116</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258601</v>
      </c>
      <c r="D6" s="34">
        <f t="shared" si="3"/>
        <v>46</v>
      </c>
      <c r="E6" s="34">
        <f t="shared" si="3"/>
        <v>1</v>
      </c>
      <c r="F6" s="34">
        <f t="shared" si="3"/>
        <v>0</v>
      </c>
      <c r="G6" s="34">
        <f t="shared" si="3"/>
        <v>1</v>
      </c>
      <c r="H6" s="34" t="str">
        <f t="shared" si="3"/>
        <v>滋賀県　愛知郡広域行政組合（事業会計分）</v>
      </c>
      <c r="I6" s="34" t="str">
        <f t="shared" si="3"/>
        <v>法適用</v>
      </c>
      <c r="J6" s="34" t="str">
        <f t="shared" si="3"/>
        <v>水道事業</v>
      </c>
      <c r="K6" s="34" t="str">
        <f t="shared" si="3"/>
        <v>末端給水事業</v>
      </c>
      <c r="L6" s="34" t="str">
        <f t="shared" si="3"/>
        <v>A5</v>
      </c>
      <c r="M6" s="34">
        <f t="shared" si="3"/>
        <v>0</v>
      </c>
      <c r="N6" s="35" t="str">
        <f t="shared" si="3"/>
        <v>-</v>
      </c>
      <c r="O6" s="35">
        <f t="shared" si="3"/>
        <v>60.89</v>
      </c>
      <c r="P6" s="35">
        <f t="shared" si="3"/>
        <v>98.04</v>
      </c>
      <c r="Q6" s="35">
        <f t="shared" si="3"/>
        <v>2370</v>
      </c>
      <c r="R6" s="35" t="str">
        <f t="shared" si="3"/>
        <v>-</v>
      </c>
      <c r="S6" s="35" t="str">
        <f t="shared" si="3"/>
        <v>-</v>
      </c>
      <c r="T6" s="35" t="str">
        <f t="shared" si="3"/>
        <v>-</v>
      </c>
      <c r="U6" s="35">
        <f t="shared" si="3"/>
        <v>34161</v>
      </c>
      <c r="V6" s="35">
        <f t="shared" si="3"/>
        <v>63</v>
      </c>
      <c r="W6" s="35">
        <f t="shared" si="3"/>
        <v>542.24</v>
      </c>
      <c r="X6" s="36">
        <f>IF(X7="",NA(),X7)</f>
        <v>118.28</v>
      </c>
      <c r="Y6" s="36">
        <f t="shared" ref="Y6:AG6" si="4">IF(Y7="",NA(),Y7)</f>
        <v>118.93</v>
      </c>
      <c r="Z6" s="36">
        <f t="shared" si="4"/>
        <v>130.1</v>
      </c>
      <c r="AA6" s="36">
        <f t="shared" si="4"/>
        <v>128.77000000000001</v>
      </c>
      <c r="AB6" s="36">
        <f t="shared" si="4"/>
        <v>131.11000000000001</v>
      </c>
      <c r="AC6" s="36">
        <f t="shared" si="4"/>
        <v>106.41</v>
      </c>
      <c r="AD6" s="36">
        <f t="shared" si="4"/>
        <v>106.89</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2963.19</v>
      </c>
      <c r="AU6" s="36">
        <f t="shared" ref="AU6:BC6" si="6">IF(AU7="",NA(),AU7)</f>
        <v>1228.23</v>
      </c>
      <c r="AV6" s="36">
        <f t="shared" si="6"/>
        <v>462.92</v>
      </c>
      <c r="AW6" s="36">
        <f t="shared" si="6"/>
        <v>229.49</v>
      </c>
      <c r="AX6" s="36">
        <f t="shared" si="6"/>
        <v>295.42</v>
      </c>
      <c r="AY6" s="36">
        <f t="shared" si="6"/>
        <v>852.01</v>
      </c>
      <c r="AZ6" s="36">
        <f t="shared" si="6"/>
        <v>909.68</v>
      </c>
      <c r="BA6" s="36">
        <f t="shared" si="6"/>
        <v>382.09</v>
      </c>
      <c r="BB6" s="36">
        <f t="shared" si="6"/>
        <v>371.31</v>
      </c>
      <c r="BC6" s="36">
        <f t="shared" si="6"/>
        <v>377.63</v>
      </c>
      <c r="BD6" s="35" t="str">
        <f>IF(BD7="","",IF(BD7="-","【-】","【"&amp;SUBSTITUTE(TEXT(BD7,"#,##0.00"),"-","△")&amp;"】"))</f>
        <v>【262.87】</v>
      </c>
      <c r="BE6" s="36">
        <f>IF(BE7="",NA(),BE7)</f>
        <v>407.89</v>
      </c>
      <c r="BF6" s="36">
        <f t="shared" ref="BF6:BN6" si="7">IF(BF7="",NA(),BF7)</f>
        <v>423.77</v>
      </c>
      <c r="BG6" s="36">
        <f t="shared" si="7"/>
        <v>434.54</v>
      </c>
      <c r="BH6" s="36">
        <f t="shared" si="7"/>
        <v>455.95</v>
      </c>
      <c r="BI6" s="36">
        <f t="shared" si="7"/>
        <v>448.63</v>
      </c>
      <c r="BJ6" s="36">
        <f t="shared" si="7"/>
        <v>391.4</v>
      </c>
      <c r="BK6" s="36">
        <f t="shared" si="7"/>
        <v>382.65</v>
      </c>
      <c r="BL6" s="36">
        <f t="shared" si="7"/>
        <v>385.06</v>
      </c>
      <c r="BM6" s="36">
        <f t="shared" si="7"/>
        <v>373.09</v>
      </c>
      <c r="BN6" s="36">
        <f t="shared" si="7"/>
        <v>364.71</v>
      </c>
      <c r="BO6" s="35" t="str">
        <f>IF(BO7="","",IF(BO7="-","【-】","【"&amp;SUBSTITUTE(TEXT(BO7,"#,##0.00"),"-","△")&amp;"】"))</f>
        <v>【270.87】</v>
      </c>
      <c r="BP6" s="36">
        <f>IF(BP7="",NA(),BP7)</f>
        <v>115.91</v>
      </c>
      <c r="BQ6" s="36">
        <f t="shared" ref="BQ6:BY6" si="8">IF(BQ7="",NA(),BQ7)</f>
        <v>114.33</v>
      </c>
      <c r="BR6" s="36">
        <f t="shared" si="8"/>
        <v>125.47</v>
      </c>
      <c r="BS6" s="36">
        <f t="shared" si="8"/>
        <v>123.13</v>
      </c>
      <c r="BT6" s="36">
        <f t="shared" si="8"/>
        <v>126.58</v>
      </c>
      <c r="BU6" s="36">
        <f t="shared" si="8"/>
        <v>95.91</v>
      </c>
      <c r="BV6" s="36">
        <f t="shared" si="8"/>
        <v>96.1</v>
      </c>
      <c r="BW6" s="36">
        <f t="shared" si="8"/>
        <v>99.07</v>
      </c>
      <c r="BX6" s="36">
        <f t="shared" si="8"/>
        <v>99.99</v>
      </c>
      <c r="BY6" s="36">
        <f t="shared" si="8"/>
        <v>100.65</v>
      </c>
      <c r="BZ6" s="35" t="str">
        <f>IF(BZ7="","",IF(BZ7="-","【-】","【"&amp;SUBSTITUTE(TEXT(BZ7,"#,##0.00"),"-","△")&amp;"】"))</f>
        <v>【105.59】</v>
      </c>
      <c r="CA6" s="36">
        <f>IF(CA7="",NA(),CA7)</f>
        <v>101.02</v>
      </c>
      <c r="CB6" s="36">
        <f t="shared" ref="CB6:CJ6" si="9">IF(CB7="",NA(),CB7)</f>
        <v>102.8</v>
      </c>
      <c r="CC6" s="36">
        <f t="shared" si="9"/>
        <v>94.49</v>
      </c>
      <c r="CD6" s="36">
        <f t="shared" si="9"/>
        <v>95.85</v>
      </c>
      <c r="CE6" s="36">
        <f t="shared" si="9"/>
        <v>93.7</v>
      </c>
      <c r="CF6" s="36">
        <f t="shared" si="9"/>
        <v>179.29</v>
      </c>
      <c r="CG6" s="36">
        <f t="shared" si="9"/>
        <v>178.39</v>
      </c>
      <c r="CH6" s="36">
        <f t="shared" si="9"/>
        <v>173.03</v>
      </c>
      <c r="CI6" s="36">
        <f t="shared" si="9"/>
        <v>171.15</v>
      </c>
      <c r="CJ6" s="36">
        <f t="shared" si="9"/>
        <v>170.19</v>
      </c>
      <c r="CK6" s="35" t="str">
        <f>IF(CK7="","",IF(CK7="-","【-】","【"&amp;SUBSTITUTE(TEXT(CK7,"#,##0.00"),"-","△")&amp;"】"))</f>
        <v>【163.27】</v>
      </c>
      <c r="CL6" s="36">
        <f>IF(CL7="",NA(),CL7)</f>
        <v>77.319999999999993</v>
      </c>
      <c r="CM6" s="36">
        <f t="shared" ref="CM6:CU6" si="10">IF(CM7="",NA(),CM7)</f>
        <v>70.099999999999994</v>
      </c>
      <c r="CN6" s="36">
        <f t="shared" si="10"/>
        <v>67.67</v>
      </c>
      <c r="CO6" s="36">
        <f t="shared" si="10"/>
        <v>68.11</v>
      </c>
      <c r="CP6" s="36">
        <f t="shared" si="10"/>
        <v>67.91</v>
      </c>
      <c r="CQ6" s="36">
        <f t="shared" si="10"/>
        <v>59.09</v>
      </c>
      <c r="CR6" s="36">
        <f t="shared" si="10"/>
        <v>59.23</v>
      </c>
      <c r="CS6" s="36">
        <f t="shared" si="10"/>
        <v>58.58</v>
      </c>
      <c r="CT6" s="36">
        <f t="shared" si="10"/>
        <v>58.53</v>
      </c>
      <c r="CU6" s="36">
        <f t="shared" si="10"/>
        <v>59.01</v>
      </c>
      <c r="CV6" s="35" t="str">
        <f>IF(CV7="","",IF(CV7="-","【-】","【"&amp;SUBSTITUTE(TEXT(CV7,"#,##0.00"),"-","△")&amp;"】"))</f>
        <v>【59.94】</v>
      </c>
      <c r="CW6" s="36">
        <f>IF(CW7="",NA(),CW7)</f>
        <v>75.14</v>
      </c>
      <c r="CX6" s="36">
        <f t="shared" ref="CX6:DF6" si="11">IF(CX7="",NA(),CX7)</f>
        <v>80.989999999999995</v>
      </c>
      <c r="CY6" s="36">
        <f t="shared" si="11"/>
        <v>82.16</v>
      </c>
      <c r="CZ6" s="36">
        <f t="shared" si="11"/>
        <v>82.52</v>
      </c>
      <c r="DA6" s="36">
        <f t="shared" si="11"/>
        <v>84.16</v>
      </c>
      <c r="DB6" s="36">
        <f t="shared" si="11"/>
        <v>85.4</v>
      </c>
      <c r="DC6" s="36">
        <f t="shared" si="11"/>
        <v>85.53</v>
      </c>
      <c r="DD6" s="36">
        <f t="shared" si="11"/>
        <v>85.23</v>
      </c>
      <c r="DE6" s="36">
        <f t="shared" si="11"/>
        <v>85.26</v>
      </c>
      <c r="DF6" s="36">
        <f t="shared" si="11"/>
        <v>85.37</v>
      </c>
      <c r="DG6" s="35" t="str">
        <f>IF(DG7="","",IF(DG7="-","【-】","【"&amp;SUBSTITUTE(TEXT(DG7,"#,##0.00"),"-","△")&amp;"】"))</f>
        <v>【90.22】</v>
      </c>
      <c r="DH6" s="36">
        <f>IF(DH7="",NA(),DH7)</f>
        <v>34.35</v>
      </c>
      <c r="DI6" s="36">
        <f t="shared" ref="DI6:DQ6" si="12">IF(DI7="",NA(),DI7)</f>
        <v>34.909999999999997</v>
      </c>
      <c r="DJ6" s="36">
        <f t="shared" si="12"/>
        <v>40.130000000000003</v>
      </c>
      <c r="DK6" s="36">
        <f t="shared" si="12"/>
        <v>41.51</v>
      </c>
      <c r="DL6" s="36">
        <f t="shared" si="12"/>
        <v>37.44</v>
      </c>
      <c r="DM6" s="36">
        <f t="shared" si="12"/>
        <v>36.36</v>
      </c>
      <c r="DN6" s="36">
        <f t="shared" si="12"/>
        <v>37.340000000000003</v>
      </c>
      <c r="DO6" s="36">
        <f t="shared" si="12"/>
        <v>44.31</v>
      </c>
      <c r="DP6" s="36">
        <f t="shared" si="12"/>
        <v>45.75</v>
      </c>
      <c r="DQ6" s="36">
        <f t="shared" si="12"/>
        <v>46.9</v>
      </c>
      <c r="DR6" s="35" t="str">
        <f>IF(DR7="","",IF(DR7="-","【-】","【"&amp;SUBSTITUTE(TEXT(DR7,"#,##0.00"),"-","△")&amp;"】"))</f>
        <v>【47.91】</v>
      </c>
      <c r="DS6" s="35">
        <f>IF(DS7="",NA(),DS7)</f>
        <v>0</v>
      </c>
      <c r="DT6" s="35">
        <f t="shared" ref="DT6:EB6" si="13">IF(DT7="",NA(),DT7)</f>
        <v>0</v>
      </c>
      <c r="DU6" s="36">
        <f t="shared" si="13"/>
        <v>6.34</v>
      </c>
      <c r="DV6" s="36">
        <f t="shared" si="13"/>
        <v>6.32</v>
      </c>
      <c r="DW6" s="36">
        <f t="shared" si="13"/>
        <v>6.27</v>
      </c>
      <c r="DX6" s="36">
        <f t="shared" si="13"/>
        <v>7.8</v>
      </c>
      <c r="DY6" s="36">
        <f t="shared" si="13"/>
        <v>8.39</v>
      </c>
      <c r="DZ6" s="36">
        <f t="shared" si="13"/>
        <v>10.09</v>
      </c>
      <c r="EA6" s="36">
        <f t="shared" si="13"/>
        <v>10.54</v>
      </c>
      <c r="EB6" s="36">
        <f t="shared" si="13"/>
        <v>12.03</v>
      </c>
      <c r="EC6" s="35" t="str">
        <f>IF(EC7="","",IF(EC7="-","【-】","【"&amp;SUBSTITUTE(TEXT(EC7,"#,##0.00"),"-","△")&amp;"】"))</f>
        <v>【15.00】</v>
      </c>
      <c r="ED6" s="36">
        <f>IF(ED7="",NA(),ED7)</f>
        <v>0.71</v>
      </c>
      <c r="EE6" s="36">
        <f t="shared" ref="EE6:EM6" si="14">IF(EE7="",NA(),EE7)</f>
        <v>0.4</v>
      </c>
      <c r="EF6" s="36">
        <f t="shared" si="14"/>
        <v>0.74</v>
      </c>
      <c r="EG6" s="36">
        <f t="shared" si="14"/>
        <v>1.1200000000000001</v>
      </c>
      <c r="EH6" s="36">
        <f t="shared" si="14"/>
        <v>0.83</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x14ac:dyDescent="0.15">
      <c r="A7" s="29"/>
      <c r="B7" s="38">
        <v>2016</v>
      </c>
      <c r="C7" s="38">
        <v>258601</v>
      </c>
      <c r="D7" s="38">
        <v>46</v>
      </c>
      <c r="E7" s="38">
        <v>1</v>
      </c>
      <c r="F7" s="38">
        <v>0</v>
      </c>
      <c r="G7" s="38">
        <v>1</v>
      </c>
      <c r="H7" s="38" t="s">
        <v>105</v>
      </c>
      <c r="I7" s="38" t="s">
        <v>106</v>
      </c>
      <c r="J7" s="38" t="s">
        <v>107</v>
      </c>
      <c r="K7" s="38" t="s">
        <v>108</v>
      </c>
      <c r="L7" s="38" t="s">
        <v>109</v>
      </c>
      <c r="M7" s="38"/>
      <c r="N7" s="39" t="s">
        <v>110</v>
      </c>
      <c r="O7" s="39">
        <v>60.89</v>
      </c>
      <c r="P7" s="39">
        <v>98.04</v>
      </c>
      <c r="Q7" s="39">
        <v>2370</v>
      </c>
      <c r="R7" s="39" t="s">
        <v>110</v>
      </c>
      <c r="S7" s="39" t="s">
        <v>110</v>
      </c>
      <c r="T7" s="39" t="s">
        <v>110</v>
      </c>
      <c r="U7" s="39">
        <v>34161</v>
      </c>
      <c r="V7" s="39">
        <v>63</v>
      </c>
      <c r="W7" s="39">
        <v>542.24</v>
      </c>
      <c r="X7" s="39">
        <v>118.28</v>
      </c>
      <c r="Y7" s="39">
        <v>118.93</v>
      </c>
      <c r="Z7" s="39">
        <v>130.1</v>
      </c>
      <c r="AA7" s="39">
        <v>128.77000000000001</v>
      </c>
      <c r="AB7" s="39">
        <v>131.11000000000001</v>
      </c>
      <c r="AC7" s="39">
        <v>106.41</v>
      </c>
      <c r="AD7" s="39">
        <v>106.89</v>
      </c>
      <c r="AE7" s="39">
        <v>109.04</v>
      </c>
      <c r="AF7" s="39">
        <v>109.64</v>
      </c>
      <c r="AG7" s="39">
        <v>110.95</v>
      </c>
      <c r="AH7" s="39">
        <v>114.35</v>
      </c>
      <c r="AI7" s="39">
        <v>0</v>
      </c>
      <c r="AJ7" s="39">
        <v>0</v>
      </c>
      <c r="AK7" s="39">
        <v>0</v>
      </c>
      <c r="AL7" s="39">
        <v>0</v>
      </c>
      <c r="AM7" s="39">
        <v>0</v>
      </c>
      <c r="AN7" s="39">
        <v>6.33</v>
      </c>
      <c r="AO7" s="39">
        <v>7.76</v>
      </c>
      <c r="AP7" s="39">
        <v>3.77</v>
      </c>
      <c r="AQ7" s="39">
        <v>3.62</v>
      </c>
      <c r="AR7" s="39">
        <v>3.91</v>
      </c>
      <c r="AS7" s="39">
        <v>0.79</v>
      </c>
      <c r="AT7" s="39">
        <v>2963.19</v>
      </c>
      <c r="AU7" s="39">
        <v>1228.23</v>
      </c>
      <c r="AV7" s="39">
        <v>462.92</v>
      </c>
      <c r="AW7" s="39">
        <v>229.49</v>
      </c>
      <c r="AX7" s="39">
        <v>295.42</v>
      </c>
      <c r="AY7" s="39">
        <v>852.01</v>
      </c>
      <c r="AZ7" s="39">
        <v>909.68</v>
      </c>
      <c r="BA7" s="39">
        <v>382.09</v>
      </c>
      <c r="BB7" s="39">
        <v>371.31</v>
      </c>
      <c r="BC7" s="39">
        <v>377.63</v>
      </c>
      <c r="BD7" s="39">
        <v>262.87</v>
      </c>
      <c r="BE7" s="39">
        <v>407.89</v>
      </c>
      <c r="BF7" s="39">
        <v>423.77</v>
      </c>
      <c r="BG7" s="39">
        <v>434.54</v>
      </c>
      <c r="BH7" s="39">
        <v>455.95</v>
      </c>
      <c r="BI7" s="39">
        <v>448.63</v>
      </c>
      <c r="BJ7" s="39">
        <v>391.4</v>
      </c>
      <c r="BK7" s="39">
        <v>382.65</v>
      </c>
      <c r="BL7" s="39">
        <v>385.06</v>
      </c>
      <c r="BM7" s="39">
        <v>373.09</v>
      </c>
      <c r="BN7" s="39">
        <v>364.71</v>
      </c>
      <c r="BO7" s="39">
        <v>270.87</v>
      </c>
      <c r="BP7" s="39">
        <v>115.91</v>
      </c>
      <c r="BQ7" s="39">
        <v>114.33</v>
      </c>
      <c r="BR7" s="39">
        <v>125.47</v>
      </c>
      <c r="BS7" s="39">
        <v>123.13</v>
      </c>
      <c r="BT7" s="39">
        <v>126.58</v>
      </c>
      <c r="BU7" s="39">
        <v>95.91</v>
      </c>
      <c r="BV7" s="39">
        <v>96.1</v>
      </c>
      <c r="BW7" s="39">
        <v>99.07</v>
      </c>
      <c r="BX7" s="39">
        <v>99.99</v>
      </c>
      <c r="BY7" s="39">
        <v>100.65</v>
      </c>
      <c r="BZ7" s="39">
        <v>105.59</v>
      </c>
      <c r="CA7" s="39">
        <v>101.02</v>
      </c>
      <c r="CB7" s="39">
        <v>102.8</v>
      </c>
      <c r="CC7" s="39">
        <v>94.49</v>
      </c>
      <c r="CD7" s="39">
        <v>95.85</v>
      </c>
      <c r="CE7" s="39">
        <v>93.7</v>
      </c>
      <c r="CF7" s="39">
        <v>179.29</v>
      </c>
      <c r="CG7" s="39">
        <v>178.39</v>
      </c>
      <c r="CH7" s="39">
        <v>173.03</v>
      </c>
      <c r="CI7" s="39">
        <v>171.15</v>
      </c>
      <c r="CJ7" s="39">
        <v>170.19</v>
      </c>
      <c r="CK7" s="39">
        <v>163.27000000000001</v>
      </c>
      <c r="CL7" s="39">
        <v>77.319999999999993</v>
      </c>
      <c r="CM7" s="39">
        <v>70.099999999999994</v>
      </c>
      <c r="CN7" s="39">
        <v>67.67</v>
      </c>
      <c r="CO7" s="39">
        <v>68.11</v>
      </c>
      <c r="CP7" s="39">
        <v>67.91</v>
      </c>
      <c r="CQ7" s="39">
        <v>59.09</v>
      </c>
      <c r="CR7" s="39">
        <v>59.23</v>
      </c>
      <c r="CS7" s="39">
        <v>58.58</v>
      </c>
      <c r="CT7" s="39">
        <v>58.53</v>
      </c>
      <c r="CU7" s="39">
        <v>59.01</v>
      </c>
      <c r="CV7" s="39">
        <v>59.94</v>
      </c>
      <c r="CW7" s="39">
        <v>75.14</v>
      </c>
      <c r="CX7" s="39">
        <v>80.989999999999995</v>
      </c>
      <c r="CY7" s="39">
        <v>82.16</v>
      </c>
      <c r="CZ7" s="39">
        <v>82.52</v>
      </c>
      <c r="DA7" s="39">
        <v>84.16</v>
      </c>
      <c r="DB7" s="39">
        <v>85.4</v>
      </c>
      <c r="DC7" s="39">
        <v>85.53</v>
      </c>
      <c r="DD7" s="39">
        <v>85.23</v>
      </c>
      <c r="DE7" s="39">
        <v>85.26</v>
      </c>
      <c r="DF7" s="39">
        <v>85.37</v>
      </c>
      <c r="DG7" s="39">
        <v>90.22</v>
      </c>
      <c r="DH7" s="39">
        <v>34.35</v>
      </c>
      <c r="DI7" s="39">
        <v>34.909999999999997</v>
      </c>
      <c r="DJ7" s="39">
        <v>40.130000000000003</v>
      </c>
      <c r="DK7" s="39">
        <v>41.51</v>
      </c>
      <c r="DL7" s="39">
        <v>37.44</v>
      </c>
      <c r="DM7" s="39">
        <v>36.36</v>
      </c>
      <c r="DN7" s="39">
        <v>37.340000000000003</v>
      </c>
      <c r="DO7" s="39">
        <v>44.31</v>
      </c>
      <c r="DP7" s="39">
        <v>45.75</v>
      </c>
      <c r="DQ7" s="39">
        <v>46.9</v>
      </c>
      <c r="DR7" s="39">
        <v>47.91</v>
      </c>
      <c r="DS7" s="39">
        <v>0</v>
      </c>
      <c r="DT7" s="39">
        <v>0</v>
      </c>
      <c r="DU7" s="39">
        <v>6.34</v>
      </c>
      <c r="DV7" s="39">
        <v>6.32</v>
      </c>
      <c r="DW7" s="39">
        <v>6.27</v>
      </c>
      <c r="DX7" s="39">
        <v>7.8</v>
      </c>
      <c r="DY7" s="39">
        <v>8.39</v>
      </c>
      <c r="DZ7" s="39">
        <v>10.09</v>
      </c>
      <c r="EA7" s="39">
        <v>10.54</v>
      </c>
      <c r="EB7" s="39">
        <v>12.03</v>
      </c>
      <c r="EC7" s="39">
        <v>15</v>
      </c>
      <c r="ED7" s="39">
        <v>0.71</v>
      </c>
      <c r="EE7" s="39">
        <v>0.4</v>
      </c>
      <c r="EF7" s="39">
        <v>0.74</v>
      </c>
      <c r="EG7" s="39">
        <v>1.1200000000000001</v>
      </c>
      <c r="EH7" s="39">
        <v>0.83</v>
      </c>
      <c r="EI7" s="39">
        <v>0.81</v>
      </c>
      <c r="EJ7" s="39">
        <v>0.59</v>
      </c>
      <c r="EK7" s="39">
        <v>0.6</v>
      </c>
      <c r="EL7" s="39">
        <v>0.56000000000000005</v>
      </c>
      <c r="EM7" s="39">
        <v>0.61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2017-12-25T01:31:14Z</dcterms:created>
  <dcterms:modified xsi:type="dcterms:W3CDTF">2018-02-19T23:40:09Z</dcterms:modified>
  <cp:category/>
</cp:coreProperties>
</file>