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ublic\soumu\庶務係専用\国・県からの通知等\H29\県･市町振興課\00調査\2018.1.29【29〆切】公営企業に係る経営比較分析表（平成28年度決算）の分析等について\"/>
    </mc:Choice>
  </mc:AlternateContent>
  <workbookProtection workbookPassword="B319" lockStructure="1"/>
  <bookViews>
    <workbookView xWindow="0" yWindow="0" windowWidth="20490" windowHeight="744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AL8" i="4" s="1"/>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W10" i="4"/>
  <c r="P10" i="4"/>
  <c r="I10" i="4"/>
  <c r="B10" i="4"/>
  <c r="AT8" i="4"/>
  <c r="P8" i="4"/>
  <c r="I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<sst xmlns="http://schemas.openxmlformats.org/spreadsheetml/2006/main" count="235" uniqueCount="120">
  <si>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</si>
  <si>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</si>
  <si>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</si>
  <si>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</si>
  <si>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</si>
  <si>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</si>
  <si>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</si>
  <si>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</si>
  <si>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</si>
  <si>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</si>
  <si>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</si>
  <si>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</si>
  <si>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</si>
  <si>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</si>
  <si>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</si>
  <si>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</si>
  <si>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</si>
  <si>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</si>
  <si>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</si>
  <si>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</si>
  <si>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</si>
  <si>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</si>
  <si>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</si>
  <si>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</si>
  <si>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</si>
  <si>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</si>
  <si>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</si>
  <si>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</si>
  <si>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</si>
  <si>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</si>
  <si>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</si>
  <si>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</si>
  <si>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</si>
  <si>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</si>
  <si>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</si>
  <si>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</si>
  <si>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</si>
  <si>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</si>
  <si>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</si>
  <si>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</si>
  <si>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</si>
  <si>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</si>
  <si>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</si>
  <si>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</si>
  <si>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</si>
  <si>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</si>
  <si>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</si>
  <si>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</si>
  <si>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</si>
  <si>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</si>
  <si>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</si>
  <si>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</si>
  <si>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</si>
  <si>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</si>
  <si>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</si>
  <si>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</si>
  <si>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</si>
  <si>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</si>
  <si>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</si>
  <si>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</si>
  <si>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</si>
  <si>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</si>
  <si>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</si>
  <si>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</si>
  <si>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</si>
  <si>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</si>
  <si>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</si>
  <si>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</si>
  <si>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</si>
  <si>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</si>
  <si>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</si>
  <si>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</si>
  <si>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</si>
  <si>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</si>
  <si>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</si>
  <si>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</si>
  <si>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</si>
  <si>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</si>
  <si>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</si>
  <si>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</si>
  <si>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</si>
  <si>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</si>
  <si>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</si>
  <si>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</si>
  <si>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</si>
  <si>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</si>
  <si>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</si>
  <si>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</si>
  <si>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</si>
  <si>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</si>
  <si>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</si>
  <si>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</si>
  <si>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</si>
  <si>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</si>
  <si>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</si>
  <si>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</si>
  <si>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</si>
  <si>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</si>
  <si>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</si>
  <si>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</si>
  <si>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</si>
  <si>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</si>
  <si>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</si>
  <si>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</si>
  <si>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</si>
  <si>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長浜水道企業団</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</si>
  <si>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</si>
  <si>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</si>
  <si>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</si>
  <si>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</si>
  <si>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</si>
  <si>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</si>
  <si>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</si>
  <si>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</si>
  <si>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</si>
  <si>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</si>
  <si>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
　類似団体平均、全国平均より低く、低位で推移しており、特に問題はない。
②管路経年化率
　類似団体平均、全国平均より低く、低位で推移しており、特に問題はない。
③管路更新率
　平均より低い。一度に更新時期が来ないよう、更新計画を持つことが必要である。</t>
    <phoneticPr fontId="4"/>
  </si>
  <si>
    <t>・企業債残高対給水収益比率が高いので、企業債に頼らない経営が必要である。
・施設利用率が低いので、今後の施設のあり方、統廃合を含め検討する必要がある。
・有収率が低いので、漏水対策、老朽管更新が必要である。</t>
    <phoneticPr fontId="4"/>
  </si>
  <si>
    <t>自治体職員</t>
    <rPh sb="0" eb="3">
      <t>ジチタイ</t>
    </rPh>
    <rPh sb="3" eb="5">
      <t>ショクイン</t>
    </rPh>
    <phoneticPr fontId="4"/>
  </si>
  <si>
    <t>①経常収支比率
　経常収益が経常費用を上回っていて、特に問題はない
②累積欠損金比率
　欠損はない。
③流動比率
　H26は大きな工事の未払いがあり低かったが、H27には回復、H28は変動なく問題はない。
④企業債残高対給水収益比率(%)
　類似団体に比べ高くなっている。企業債残高の削減が必要である。
⑤料金回収率
　H25に長浜市水道事業の一部を経営統合したことにより低くなったが、H27当該地域で料金を改定した。原価に見合った料金収入が必要である。
⑥給水原価
　平均より低くなっていて良好である。ただし、供給単価の見直しが必要である。
⑦施設利用率
　使用水量の減少により、平均より低くなっている。負荷率も含め、今後の施設のあり方を考える必要がある。
⑧有収率
　H25,H27に長浜市水道事業の一部を経営統合したことにより低くなっている。漏水対策、老朽管更新が必要である。</t>
    <rPh sb="92" eb="94">
      <t>ヘンドウ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</si>
</sst>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0.18</c:v>
                </c:pt>
                <c:pt idx="1">
                  <c:v>0.25</c:v>
                </c:pt>
                <c:pt idx="2">
                  <c:v>0.12</c:v>
                </c:pt>
                <c:pt idx="3">
                  <c:v>0.51</c:v>
                </c:pt>
                <c:pt idx="4">
                  <c:v>0.46</c:v>
                </c:pt>
              </c:numCache>
            </c:numRef>
          </c:val>
        </c:ser>
        <c:dLbls>
          <c:showLegendKey val="0"/>
          <c:showVal val="0"/>
          <c:showCatName val="0"/>
          <c:showSerName val="0"/>
          <c:showPercent val="0"/>
          <c:showBubbleSize val="0"/>
        </c:dLbls>
        <c:gapWidth val="150"/>
        <c:axId val="205178120"/>
        <c:axId val="20410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05178120"/>
        <c:axId val="204105816"/>
      </c:lineChart>
      <c:dateAx>
        <c:axId val="205178120"/>
        <c:scaling>
          <c:orientation val="minMax"/>
        </c:scaling>
        <c:delete val="1"/>
        <c:axPos val="b"/>
        <c:numFmt formatCode="ge" sourceLinked="1"/>
        <c:majorTickMark val="none"/>
        <c:minorTickMark val="none"/>
        <c:tickLblPos val="none"/>
        <c:crossAx val="204105816"/>
        <c:crosses val="autoZero"/>
        <c:auto val="1"/>
        <c:lblOffset val="100"/>
        <c:baseTimeUnit val="years"/>
      </c:dateAx>
      <c:valAx>
        <c:axId val="20410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56.78</c:v>
                </c:pt>
                <c:pt idx="1">
                  <c:v>58.89</c:v>
                </c:pt>
                <c:pt idx="2">
                  <c:v>58.8</c:v>
                </c:pt>
                <c:pt idx="3">
                  <c:v>58.33</c:v>
                </c:pt>
                <c:pt idx="4">
                  <c:v>58.43</c:v>
                </c:pt>
              </c:numCache>
            </c:numRef>
          </c:val>
        </c:ser>
        <c:dLbls>
          <c:showLegendKey val="0"/>
          <c:showVal val="0"/>
          <c:showCatName val="0"/>
          <c:showSerName val="0"/>
          <c:showPercent val="0"/>
          <c:showBubbleSize val="0"/>
        </c:dLbls>
        <c:gapWidth val="150"/>
        <c:axId val="314373864"/>
        <c:axId val="31437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314373864"/>
        <c:axId val="314374256"/>
      </c:lineChart>
      <c:dateAx>
        <c:axId val="314373864"/>
        <c:scaling>
          <c:orientation val="minMax"/>
        </c:scaling>
        <c:delete val="1"/>
        <c:axPos val="b"/>
        <c:numFmt formatCode="ge" sourceLinked="1"/>
        <c:majorTickMark val="none"/>
        <c:minorTickMark val="none"/>
        <c:tickLblPos val="none"/>
        <c:crossAx val="314374256"/>
        <c:crosses val="autoZero"/>
        <c:auto val="1"/>
        <c:lblOffset val="100"/>
        <c:baseTimeUnit val="years"/>
      </c:dateAx>
      <c:valAx>
        <c:axId val="31437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7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86.1</c:v>
                </c:pt>
                <c:pt idx="1">
                  <c:v>82.6</c:v>
                </c:pt>
                <c:pt idx="2">
                  <c:v>82.02</c:v>
                </c:pt>
                <c:pt idx="3">
                  <c:v>81.42</c:v>
                </c:pt>
                <c:pt idx="4">
                  <c:v>80.709999999999994</c:v>
                </c:pt>
              </c:numCache>
            </c:numRef>
          </c:val>
        </c:ser>
        <c:dLbls>
          <c:showLegendKey val="0"/>
          <c:showVal val="0"/>
          <c:showCatName val="0"/>
          <c:showSerName val="0"/>
          <c:showPercent val="0"/>
          <c:showBubbleSize val="0"/>
        </c:dLbls>
        <c:gapWidth val="150"/>
        <c:axId val="314608416"/>
        <c:axId val="31460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314608416"/>
        <c:axId val="314608808"/>
      </c:lineChart>
      <c:dateAx>
        <c:axId val="314608416"/>
        <c:scaling>
          <c:orientation val="minMax"/>
        </c:scaling>
        <c:delete val="1"/>
        <c:axPos val="b"/>
        <c:numFmt formatCode="ge" sourceLinked="1"/>
        <c:majorTickMark val="none"/>
        <c:minorTickMark val="none"/>
        <c:tickLblPos val="none"/>
        <c:crossAx val="314608808"/>
        <c:crosses val="autoZero"/>
        <c:auto val="1"/>
        <c:lblOffset val="100"/>
        <c:baseTimeUnit val="years"/>
      </c:dateAx>
      <c:valAx>
        <c:axId val="31460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6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111.96</c:v>
                </c:pt>
                <c:pt idx="1">
                  <c:v>104.32</c:v>
                </c:pt>
                <c:pt idx="2">
                  <c:v>108.55</c:v>
                </c:pt>
                <c:pt idx="3">
                  <c:v>118.02</c:v>
                </c:pt>
                <c:pt idx="4">
                  <c:v>119.18</c:v>
                </c:pt>
              </c:numCache>
            </c:numRef>
          </c:val>
        </c:ser>
        <c:dLbls>
          <c:showLegendKey val="0"/>
          <c:showVal val="0"/>
          <c:showCatName val="0"/>
          <c:showSerName val="0"/>
          <c:showPercent val="0"/>
          <c:showBubbleSize val="0"/>
        </c:dLbls>
        <c:gapWidth val="150"/>
        <c:axId val="206511112"/>
        <c:axId val="20651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06511112"/>
        <c:axId val="206511496"/>
      </c:lineChart>
      <c:dateAx>
        <c:axId val="206511112"/>
        <c:scaling>
          <c:orientation val="minMax"/>
        </c:scaling>
        <c:delete val="1"/>
        <c:axPos val="b"/>
        <c:numFmt formatCode="ge" sourceLinked="1"/>
        <c:majorTickMark val="none"/>
        <c:minorTickMark val="none"/>
        <c:tickLblPos val="none"/>
        <c:crossAx val="206511496"/>
        <c:crosses val="autoZero"/>
        <c:auto val="1"/>
        <c:lblOffset val="100"/>
        <c:baseTimeUnit val="years"/>
      </c:dateAx>
      <c:valAx>
        <c:axId val="206511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51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31.68</c:v>
                </c:pt>
                <c:pt idx="1">
                  <c:v>29.89</c:v>
                </c:pt>
                <c:pt idx="2">
                  <c:v>40.43</c:v>
                </c:pt>
                <c:pt idx="3">
                  <c:v>41.12</c:v>
                </c:pt>
                <c:pt idx="4">
                  <c:v>43.09</c:v>
                </c:pt>
              </c:numCache>
            </c:numRef>
          </c:val>
        </c:ser>
        <c:dLbls>
          <c:showLegendKey val="0"/>
          <c:showVal val="0"/>
          <c:showCatName val="0"/>
          <c:showSerName val="0"/>
          <c:showPercent val="0"/>
          <c:showBubbleSize val="0"/>
        </c:dLbls>
        <c:gapWidth val="150"/>
        <c:axId val="206531264"/>
        <c:axId val="3141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06531264"/>
        <c:axId val="314122336"/>
      </c:lineChart>
      <c:dateAx>
        <c:axId val="206531264"/>
        <c:scaling>
          <c:orientation val="minMax"/>
        </c:scaling>
        <c:delete val="1"/>
        <c:axPos val="b"/>
        <c:numFmt formatCode="ge" sourceLinked="1"/>
        <c:majorTickMark val="none"/>
        <c:minorTickMark val="none"/>
        <c:tickLblPos val="none"/>
        <c:crossAx val="314122336"/>
        <c:crosses val="autoZero"/>
        <c:auto val="1"/>
        <c:lblOffset val="100"/>
        <c:baseTimeUnit val="years"/>
      </c:dateAx>
      <c:valAx>
        <c:axId val="3141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1.24</c:v>
                </c:pt>
                <c:pt idx="1">
                  <c:v>0.99</c:v>
                </c:pt>
                <c:pt idx="2">
                  <c:v>1.06</c:v>
                </c:pt>
                <c:pt idx="3">
                  <c:v>1.59</c:v>
                </c:pt>
                <c:pt idx="4">
                  <c:v>1.86</c:v>
                </c:pt>
              </c:numCache>
            </c:numRef>
          </c:val>
        </c:ser>
        <c:dLbls>
          <c:showLegendKey val="0"/>
          <c:showVal val="0"/>
          <c:showCatName val="0"/>
          <c:showSerName val="0"/>
          <c:showPercent val="0"/>
          <c:showBubbleSize val="0"/>
        </c:dLbls>
        <c:gapWidth val="150"/>
        <c:axId val="314123512"/>
        <c:axId val="3141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314123512"/>
        <c:axId val="314123904"/>
      </c:lineChart>
      <c:dateAx>
        <c:axId val="314123512"/>
        <c:scaling>
          <c:orientation val="minMax"/>
        </c:scaling>
        <c:delete val="1"/>
        <c:axPos val="b"/>
        <c:numFmt formatCode="ge" sourceLinked="1"/>
        <c:majorTickMark val="none"/>
        <c:minorTickMark val="none"/>
        <c:tickLblPos val="none"/>
        <c:crossAx val="314123904"/>
        <c:crosses val="autoZero"/>
        <c:auto val="1"/>
        <c:lblOffset val="100"/>
        <c:baseTimeUnit val="years"/>
      </c:dateAx>
      <c:valAx>
        <c:axId val="3141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12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4125080"/>
        <c:axId val="3141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314125080"/>
        <c:axId val="314125472"/>
      </c:lineChart>
      <c:dateAx>
        <c:axId val="314125080"/>
        <c:scaling>
          <c:orientation val="minMax"/>
        </c:scaling>
        <c:delete val="1"/>
        <c:axPos val="b"/>
        <c:numFmt formatCode="ge" sourceLinked="1"/>
        <c:majorTickMark val="none"/>
        <c:minorTickMark val="none"/>
        <c:tickLblPos val="none"/>
        <c:crossAx val="314125472"/>
        <c:crosses val="autoZero"/>
        <c:auto val="1"/>
        <c:lblOffset val="100"/>
        <c:baseTimeUnit val="years"/>
      </c:dateAx>
      <c:valAx>
        <c:axId val="31412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12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924.72</c:v>
                </c:pt>
                <c:pt idx="1">
                  <c:v>2586.6</c:v>
                </c:pt>
                <c:pt idx="2">
                  <c:v>209.13</c:v>
                </c:pt>
                <c:pt idx="3">
                  <c:v>312.20999999999998</c:v>
                </c:pt>
                <c:pt idx="4">
                  <c:v>321.87</c:v>
                </c:pt>
              </c:numCache>
            </c:numRef>
          </c:val>
        </c:ser>
        <c:dLbls>
          <c:showLegendKey val="0"/>
          <c:showVal val="0"/>
          <c:showCatName val="0"/>
          <c:showSerName val="0"/>
          <c:showPercent val="0"/>
          <c:showBubbleSize val="0"/>
        </c:dLbls>
        <c:gapWidth val="150"/>
        <c:axId val="314247040"/>
        <c:axId val="31424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314247040"/>
        <c:axId val="314247432"/>
      </c:lineChart>
      <c:dateAx>
        <c:axId val="314247040"/>
        <c:scaling>
          <c:orientation val="minMax"/>
        </c:scaling>
        <c:delete val="1"/>
        <c:axPos val="b"/>
        <c:numFmt formatCode="ge" sourceLinked="1"/>
        <c:majorTickMark val="none"/>
        <c:minorTickMark val="none"/>
        <c:tickLblPos val="none"/>
        <c:crossAx val="314247432"/>
        <c:crosses val="autoZero"/>
        <c:auto val="1"/>
        <c:lblOffset val="100"/>
        <c:baseTimeUnit val="years"/>
      </c:dateAx>
      <c:valAx>
        <c:axId val="314247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2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663.52</c:v>
                </c:pt>
                <c:pt idx="1">
                  <c:v>687.32</c:v>
                </c:pt>
                <c:pt idx="2">
                  <c:v>682.25</c:v>
                </c:pt>
                <c:pt idx="3">
                  <c:v>658.81</c:v>
                </c:pt>
                <c:pt idx="4">
                  <c:v>642.55999999999995</c:v>
                </c:pt>
              </c:numCache>
            </c:numRef>
          </c:val>
        </c:ser>
        <c:dLbls>
          <c:showLegendKey val="0"/>
          <c:showVal val="0"/>
          <c:showCatName val="0"/>
          <c:showSerName val="0"/>
          <c:showPercent val="0"/>
          <c:showBubbleSize val="0"/>
        </c:dLbls>
        <c:gapWidth val="150"/>
        <c:axId val="314246648"/>
        <c:axId val="3142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314246648"/>
        <c:axId val="314248608"/>
      </c:lineChart>
      <c:dateAx>
        <c:axId val="314246648"/>
        <c:scaling>
          <c:orientation val="minMax"/>
        </c:scaling>
        <c:delete val="1"/>
        <c:axPos val="b"/>
        <c:numFmt formatCode="ge" sourceLinked="1"/>
        <c:majorTickMark val="none"/>
        <c:minorTickMark val="none"/>
        <c:tickLblPos val="none"/>
        <c:crossAx val="314248608"/>
        <c:crosses val="autoZero"/>
        <c:auto val="1"/>
        <c:lblOffset val="100"/>
        <c:baseTimeUnit val="years"/>
      </c:dateAx>
      <c:valAx>
        <c:axId val="31424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424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102.79</c:v>
                </c:pt>
                <c:pt idx="1">
                  <c:v>94.84</c:v>
                </c:pt>
                <c:pt idx="2">
                  <c:v>98.22</c:v>
                </c:pt>
                <c:pt idx="3">
                  <c:v>109.59</c:v>
                </c:pt>
                <c:pt idx="4">
                  <c:v>109.97</c:v>
                </c:pt>
              </c:numCache>
            </c:numRef>
          </c:val>
        </c:ser>
        <c:dLbls>
          <c:showLegendKey val="0"/>
          <c:showVal val="0"/>
          <c:showCatName val="0"/>
          <c:showSerName val="0"/>
          <c:showPercent val="0"/>
          <c:showBubbleSize val="0"/>
        </c:dLbls>
        <c:gapWidth val="150"/>
        <c:axId val="314249784"/>
        <c:axId val="31437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314249784"/>
        <c:axId val="314371120"/>
      </c:lineChart>
      <c:dateAx>
        <c:axId val="314249784"/>
        <c:scaling>
          <c:orientation val="minMax"/>
        </c:scaling>
        <c:delete val="1"/>
        <c:axPos val="b"/>
        <c:numFmt formatCode="ge" sourceLinked="1"/>
        <c:majorTickMark val="none"/>
        <c:minorTickMark val="none"/>
        <c:tickLblPos val="none"/>
        <c:crossAx val="314371120"/>
        <c:crosses val="autoZero"/>
        <c:auto val="1"/>
        <c:lblOffset val="100"/>
        <c:baseTimeUnit val="years"/>
      </c:dateAx>
      <c:valAx>
        <c:axId val="31437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24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154.43</c:v>
                </c:pt>
                <c:pt idx="1">
                  <c:v>154.55000000000001</c:v>
                </c:pt>
                <c:pt idx="2">
                  <c:v>149.96</c:v>
                </c:pt>
                <c:pt idx="3">
                  <c:v>139.11000000000001</c:v>
                </c:pt>
                <c:pt idx="4">
                  <c:v>138.86000000000001</c:v>
                </c:pt>
              </c:numCache>
            </c:numRef>
          </c:val>
        </c:ser>
        <c:dLbls>
          <c:showLegendKey val="0"/>
          <c:showVal val="0"/>
          <c:showCatName val="0"/>
          <c:showSerName val="0"/>
          <c:showPercent val="0"/>
          <c:showBubbleSize val="0"/>
        </c:dLbls>
        <c:gapWidth val="150"/>
        <c:axId val="314372296"/>
        <c:axId val="31437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314372296"/>
        <c:axId val="314372688"/>
      </c:lineChart>
      <c:dateAx>
        <c:axId val="314372296"/>
        <c:scaling>
          <c:orientation val="minMax"/>
        </c:scaling>
        <c:delete val="1"/>
        <c:axPos val="b"/>
        <c:numFmt formatCode="ge" sourceLinked="1"/>
        <c:majorTickMark val="none"/>
        <c:minorTickMark val="none"/>
        <c:tickLblPos val="none"/>
        <c:crossAx val="314372688"/>
        <c:crosses val="autoZero"/>
        <c:auto val="1"/>
        <c:lblOffset val="100"/>
        <c:baseTimeUnit val="years"/>
      </c:dateAx>
      <c:valAx>
        <c:axId val="31437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7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3"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　長浜水道企業団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118</v>
      </c>
      <c r="AE8" s="60"/>
      <c r="AF8" s="60"/>
      <c r="AG8" s="60"/>
      <c r="AH8" s="60"/>
      <c r="AI8" s="60"/>
      <c r="AJ8" s="60"/>
      <c r="AK8" s="5"/>
      <c r="AL8" s="61" t="str">
        <f>データ!$R$6</f>
        <v>-</v>
      </c>
      <c r="AM8" s="61"/>
      <c r="AN8" s="61"/>
      <c r="AO8" s="61"/>
      <c r="AP8" s="61"/>
      <c r="AQ8" s="61"/>
      <c r="AR8" s="61"/>
      <c r="AS8" s="61"/>
      <c r="AT8" s="51" t="str">
        <f>データ!$S$6</f>
        <v>-</v>
      </c>
      <c r="AU8" s="52"/>
      <c r="AV8" s="52"/>
      <c r="AW8" s="52"/>
      <c r="AX8" s="52"/>
      <c r="AY8" s="52"/>
      <c r="AZ8" s="52"/>
      <c r="BA8" s="52"/>
      <c r="BB8" s="53" t="str">
        <f>データ!$T$6</f>
        <v>-</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50.08</v>
      </c>
      <c r="J10" s="52"/>
      <c r="K10" s="52"/>
      <c r="L10" s="52"/>
      <c r="M10" s="52"/>
      <c r="N10" s="52"/>
      <c r="O10" s="64"/>
      <c r="P10" s="53">
        <f>データ!$P$6</f>
        <v>98.83</v>
      </c>
      <c r="Q10" s="53"/>
      <c r="R10" s="53"/>
      <c r="S10" s="53"/>
      <c r="T10" s="53"/>
      <c r="U10" s="53"/>
      <c r="V10" s="53"/>
      <c r="W10" s="61">
        <f>データ!$Q$6</f>
        <v>2774</v>
      </c>
      <c r="X10" s="61"/>
      <c r="Y10" s="61"/>
      <c r="Z10" s="61"/>
      <c r="AA10" s="61"/>
      <c r="AB10" s="61"/>
      <c r="AC10" s="61"/>
      <c r="AD10" s="2"/>
      <c r="AE10" s="2"/>
      <c r="AF10" s="2"/>
      <c r="AG10" s="2"/>
      <c r="AH10" s="5"/>
      <c r="AI10" s="5"/>
      <c r="AJ10" s="5"/>
      <c r="AK10" s="5"/>
      <c r="AL10" s="61">
        <f>データ!$U$6</f>
        <v>120886</v>
      </c>
      <c r="AM10" s="61"/>
      <c r="AN10" s="61"/>
      <c r="AO10" s="61"/>
      <c r="AP10" s="61"/>
      <c r="AQ10" s="61"/>
      <c r="AR10" s="61"/>
      <c r="AS10" s="61"/>
      <c r="AT10" s="51">
        <f>データ!$V$6</f>
        <v>153.84</v>
      </c>
      <c r="AU10" s="52"/>
      <c r="AV10" s="52"/>
      <c r="AW10" s="52"/>
      <c r="AX10" s="52"/>
      <c r="AY10" s="52"/>
      <c r="AZ10" s="52"/>
      <c r="BA10" s="52"/>
      <c r="BB10" s="53">
        <f>データ!$W$6</f>
        <v>785.79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258211</v>
      </c>
      <c r="D6" s="34">
        <f t="shared" si="3"/>
        <v>46</v>
      </c>
      <c r="E6" s="34">
        <f t="shared" si="3"/>
        <v>1</v>
      </c>
      <c r="F6" s="34">
        <f t="shared" si="3"/>
        <v>0</v>
      </c>
      <c r="G6" s="34">
        <f t="shared" si="3"/>
        <v>1</v>
      </c>
      <c r="H6" s="34" t="str">
        <f t="shared" si="3"/>
        <v>滋賀県　長浜水道企業団</v>
      </c>
      <c r="I6" s="34" t="str">
        <f t="shared" si="3"/>
        <v>法適用</v>
      </c>
      <c r="J6" s="34" t="str">
        <f t="shared" si="3"/>
        <v>水道事業</v>
      </c>
      <c r="K6" s="34" t="str">
        <f t="shared" si="3"/>
        <v>末端給水事業</v>
      </c>
      <c r="L6" s="34" t="str">
        <f t="shared" si="3"/>
        <v>A3</v>
      </c>
      <c r="M6" s="34">
        <f t="shared" si="3"/>
        <v>0</v>
      </c>
      <c r="N6" s="35" t="str">
        <f t="shared" si="3"/>
        <v>-</v>
      </c>
      <c r="O6" s="35">
        <f t="shared" si="3"/>
        <v>50.08</v>
      </c>
      <c r="P6" s="35">
        <f t="shared" si="3"/>
        <v>98.83</v>
      </c>
      <c r="Q6" s="35">
        <f t="shared" si="3"/>
        <v>2774</v>
      </c>
      <c r="R6" s="35" t="str">
        <f t="shared" si="3"/>
        <v>-</v>
      </c>
      <c r="S6" s="35" t="str">
        <f t="shared" si="3"/>
        <v>-</v>
      </c>
      <c r="T6" s="35" t="str">
        <f t="shared" si="3"/>
        <v>-</v>
      </c>
      <c r="U6" s="35">
        <f t="shared" si="3"/>
        <v>120886</v>
      </c>
      <c r="V6" s="35">
        <f t="shared" si="3"/>
        <v>153.84</v>
      </c>
      <c r="W6" s="35">
        <f t="shared" si="3"/>
        <v>785.79</v>
      </c>
      <c r="X6" s="36">
        <f>IF(X7="",NA(),X7)</f>
        <v>111.96</v>
      </c>
      <c r="Y6" s="36">
        <f t="shared" ref="Y6:AG6" si="4">IF(Y7="",NA(),Y7)</f>
        <v>104.32</v>
      </c>
      <c r="Z6" s="36">
        <f t="shared" si="4"/>
        <v>108.55</v>
      </c>
      <c r="AA6" s="36">
        <f t="shared" si="4"/>
        <v>118.02</v>
      </c>
      <c r="AB6" s="36">
        <f t="shared" si="4"/>
        <v>119.18</v>
      </c>
      <c r="AC6" s="36">
        <f t="shared" si="4"/>
        <v>108.24</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0.81</v>
      </c>
      <c r="AP6" s="35">
        <f t="shared" si="5"/>
        <v>0</v>
      </c>
      <c r="AQ6" s="36">
        <f t="shared" si="5"/>
        <v>0.03</v>
      </c>
      <c r="AR6" s="36">
        <f t="shared" si="5"/>
        <v>0.23</v>
      </c>
      <c r="AS6" s="35" t="str">
        <f>IF(AS7="","",IF(AS7="-","【-】","【"&amp;SUBSTITUTE(TEXT(AS7,"#,##0.00"),"-","△")&amp;"】"))</f>
        <v>【0.79】</v>
      </c>
      <c r="AT6" s="36">
        <f>IF(AT7="",NA(),AT7)</f>
        <v>924.72</v>
      </c>
      <c r="AU6" s="36">
        <f t="shared" ref="AU6:BC6" si="6">IF(AU7="",NA(),AU7)</f>
        <v>2586.6</v>
      </c>
      <c r="AV6" s="36">
        <f t="shared" si="6"/>
        <v>209.13</v>
      </c>
      <c r="AW6" s="36">
        <f t="shared" si="6"/>
        <v>312.20999999999998</v>
      </c>
      <c r="AX6" s="36">
        <f t="shared" si="6"/>
        <v>321.87</v>
      </c>
      <c r="AY6" s="36">
        <f t="shared" si="6"/>
        <v>701</v>
      </c>
      <c r="AZ6" s="36">
        <f t="shared" si="6"/>
        <v>648.09</v>
      </c>
      <c r="BA6" s="36">
        <f t="shared" si="6"/>
        <v>344.19</v>
      </c>
      <c r="BB6" s="36">
        <f t="shared" si="6"/>
        <v>352.05</v>
      </c>
      <c r="BC6" s="36">
        <f t="shared" si="6"/>
        <v>349.04</v>
      </c>
      <c r="BD6" s="35" t="str">
        <f>IF(BD7="","",IF(BD7="-","【-】","【"&amp;SUBSTITUTE(TEXT(BD7,"#,##0.00"),"-","△")&amp;"】"))</f>
        <v>【262.87】</v>
      </c>
      <c r="BE6" s="36">
        <f>IF(BE7="",NA(),BE7)</f>
        <v>663.52</v>
      </c>
      <c r="BF6" s="36">
        <f t="shared" ref="BF6:BN6" si="7">IF(BF7="",NA(),BF7)</f>
        <v>687.32</v>
      </c>
      <c r="BG6" s="36">
        <f t="shared" si="7"/>
        <v>682.25</v>
      </c>
      <c r="BH6" s="36">
        <f t="shared" si="7"/>
        <v>658.81</v>
      </c>
      <c r="BI6" s="36">
        <f t="shared" si="7"/>
        <v>642.55999999999995</v>
      </c>
      <c r="BJ6" s="36">
        <f t="shared" si="7"/>
        <v>330.99</v>
      </c>
      <c r="BK6" s="36">
        <f t="shared" si="7"/>
        <v>253.86</v>
      </c>
      <c r="BL6" s="36">
        <f t="shared" si="7"/>
        <v>252.09</v>
      </c>
      <c r="BM6" s="36">
        <f t="shared" si="7"/>
        <v>250.76</v>
      </c>
      <c r="BN6" s="36">
        <f t="shared" si="7"/>
        <v>254.54</v>
      </c>
      <c r="BO6" s="35" t="str">
        <f>IF(BO7="","",IF(BO7="-","【-】","【"&amp;SUBSTITUTE(TEXT(BO7,"#,##0.00"),"-","△")&amp;"】"))</f>
        <v>【270.87】</v>
      </c>
      <c r="BP6" s="36">
        <f>IF(BP7="",NA(),BP7)</f>
        <v>102.79</v>
      </c>
      <c r="BQ6" s="36">
        <f t="shared" ref="BQ6:BY6" si="8">IF(BQ7="",NA(),BQ7)</f>
        <v>94.84</v>
      </c>
      <c r="BR6" s="36">
        <f t="shared" si="8"/>
        <v>98.22</v>
      </c>
      <c r="BS6" s="36">
        <f t="shared" si="8"/>
        <v>109.59</v>
      </c>
      <c r="BT6" s="36">
        <f t="shared" si="8"/>
        <v>109.97</v>
      </c>
      <c r="BU6" s="36">
        <f t="shared" si="8"/>
        <v>100.27</v>
      </c>
      <c r="BV6" s="36">
        <f t="shared" si="8"/>
        <v>100.07</v>
      </c>
      <c r="BW6" s="36">
        <f t="shared" si="8"/>
        <v>106.22</v>
      </c>
      <c r="BX6" s="36">
        <f t="shared" si="8"/>
        <v>106.69</v>
      </c>
      <c r="BY6" s="36">
        <f t="shared" si="8"/>
        <v>106.52</v>
      </c>
      <c r="BZ6" s="35" t="str">
        <f>IF(BZ7="","",IF(BZ7="-","【-】","【"&amp;SUBSTITUTE(TEXT(BZ7,"#,##0.00"),"-","△")&amp;"】"))</f>
        <v>【105.59】</v>
      </c>
      <c r="CA6" s="36">
        <f>IF(CA7="",NA(),CA7)</f>
        <v>154.43</v>
      </c>
      <c r="CB6" s="36">
        <f t="shared" ref="CB6:CJ6" si="9">IF(CB7="",NA(),CB7)</f>
        <v>154.55000000000001</v>
      </c>
      <c r="CC6" s="36">
        <f t="shared" si="9"/>
        <v>149.96</v>
      </c>
      <c r="CD6" s="36">
        <f t="shared" si="9"/>
        <v>139.11000000000001</v>
      </c>
      <c r="CE6" s="36">
        <f t="shared" si="9"/>
        <v>138.86000000000001</v>
      </c>
      <c r="CF6" s="36">
        <f t="shared" si="9"/>
        <v>169.62</v>
      </c>
      <c r="CG6" s="36">
        <f t="shared" si="9"/>
        <v>164.93</v>
      </c>
      <c r="CH6" s="36">
        <f t="shared" si="9"/>
        <v>155.22999999999999</v>
      </c>
      <c r="CI6" s="36">
        <f t="shared" si="9"/>
        <v>154.91999999999999</v>
      </c>
      <c r="CJ6" s="36">
        <f t="shared" si="9"/>
        <v>155.80000000000001</v>
      </c>
      <c r="CK6" s="35" t="str">
        <f>IF(CK7="","",IF(CK7="-","【-】","【"&amp;SUBSTITUTE(TEXT(CK7,"#,##0.00"),"-","△")&amp;"】"))</f>
        <v>【163.27】</v>
      </c>
      <c r="CL6" s="36">
        <f>IF(CL7="",NA(),CL7)</f>
        <v>56.78</v>
      </c>
      <c r="CM6" s="36">
        <f t="shared" ref="CM6:CU6" si="10">IF(CM7="",NA(),CM7)</f>
        <v>58.89</v>
      </c>
      <c r="CN6" s="36">
        <f t="shared" si="10"/>
        <v>58.8</v>
      </c>
      <c r="CO6" s="36">
        <f t="shared" si="10"/>
        <v>58.33</v>
      </c>
      <c r="CP6" s="36">
        <f t="shared" si="10"/>
        <v>58.43</v>
      </c>
      <c r="CQ6" s="36">
        <f t="shared" si="10"/>
        <v>59.88</v>
      </c>
      <c r="CR6" s="36">
        <f t="shared" si="10"/>
        <v>62.45</v>
      </c>
      <c r="CS6" s="36">
        <f t="shared" si="10"/>
        <v>62.12</v>
      </c>
      <c r="CT6" s="36">
        <f t="shared" si="10"/>
        <v>62.26</v>
      </c>
      <c r="CU6" s="36">
        <f t="shared" si="10"/>
        <v>62.1</v>
      </c>
      <c r="CV6" s="35" t="str">
        <f>IF(CV7="","",IF(CV7="-","【-】","【"&amp;SUBSTITUTE(TEXT(CV7,"#,##0.00"),"-","△")&amp;"】"))</f>
        <v>【59.94】</v>
      </c>
      <c r="CW6" s="36">
        <f>IF(CW7="",NA(),CW7)</f>
        <v>86.1</v>
      </c>
      <c r="CX6" s="36">
        <f t="shared" ref="CX6:DF6" si="11">IF(CX7="",NA(),CX7)</f>
        <v>82.6</v>
      </c>
      <c r="CY6" s="36">
        <f t="shared" si="11"/>
        <v>82.02</v>
      </c>
      <c r="CZ6" s="36">
        <f t="shared" si="11"/>
        <v>81.42</v>
      </c>
      <c r="DA6" s="36">
        <f t="shared" si="11"/>
        <v>80.709999999999994</v>
      </c>
      <c r="DB6" s="36">
        <f t="shared" si="11"/>
        <v>87.65</v>
      </c>
      <c r="DC6" s="36">
        <f t="shared" si="11"/>
        <v>89.76</v>
      </c>
      <c r="DD6" s="36">
        <f t="shared" si="11"/>
        <v>89.45</v>
      </c>
      <c r="DE6" s="36">
        <f t="shared" si="11"/>
        <v>89.5</v>
      </c>
      <c r="DF6" s="36">
        <f t="shared" si="11"/>
        <v>89.52</v>
      </c>
      <c r="DG6" s="35" t="str">
        <f>IF(DG7="","",IF(DG7="-","【-】","【"&amp;SUBSTITUTE(TEXT(DG7,"#,##0.00"),"-","△")&amp;"】"))</f>
        <v>【90.22】</v>
      </c>
      <c r="DH6" s="36">
        <f>IF(DH7="",NA(),DH7)</f>
        <v>31.68</v>
      </c>
      <c r="DI6" s="36">
        <f t="shared" ref="DI6:DQ6" si="12">IF(DI7="",NA(),DI7)</f>
        <v>29.89</v>
      </c>
      <c r="DJ6" s="36">
        <f t="shared" si="12"/>
        <v>40.43</v>
      </c>
      <c r="DK6" s="36">
        <f t="shared" si="12"/>
        <v>41.12</v>
      </c>
      <c r="DL6" s="36">
        <f t="shared" si="12"/>
        <v>43.09</v>
      </c>
      <c r="DM6" s="36">
        <f t="shared" si="12"/>
        <v>38.69</v>
      </c>
      <c r="DN6" s="36">
        <f t="shared" si="12"/>
        <v>41.12</v>
      </c>
      <c r="DO6" s="36">
        <f t="shared" si="12"/>
        <v>44.91</v>
      </c>
      <c r="DP6" s="36">
        <f t="shared" si="12"/>
        <v>45.89</v>
      </c>
      <c r="DQ6" s="36">
        <f t="shared" si="12"/>
        <v>46.58</v>
      </c>
      <c r="DR6" s="35" t="str">
        <f>IF(DR7="","",IF(DR7="-","【-】","【"&amp;SUBSTITUTE(TEXT(DR7,"#,##0.00"),"-","△")&amp;"】"))</f>
        <v>【47.91】</v>
      </c>
      <c r="DS6" s="36">
        <f>IF(DS7="",NA(),DS7)</f>
        <v>1.24</v>
      </c>
      <c r="DT6" s="36">
        <f t="shared" ref="DT6:EB6" si="13">IF(DT7="",NA(),DT7)</f>
        <v>0.99</v>
      </c>
      <c r="DU6" s="36">
        <f t="shared" si="13"/>
        <v>1.06</v>
      </c>
      <c r="DV6" s="36">
        <f t="shared" si="13"/>
        <v>1.59</v>
      </c>
      <c r="DW6" s="36">
        <f t="shared" si="13"/>
        <v>1.86</v>
      </c>
      <c r="DX6" s="36">
        <f t="shared" si="13"/>
        <v>8.4</v>
      </c>
      <c r="DY6" s="36">
        <f t="shared" si="13"/>
        <v>10.9</v>
      </c>
      <c r="DZ6" s="36">
        <f t="shared" si="13"/>
        <v>12.03</v>
      </c>
      <c r="EA6" s="36">
        <f t="shared" si="13"/>
        <v>13.14</v>
      </c>
      <c r="EB6" s="36">
        <f t="shared" si="13"/>
        <v>14.45</v>
      </c>
      <c r="EC6" s="35" t="str">
        <f>IF(EC7="","",IF(EC7="-","【-】","【"&amp;SUBSTITUTE(TEXT(EC7,"#,##0.00"),"-","△")&amp;"】"))</f>
        <v>【15.00】</v>
      </c>
      <c r="ED6" s="36">
        <f>IF(ED7="",NA(),ED7)</f>
        <v>0.18</v>
      </c>
      <c r="EE6" s="36">
        <f t="shared" ref="EE6:EM6" si="14">IF(EE7="",NA(),EE7)</f>
        <v>0.25</v>
      </c>
      <c r="EF6" s="36">
        <f t="shared" si="14"/>
        <v>0.12</v>
      </c>
      <c r="EG6" s="36">
        <f t="shared" si="14"/>
        <v>0.51</v>
      </c>
      <c r="EH6" s="36">
        <f t="shared" si="14"/>
        <v>0.46</v>
      </c>
      <c r="EI6" s="36">
        <f t="shared" si="14"/>
        <v>0.78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258211</v>
      </c>
      <c r="D7" s="38">
        <v>46</v>
      </c>
      <c r="E7" s="38">
        <v>1</v>
      </c>
      <c r="F7" s="38">
        <v>0</v>
      </c>
      <c r="G7" s="38">
        <v>1</v>
      </c>
      <c r="H7" s="38" t="s">
        <v>105</v>
      </c>
      <c r="I7" s="38" t="s">
        <v>106</v>
      </c>
      <c r="J7" s="38" t="s">
        <v>107</v>
      </c>
      <c r="K7" s="38" t="s">
        <v>108</v>
      </c>
      <c r="L7" s="38" t="s">
        <v>109</v>
      </c>
      <c r="M7" s="38"/>
      <c r="N7" s="39" t="s">
        <v>110</v>
      </c>
      <c r="O7" s="39">
        <v>50.08</v>
      </c>
      <c r="P7" s="39">
        <v>98.83</v>
      </c>
      <c r="Q7" s="39">
        <v>2774</v>
      </c>
      <c r="R7" s="39" t="s">
        <v>110</v>
      </c>
      <c r="S7" s="39" t="s">
        <v>110</v>
      </c>
      <c r="T7" s="39" t="s">
        <v>110</v>
      </c>
      <c r="U7" s="39">
        <v>120886</v>
      </c>
      <c r="V7" s="39">
        <v>153.84</v>
      </c>
      <c r="W7" s="39">
        <v>785.79</v>
      </c>
      <c r="X7" s="39">
        <v>111.96</v>
      </c>
      <c r="Y7" s="39">
        <v>104.32</v>
      </c>
      <c r="Z7" s="39">
        <v>108.55</v>
      </c>
      <c r="AA7" s="39">
        <v>118.02</v>
      </c>
      <c r="AB7" s="39">
        <v>119.18</v>
      </c>
      <c r="AC7" s="39">
        <v>108.24</v>
      </c>
      <c r="AD7" s="39">
        <v>108.44</v>
      </c>
      <c r="AE7" s="39">
        <v>113.11</v>
      </c>
      <c r="AF7" s="39">
        <v>114</v>
      </c>
      <c r="AG7" s="39">
        <v>114</v>
      </c>
      <c r="AH7" s="39">
        <v>114.35</v>
      </c>
      <c r="AI7" s="39">
        <v>0</v>
      </c>
      <c r="AJ7" s="39">
        <v>0</v>
      </c>
      <c r="AK7" s="39">
        <v>0</v>
      </c>
      <c r="AL7" s="39">
        <v>0</v>
      </c>
      <c r="AM7" s="39">
        <v>0</v>
      </c>
      <c r="AN7" s="39">
        <v>4.46</v>
      </c>
      <c r="AO7" s="39">
        <v>0.81</v>
      </c>
      <c r="AP7" s="39">
        <v>0</v>
      </c>
      <c r="AQ7" s="39">
        <v>0.03</v>
      </c>
      <c r="AR7" s="39">
        <v>0.23</v>
      </c>
      <c r="AS7" s="39">
        <v>0.79</v>
      </c>
      <c r="AT7" s="39">
        <v>924.72</v>
      </c>
      <c r="AU7" s="39">
        <v>2586.6</v>
      </c>
      <c r="AV7" s="39">
        <v>209.13</v>
      </c>
      <c r="AW7" s="39">
        <v>312.20999999999998</v>
      </c>
      <c r="AX7" s="39">
        <v>321.87</v>
      </c>
      <c r="AY7" s="39">
        <v>701</v>
      </c>
      <c r="AZ7" s="39">
        <v>648.09</v>
      </c>
      <c r="BA7" s="39">
        <v>344.19</v>
      </c>
      <c r="BB7" s="39">
        <v>352.05</v>
      </c>
      <c r="BC7" s="39">
        <v>349.04</v>
      </c>
      <c r="BD7" s="39">
        <v>262.87</v>
      </c>
      <c r="BE7" s="39">
        <v>663.52</v>
      </c>
      <c r="BF7" s="39">
        <v>687.32</v>
      </c>
      <c r="BG7" s="39">
        <v>682.25</v>
      </c>
      <c r="BH7" s="39">
        <v>658.81</v>
      </c>
      <c r="BI7" s="39">
        <v>642.55999999999995</v>
      </c>
      <c r="BJ7" s="39">
        <v>330.99</v>
      </c>
      <c r="BK7" s="39">
        <v>253.86</v>
      </c>
      <c r="BL7" s="39">
        <v>252.09</v>
      </c>
      <c r="BM7" s="39">
        <v>250.76</v>
      </c>
      <c r="BN7" s="39">
        <v>254.54</v>
      </c>
      <c r="BO7" s="39">
        <v>270.87</v>
      </c>
      <c r="BP7" s="39">
        <v>102.79</v>
      </c>
      <c r="BQ7" s="39">
        <v>94.84</v>
      </c>
      <c r="BR7" s="39">
        <v>98.22</v>
      </c>
      <c r="BS7" s="39">
        <v>109.59</v>
      </c>
      <c r="BT7" s="39">
        <v>109.97</v>
      </c>
      <c r="BU7" s="39">
        <v>100.27</v>
      </c>
      <c r="BV7" s="39">
        <v>100.07</v>
      </c>
      <c r="BW7" s="39">
        <v>106.22</v>
      </c>
      <c r="BX7" s="39">
        <v>106.69</v>
      </c>
      <c r="BY7" s="39">
        <v>106.52</v>
      </c>
      <c r="BZ7" s="39">
        <v>105.59</v>
      </c>
      <c r="CA7" s="39">
        <v>154.43</v>
      </c>
      <c r="CB7" s="39">
        <v>154.55000000000001</v>
      </c>
      <c r="CC7" s="39">
        <v>149.96</v>
      </c>
      <c r="CD7" s="39">
        <v>139.11000000000001</v>
      </c>
      <c r="CE7" s="39">
        <v>138.86000000000001</v>
      </c>
      <c r="CF7" s="39">
        <v>169.62</v>
      </c>
      <c r="CG7" s="39">
        <v>164.93</v>
      </c>
      <c r="CH7" s="39">
        <v>155.22999999999999</v>
      </c>
      <c r="CI7" s="39">
        <v>154.91999999999999</v>
      </c>
      <c r="CJ7" s="39">
        <v>155.80000000000001</v>
      </c>
      <c r="CK7" s="39">
        <v>163.27000000000001</v>
      </c>
      <c r="CL7" s="39">
        <v>56.78</v>
      </c>
      <c r="CM7" s="39">
        <v>58.89</v>
      </c>
      <c r="CN7" s="39">
        <v>58.8</v>
      </c>
      <c r="CO7" s="39">
        <v>58.33</v>
      </c>
      <c r="CP7" s="39">
        <v>58.43</v>
      </c>
      <c r="CQ7" s="39">
        <v>59.88</v>
      </c>
      <c r="CR7" s="39">
        <v>62.45</v>
      </c>
      <c r="CS7" s="39">
        <v>62.12</v>
      </c>
      <c r="CT7" s="39">
        <v>62.26</v>
      </c>
      <c r="CU7" s="39">
        <v>62.1</v>
      </c>
      <c r="CV7" s="39">
        <v>59.94</v>
      </c>
      <c r="CW7" s="39">
        <v>86.1</v>
      </c>
      <c r="CX7" s="39">
        <v>82.6</v>
      </c>
      <c r="CY7" s="39">
        <v>82.02</v>
      </c>
      <c r="CZ7" s="39">
        <v>81.42</v>
      </c>
      <c r="DA7" s="39">
        <v>80.709999999999994</v>
      </c>
      <c r="DB7" s="39">
        <v>87.65</v>
      </c>
      <c r="DC7" s="39">
        <v>89.76</v>
      </c>
      <c r="DD7" s="39">
        <v>89.45</v>
      </c>
      <c r="DE7" s="39">
        <v>89.5</v>
      </c>
      <c r="DF7" s="39">
        <v>89.52</v>
      </c>
      <c r="DG7" s="39">
        <v>90.22</v>
      </c>
      <c r="DH7" s="39">
        <v>31.68</v>
      </c>
      <c r="DI7" s="39">
        <v>29.89</v>
      </c>
      <c r="DJ7" s="39">
        <v>40.43</v>
      </c>
      <c r="DK7" s="39">
        <v>41.12</v>
      </c>
      <c r="DL7" s="39">
        <v>43.09</v>
      </c>
      <c r="DM7" s="39">
        <v>38.69</v>
      </c>
      <c r="DN7" s="39">
        <v>41.12</v>
      </c>
      <c r="DO7" s="39">
        <v>44.91</v>
      </c>
      <c r="DP7" s="39">
        <v>45.89</v>
      </c>
      <c r="DQ7" s="39">
        <v>46.58</v>
      </c>
      <c r="DR7" s="39">
        <v>47.91</v>
      </c>
      <c r="DS7" s="39">
        <v>1.24</v>
      </c>
      <c r="DT7" s="39">
        <v>0.99</v>
      </c>
      <c r="DU7" s="39">
        <v>1.06</v>
      </c>
      <c r="DV7" s="39">
        <v>1.59</v>
      </c>
      <c r="DW7" s="39">
        <v>1.86</v>
      </c>
      <c r="DX7" s="39">
        <v>8.4</v>
      </c>
      <c r="DY7" s="39">
        <v>10.9</v>
      </c>
      <c r="DZ7" s="39">
        <v>12.03</v>
      </c>
      <c r="EA7" s="39">
        <v>13.14</v>
      </c>
      <c r="EB7" s="39">
        <v>14.45</v>
      </c>
      <c r="EC7" s="39">
        <v>15</v>
      </c>
      <c r="ED7" s="39">
        <v>0.18</v>
      </c>
      <c r="EE7" s="39">
        <v>0.25</v>
      </c>
      <c r="EF7" s="39">
        <v>0.12</v>
      </c>
      <c r="EG7" s="39">
        <v>0.51</v>
      </c>
      <c r="EH7" s="39">
        <v>0.46</v>
      </c>
      <c r="EI7" s="39">
        <v>0.78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takagi-h</cp:lastModifiedBy>
  <cp:lastPrinted>2018-02-06T02:06:14Z</cp:lastPrinted>
  <dcterms:created xsi:type="dcterms:W3CDTF">2017-12-25T01:31:13Z</dcterms:created>
  <dcterms:modified xsi:type="dcterms:W3CDTF">2018-02-20T01:14:57Z</dcterms:modified>
  <cp:category/>
</cp:coreProperties>
</file>